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<sst xmlns="http://schemas.openxmlformats.org/spreadsheetml/2006/main" count="842" uniqueCount="332">
  <si>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</si>
  <si>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</si>
  <si>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</si>
  <si>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</si>
  <si>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</si>
  <si>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</si>
  <si>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</si>
  <si>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</si>
  <si>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</si>
  <si>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</si>
  <si>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</si>
  <si>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</si>
  <si>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</si>
  <si>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</si>
  <si>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</si>
  <si>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</si>
  <si>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</si>
  <si>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</si>
  <si>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</si>
  <si>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</si>
  <si>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</si>
  <si>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</si>
  <si>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</si>
  <si>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</si>
  <si>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</si>
  <si>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</si>
  <si>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</si>
  <si>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</si>
  <si>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</si>
  <si>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</si>
  <si>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</si>
  <si>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</si>
  <si>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</si>
  <si>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</si>
  <si>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</si>
  <si>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</si>
  <si>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</si>
  <si>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</si>
  <si>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</si>
  <si>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</si>
  <si>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</si>
  <si>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</si>
  <si>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</si>
  <si>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</si>
  <si>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</si>
  <si>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</si>
  <si>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</si>
  <si>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</si>
  <si>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</si>
  <si>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</si>
  <si>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</si>
  <si>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</si>
  <si>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</si>
  <si>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</si>
  <si>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</si>
  <si>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</si>
  <si>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</si>
  <si>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</si>
  <si>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</si>
  <si>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</si>
  <si>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</si>
  <si>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</si>
  <si>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QAJJAN84102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</si>
  <si>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</si>
  <si>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</si>
  <si>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</si>
  <si>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</si>
  <si>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</si>
  <si>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</si>
  <si>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</si>
  <si>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</si>
  <si>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</si>
  <si>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</si>
  <si>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</si>
  <si>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</si>
  <si>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</si>
  <si>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</si>
  <si>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</si>
  <si>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</si>
  <si>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</si>
  <si>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</si>
  <si>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</si>
  <si>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</si>
  <si>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</si>
  <si>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</si>
  <si>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</si>
  <si>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</si>
  <si>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</si>
  <si>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</si>
  <si>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</si>
  <si>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</si>
  <si>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</si>
  <si>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</si>
  <si>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</si>
  <si>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</si>
  <si>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</si>
  <si>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</si>
  <si>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</si>
  <si>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</si>
  <si>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</si>
  <si>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</si>
  <si>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</si>
  <si>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</si>
  <si>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</si>
  <si>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</si>
  <si>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</si>
  <si>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</si>
  <si>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</si>
  <si>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</si>
  <si>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</si>
  <si>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</si>
  <si>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城市粉</t>
  </si>
  <si>
    <t>幻净蓝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</si>
  <si>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</si>
  <si>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</si>
  <si>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</si>
  <si>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</si>
  <si>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</si>
  <si>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</si>
  <si>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1.后领容位不均匀，后幅白色拼片容皱，下脚起扭不顺直</t>
  </si>
  <si>
    <t>2.冚线子口不饱满，五线迹偏松散，要重新调试线路</t>
  </si>
  <si>
    <t>3、白色脏污较多，要清理干净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</si>
  <si>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</si>
  <si>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</si>
  <si>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</si>
  <si>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</si>
  <si>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</si>
  <si>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</si>
  <si>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</si>
  <si>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</si>
  <si>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</si>
  <si>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</si>
  <si>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</si>
  <si>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</si>
  <si>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</si>
  <si>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</si>
  <si>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</si>
  <si>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</si>
  <si>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</si>
  <si>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</si>
  <si>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</si>
  <si>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</si>
  <si>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</si>
  <si>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</si>
  <si>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</si>
  <si>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</si>
  <si>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</si>
  <si>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</si>
  <si>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</si>
  <si>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后中长</t>
  </si>
  <si>
    <t>+1</t>
  </si>
  <si>
    <t>胸围</t>
  </si>
  <si>
    <t>+0</t>
  </si>
  <si>
    <t>-1</t>
  </si>
  <si>
    <t>腰围</t>
  </si>
  <si>
    <t>摆围</t>
  </si>
  <si>
    <t>上领围</t>
  </si>
  <si>
    <t>-1.5</t>
  </si>
  <si>
    <t>下领围</t>
  </si>
  <si>
    <t>后中袖长</t>
  </si>
  <si>
    <t>-0.5</t>
  </si>
  <si>
    <t>袖肥/2</t>
  </si>
  <si>
    <t>+0.5</t>
  </si>
  <si>
    <t>袖肘围/2</t>
  </si>
  <si>
    <t>袖口围/2</t>
  </si>
  <si>
    <t>前领高</t>
  </si>
  <si>
    <t>后领高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</si>
  <si>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</si>
  <si>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</si>
  <si>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</si>
  <si>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</si>
  <si>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</si>
  <si>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</si>
  <si>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</si>
  <si>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</si>
  <si>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</si>
  <si>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</si>
  <si>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</si>
  <si>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</si>
  <si>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</si>
  <si>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</si>
  <si>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</si>
  <si>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</si>
  <si>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</si>
  <si>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</si>
  <si>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</si>
  <si>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</si>
  <si>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</si>
  <si>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</si>
  <si>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</si>
  <si>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</si>
  <si>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</si>
  <si>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</si>
  <si>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</si>
  <si>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</si>
  <si>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</si>
  <si>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</si>
  <si>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</si>
  <si>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</si>
  <si>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</si>
  <si>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</si>
  <si>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</si>
  <si>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</si>
  <si>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</si>
  <si>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</si>
  <si>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</si>
  <si>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</si>
  <si>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</si>
  <si>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</si>
  <si>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</si>
  <si>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</si>
  <si>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</si>
  <si>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</si>
  <si>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</si>
  <si>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</si>
  <si>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</si>
  <si>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</si>
  <si>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</si>
  <si>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</si>
  <si>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</si>
  <si>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1、前中拉链有歪斜，间线有大小</t>
  </si>
  <si>
    <t>2、骨位没倒顺，大烫下脚没烫好，不平服。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</si>
  <si>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</si>
  <si>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</si>
  <si>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</si>
  <si>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</si>
  <si>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</si>
  <si>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</si>
  <si>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</si>
  <si>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走货600件，抽查80件，发现3件不良品，已按照以上提出的问题点改正，可以出货</t>
  </si>
  <si>
    <t>服装QC部门</t>
  </si>
  <si>
    <t>检验人</t>
  </si>
  <si>
    <t>幻境蓝</t>
  </si>
  <si>
    <t>+1 +1 +0</t>
  </si>
  <si>
    <t>+0 +0.5 +0</t>
  </si>
  <si>
    <t>+1 +0.5 +0</t>
  </si>
  <si>
    <t>+0.5 +0 +0</t>
  </si>
  <si>
    <t>+0 +0 +0</t>
  </si>
  <si>
    <t>+0.5 +0.5 +0</t>
  </si>
  <si>
    <t>+1 +0 +0</t>
  </si>
  <si>
    <t>+1 +1 +1</t>
  </si>
  <si>
    <t>+0 +0 +1</t>
  </si>
  <si>
    <t>+1 +0 +1</t>
  </si>
  <si>
    <t>-1 -1 +0</t>
  </si>
  <si>
    <t>-1 +0 +0</t>
  </si>
  <si>
    <t>-1 -0.5 +0</t>
  </si>
  <si>
    <t>-0.5 -0.5 +0</t>
  </si>
  <si>
    <t>+0 -0.5 +0</t>
  </si>
  <si>
    <t>-1 -1 -0.5</t>
  </si>
  <si>
    <t>-0.5 -0.5 -0.5</t>
  </si>
  <si>
    <t>+0.5 +1 +0</t>
  </si>
  <si>
    <t>-0.5 +0 +0</t>
  </si>
  <si>
    <t>前拉链长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</si>
  <si>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</si>
  <si>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</si>
  <si>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</si>
  <si>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</si>
  <si>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</si>
  <si>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</si>
  <si>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</si>
  <si>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</si>
  <si>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</si>
  <si>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</si>
  <si>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</si>
  <si>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</si>
  <si>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</si>
  <si>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</si>
  <si>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</si>
  <si>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</si>
  <si>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锦氨磨毛双面布</t>
  </si>
  <si>
    <t>海天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</si>
  <si>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</si>
  <si>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</si>
  <si>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</si>
  <si>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</si>
  <si>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</si>
  <si>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</si>
  <si>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</si>
  <si>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</si>
  <si>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</si>
  <si>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</si>
  <si>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</si>
  <si>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</si>
  <si>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</si>
  <si>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</si>
  <si>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</si>
  <si>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</si>
  <si>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</si>
  <si>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</si>
  <si>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</si>
  <si>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</si>
  <si>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</si>
  <si>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</si>
  <si>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</si>
  <si>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</si>
  <si>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</si>
  <si>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</si>
  <si>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</si>
  <si>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</si>
  <si>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</si>
  <si>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</si>
  <si>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</si>
  <si>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</si>
  <si>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</si>
  <si>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</si>
  <si>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</si>
  <si>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</si>
  <si>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</si>
  <si>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</si>
  <si>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</si>
  <si>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</si>
  <si>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</si>
  <si>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</si>
  <si>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</si>
  <si>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</si>
  <si>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</si>
  <si>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</si>
  <si>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</si>
  <si>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</si>
  <si>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</si>
  <si>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前幅印花</t>
  </si>
  <si>
    <t>无脱落开裂</t>
  </si>
  <si>
    <t>后背+袖烫标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</si>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</sst>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8" borderId="7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4" applyNumberFormat="0" applyFill="0" applyAlignment="0" applyProtection="0">
      <alignment vertical="center"/>
    </xf>
    <xf numFmtId="0" fontId="56" fillId="0" borderId="74" applyNumberFormat="0" applyFill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6" applyNumberFormat="0" applyAlignment="0" applyProtection="0">
      <alignment vertical="center"/>
    </xf>
    <xf numFmtId="0" fontId="59" fillId="10" borderId="77" applyNumberFormat="0" applyAlignment="0" applyProtection="0">
      <alignment vertical="center"/>
    </xf>
    <xf numFmtId="0" fontId="60" fillId="10" borderId="76" applyNumberFormat="0" applyAlignment="0" applyProtection="0">
      <alignment vertical="center"/>
    </xf>
    <xf numFmtId="0" fontId="61" fillId="11" borderId="78" applyNumberFormat="0" applyAlignment="0" applyProtection="0">
      <alignment vertical="center"/>
    </xf>
    <xf numFmtId="0" fontId="62" fillId="0" borderId="79" applyNumberFormat="0" applyFill="0" applyAlignment="0" applyProtection="0">
      <alignment vertical="center"/>
    </xf>
    <xf numFmtId="0" fontId="63" fillId="0" borderId="80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69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4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30" fillId="0" borderId="2" xfId="49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78" fontId="32" fillId="0" borderId="2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shrinkToFit="1"/>
    </xf>
    <xf numFmtId="0" fontId="31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9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25" fillId="0" borderId="20" xfId="54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28" fillId="0" borderId="21" xfId="0" applyNumberFormat="1" applyFont="1" applyFill="1" applyBorder="1" applyAlignment="1">
      <alignment horizontal="center" vertical="center"/>
    </xf>
    <xf numFmtId="49" fontId="36" fillId="0" borderId="20" xfId="54" applyNumberFormat="1" applyFont="1" applyFill="1" applyBorder="1" applyAlignment="1">
      <alignment horizontal="center" vertical="center"/>
    </xf>
    <xf numFmtId="49" fontId="36" fillId="0" borderId="21" xfId="54" applyNumberFormat="1" applyFont="1" applyFill="1" applyBorder="1" applyAlignment="1">
      <alignment horizontal="center" vertical="center"/>
    </xf>
    <xf numFmtId="0" fontId="18" fillId="0" borderId="22" xfId="53" applyFont="1" applyFill="1" applyBorder="1" applyAlignment="1">
      <alignment horizontal="center"/>
    </xf>
    <xf numFmtId="49" fontId="18" fillId="0" borderId="23" xfId="53" applyNumberFormat="1" applyFont="1" applyFill="1" applyBorder="1" applyAlignment="1">
      <alignment horizontal="center"/>
    </xf>
    <xf numFmtId="49" fontId="36" fillId="0" borderId="23" xfId="54" applyNumberFormat="1" applyFont="1" applyFill="1" applyBorder="1" applyAlignment="1">
      <alignment horizontal="center" vertical="center"/>
    </xf>
    <xf numFmtId="49" fontId="36" fillId="0" borderId="24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7" fillId="0" borderId="25" xfId="52" applyFont="1" applyBorder="1" applyAlignment="1">
      <alignment horizontal="center" vertical="top"/>
    </xf>
    <xf numFmtId="0" fontId="38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vertical="center"/>
    </xf>
    <xf numFmtId="0" fontId="38" fillId="0" borderId="27" xfId="52" applyFont="1" applyFill="1" applyBorder="1" applyAlignment="1">
      <alignment vertical="center"/>
    </xf>
    <xf numFmtId="0" fontId="22" fillId="0" borderId="20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38" fillId="0" borderId="28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38" fillId="0" borderId="28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38" fillId="0" borderId="29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8" fillId="0" borderId="26" xfId="52" applyFont="1" applyFill="1" applyBorder="1" applyAlignment="1">
      <alignment vertical="center"/>
    </xf>
    <xf numFmtId="0" fontId="38" fillId="0" borderId="30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left" vertical="center"/>
    </xf>
    <xf numFmtId="0" fontId="39" fillId="0" borderId="33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38" fillId="0" borderId="29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center" vertical="center"/>
    </xf>
    <xf numFmtId="0" fontId="38" fillId="0" borderId="36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right" vertical="center"/>
    </xf>
    <xf numFmtId="0" fontId="26" fillId="0" borderId="33" xfId="52" applyFont="1" applyFill="1" applyBorder="1" applyAlignment="1">
      <alignment horizontal="right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38" fillId="0" borderId="23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9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center" vertical="center"/>
    </xf>
    <xf numFmtId="0" fontId="39" fillId="0" borderId="40" xfId="52" applyFont="1" applyFill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19" fillId="0" borderId="24" xfId="52" applyFill="1" applyBorder="1" applyAlignment="1">
      <alignment horizontal="center" vertical="center"/>
    </xf>
    <xf numFmtId="0" fontId="38" fillId="0" borderId="39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 wrapText="1"/>
    </xf>
    <xf numFmtId="0" fontId="19" fillId="0" borderId="40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right" vertical="center"/>
    </xf>
    <xf numFmtId="0" fontId="26" fillId="0" borderId="41" xfId="52" applyFont="1" applyFill="1" applyBorder="1" applyAlignment="1">
      <alignment horizontal="center" vertical="center"/>
    </xf>
    <xf numFmtId="0" fontId="39" fillId="0" borderId="3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33" fillId="0" borderId="13" xfId="0" applyNumberFormat="1" applyFont="1" applyFill="1" applyBorder="1" applyAlignment="1">
      <alignment horizontal="left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14" xfId="0" applyNumberFormat="1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2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left"/>
    </xf>
    <xf numFmtId="0" fontId="33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18" fillId="0" borderId="20" xfId="53" applyFont="1" applyFill="1" applyBorder="1" applyAlignment="1"/>
    <xf numFmtId="14" fontId="25" fillId="0" borderId="0" xfId="53" applyNumberFormat="1" applyFont="1" applyFill="1" applyAlignment="1"/>
    <xf numFmtId="0" fontId="19" fillId="0" borderId="0" xfId="52" applyFont="1" applyAlignment="1">
      <alignment horizontal="left" vertical="center"/>
    </xf>
    <xf numFmtId="0" fontId="11" fillId="0" borderId="43" xfId="52" applyFont="1" applyBorder="1" applyAlignment="1">
      <alignment horizontal="left" vertical="center"/>
    </xf>
    <xf numFmtId="0" fontId="22" fillId="0" borderId="44" xfId="52" applyFont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39" fillId="0" borderId="44" xfId="52" applyFont="1" applyBorder="1" applyAlignment="1">
      <alignment horizontal="left" vertical="center"/>
    </xf>
    <xf numFmtId="0" fontId="39" fillId="0" borderId="26" xfId="52" applyFont="1" applyBorder="1" applyAlignment="1">
      <alignment horizontal="center" vertical="center"/>
    </xf>
    <xf numFmtId="0" fontId="39" fillId="0" borderId="27" xfId="52" applyFont="1" applyBorder="1" applyAlignment="1">
      <alignment horizontal="center" vertical="center"/>
    </xf>
    <xf numFmtId="0" fontId="39" fillId="0" borderId="38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27" xfId="52" applyFont="1" applyBorder="1" applyAlignment="1">
      <alignment horizontal="center" vertical="center"/>
    </xf>
    <xf numFmtId="0" fontId="11" fillId="0" borderId="38" xfId="52" applyFont="1" applyBorder="1" applyAlignment="1">
      <alignment horizontal="center" vertical="center"/>
    </xf>
    <xf numFmtId="0" fontId="39" fillId="0" borderId="28" xfId="52" applyFont="1" applyBorder="1" applyAlignment="1">
      <alignment horizontal="left" vertical="center"/>
    </xf>
    <xf numFmtId="0" fontId="39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21" xfId="52" applyNumberFormat="1" applyFont="1" applyBorder="1" applyAlignment="1">
      <alignment horizontal="center" vertical="center"/>
    </xf>
    <xf numFmtId="0" fontId="39" fillId="0" borderId="28" xfId="52" applyFont="1" applyBorder="1" applyAlignment="1">
      <alignment vertical="center"/>
    </xf>
    <xf numFmtId="49" fontId="22" fillId="0" borderId="20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39" fillId="0" borderId="20" xfId="52" applyFont="1" applyBorder="1" applyAlignment="1">
      <alignment vertical="center"/>
    </xf>
    <xf numFmtId="0" fontId="22" fillId="0" borderId="45" xfId="52" applyFont="1" applyBorder="1" applyAlignment="1">
      <alignment horizontal="center" vertical="center"/>
    </xf>
    <xf numFmtId="0" fontId="22" fillId="0" borderId="46" xfId="52" applyFont="1" applyBorder="1" applyAlignment="1">
      <alignment horizontal="center" vertical="center"/>
    </xf>
    <xf numFmtId="0" fontId="19" fillId="0" borderId="20" xfId="52" applyFont="1" applyBorder="1" applyAlignment="1">
      <alignment vertical="center"/>
    </xf>
    <xf numFmtId="0" fontId="40" fillId="0" borderId="29" xfId="52" applyFont="1" applyBorder="1" applyAlignment="1">
      <alignment vertical="center"/>
    </xf>
    <xf numFmtId="0" fontId="22" fillId="0" borderId="47" xfId="52" applyFont="1" applyBorder="1" applyAlignment="1">
      <alignment horizontal="center" vertical="center"/>
    </xf>
    <xf numFmtId="0" fontId="22" fillId="0" borderId="41" xfId="52" applyFont="1" applyBorder="1" applyAlignment="1">
      <alignment horizontal="center" vertical="center"/>
    </xf>
    <xf numFmtId="0" fontId="39" fillId="0" borderId="29" xfId="52" applyFont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24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9" fillId="0" borderId="26" xfId="52" applyFont="1" applyBorder="1" applyAlignment="1">
      <alignment vertical="center"/>
    </xf>
    <xf numFmtId="0" fontId="19" fillId="0" borderId="27" xfId="52" applyFont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19" fillId="0" borderId="27" xfId="52" applyFont="1" applyBorder="1" applyAlignment="1">
      <alignment vertical="center"/>
    </xf>
    <xf numFmtId="0" fontId="39" fillId="0" borderId="27" xfId="52" applyFont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 wrapText="1"/>
    </xf>
    <xf numFmtId="0" fontId="26" fillId="0" borderId="31" xfId="52" applyFont="1" applyBorder="1" applyAlignment="1">
      <alignment horizontal="left" vertical="center" wrapText="1"/>
    </xf>
    <xf numFmtId="0" fontId="26" fillId="0" borderId="48" xfId="52" applyFont="1" applyBorder="1" applyAlignment="1">
      <alignment horizontal="left" vertical="center" wrapText="1"/>
    </xf>
    <xf numFmtId="0" fontId="26" fillId="0" borderId="34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 wrapText="1"/>
    </xf>
    <xf numFmtId="0" fontId="26" fillId="0" borderId="27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9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28" xfId="52" applyFont="1" applyBorder="1" applyAlignment="1">
      <alignment horizontal="center" vertical="center"/>
    </xf>
    <xf numFmtId="0" fontId="39" fillId="0" borderId="20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39" fillId="0" borderId="49" xfId="52" applyFont="1" applyFill="1" applyBorder="1" applyAlignment="1">
      <alignment horizontal="left" vertical="center"/>
    </xf>
    <xf numFmtId="0" fontId="39" fillId="0" borderId="50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39" fillId="0" borderId="34" xfId="52" applyFont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11" fillId="0" borderId="52" xfId="52" applyFont="1" applyBorder="1" applyAlignment="1">
      <alignment vertical="center"/>
    </xf>
    <xf numFmtId="58" fontId="19" fillId="0" borderId="52" xfId="52" applyNumberFormat="1" applyFont="1" applyBorder="1" applyAlignment="1">
      <alignment vertical="center"/>
    </xf>
    <xf numFmtId="0" fontId="11" fillId="0" borderId="52" xfId="52" applyFont="1" applyBorder="1" applyAlignment="1">
      <alignment horizontal="center" vertical="center"/>
    </xf>
    <xf numFmtId="0" fontId="11" fillId="0" borderId="53" xfId="52" applyFont="1" applyFill="1" applyBorder="1" applyAlignment="1">
      <alignment horizontal="left" vertical="center"/>
    </xf>
    <xf numFmtId="0" fontId="11" fillId="0" borderId="52" xfId="52" applyFont="1" applyFill="1" applyBorder="1" applyAlignment="1">
      <alignment horizontal="left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55" xfId="52" applyFont="1" applyFill="1" applyBorder="1" applyAlignment="1">
      <alignment horizontal="center" vertical="center"/>
    </xf>
    <xf numFmtId="0" fontId="11" fillId="0" borderId="29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9" fillId="0" borderId="44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22" fillId="0" borderId="24" xfId="52" applyFont="1" applyBorder="1" applyAlignment="1">
      <alignment horizontal="left" vertical="center"/>
    </xf>
    <xf numFmtId="0" fontId="22" fillId="0" borderId="38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39" fillId="0" borderId="24" xfId="52" applyFont="1" applyBorder="1" applyAlignment="1">
      <alignment horizontal="center" vertical="center"/>
    </xf>
    <xf numFmtId="0" fontId="38" fillId="0" borderId="21" xfId="52" applyFont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39" fillId="0" borderId="40" xfId="52" applyFont="1" applyBorder="1" applyAlignment="1">
      <alignment horizontal="left" vertical="center"/>
    </xf>
    <xf numFmtId="0" fontId="22" fillId="0" borderId="57" xfId="52" applyFont="1" applyBorder="1" applyAlignment="1">
      <alignment horizontal="center" vertical="center"/>
    </xf>
    <xf numFmtId="0" fontId="11" fillId="0" borderId="58" xfId="52" applyFont="1" applyFill="1" applyBorder="1" applyAlignment="1">
      <alignment horizontal="left" vertical="center"/>
    </xf>
    <xf numFmtId="0" fontId="11" fillId="0" borderId="59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9" fillId="0" borderId="0" xfId="52" applyFont="1" applyBorder="1" applyAlignment="1">
      <alignment horizontal="left" vertical="center"/>
    </xf>
    <xf numFmtId="0" fontId="41" fillId="0" borderId="25" xfId="52" applyFont="1" applyBorder="1" applyAlignment="1">
      <alignment horizontal="center" vertical="top"/>
    </xf>
    <xf numFmtId="0" fontId="39" fillId="0" borderId="60" xfId="52" applyFont="1" applyBorder="1" applyAlignment="1">
      <alignment horizontal="left" vertical="center"/>
    </xf>
    <xf numFmtId="0" fontId="39" fillId="0" borderId="25" xfId="52" applyFont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11" fillId="0" borderId="53" xfId="52" applyFont="1" applyBorder="1" applyAlignment="1">
      <alignment horizontal="left" vertical="center"/>
    </xf>
    <xf numFmtId="0" fontId="11" fillId="0" borderId="52" xfId="52" applyFont="1" applyBorder="1" applyAlignment="1">
      <alignment horizontal="left" vertical="center"/>
    </xf>
    <xf numFmtId="0" fontId="39" fillId="0" borderId="54" xfId="52" applyFont="1" applyBorder="1" applyAlignment="1">
      <alignment vertical="center"/>
    </xf>
    <xf numFmtId="0" fontId="19" fillId="0" borderId="55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19" fillId="0" borderId="55" xfId="52" applyFont="1" applyBorder="1" applyAlignment="1">
      <alignment vertical="center"/>
    </xf>
    <xf numFmtId="0" fontId="39" fillId="0" borderId="55" xfId="52" applyFont="1" applyBorder="1" applyAlignment="1">
      <alignment vertical="center"/>
    </xf>
    <xf numFmtId="0" fontId="39" fillId="0" borderId="54" xfId="52" applyFont="1" applyBorder="1" applyAlignment="1">
      <alignment horizontal="center" vertical="center"/>
    </xf>
    <xf numFmtId="0" fontId="22" fillId="0" borderId="55" xfId="52" applyFont="1" applyBorder="1" applyAlignment="1">
      <alignment horizontal="center" vertical="center"/>
    </xf>
    <xf numFmtId="0" fontId="39" fillId="0" borderId="55" xfId="52" applyFont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39" fillId="0" borderId="49" xfId="52" applyFont="1" applyBorder="1" applyAlignment="1">
      <alignment horizontal="left" vertical="center" wrapText="1"/>
    </xf>
    <xf numFmtId="0" fontId="39" fillId="0" borderId="50" xfId="52" applyFont="1" applyBorder="1" applyAlignment="1">
      <alignment horizontal="left" vertical="center" wrapText="1"/>
    </xf>
    <xf numFmtId="0" fontId="39" fillId="0" borderId="61" xfId="52" applyFont="1" applyBorder="1" applyAlignment="1">
      <alignment horizontal="left" vertical="center"/>
    </xf>
    <xf numFmtId="0" fontId="39" fillId="0" borderId="62" xfId="52" applyFont="1" applyBorder="1" applyAlignment="1">
      <alignment horizontal="left" vertical="center"/>
    </xf>
    <xf numFmtId="0" fontId="42" fillId="0" borderId="63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5" xfId="52" applyNumberFormat="1" applyFont="1" applyBorder="1" applyAlignment="1">
      <alignment horizontal="center" vertical="center"/>
    </xf>
    <xf numFmtId="0" fontId="22" fillId="0" borderId="28" xfId="52" applyFont="1" applyBorder="1" applyAlignment="1">
      <alignment horizontal="left" vertical="center"/>
    </xf>
    <xf numFmtId="9" fontId="22" fillId="0" borderId="20" xfId="52" applyNumberFormat="1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9" fontId="22" fillId="0" borderId="49" xfId="52" applyNumberFormat="1" applyFont="1" applyBorder="1" applyAlignment="1">
      <alignment horizontal="left" vertical="center"/>
    </xf>
    <xf numFmtId="9" fontId="22" fillId="0" borderId="50" xfId="52" applyNumberFormat="1" applyFont="1" applyBorder="1" applyAlignment="1">
      <alignment horizontal="left" vertical="center"/>
    </xf>
    <xf numFmtId="0" fontId="38" fillId="0" borderId="54" xfId="52" applyFont="1" applyFill="1" applyBorder="1" applyAlignment="1">
      <alignment horizontal="left" vertical="center"/>
    </xf>
    <xf numFmtId="0" fontId="38" fillId="0" borderId="55" xfId="52" applyFont="1" applyFill="1" applyBorder="1" applyAlignment="1">
      <alignment horizontal="left" vertical="center"/>
    </xf>
    <xf numFmtId="0" fontId="38" fillId="0" borderId="47" xfId="52" applyFont="1" applyFill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left" vertical="center"/>
    </xf>
    <xf numFmtId="0" fontId="22" fillId="0" borderId="65" xfId="52" applyFont="1" applyFill="1" applyBorder="1" applyAlignment="1">
      <alignment horizontal="left" vertical="center"/>
    </xf>
    <xf numFmtId="0" fontId="11" fillId="0" borderId="43" xfId="52" applyFont="1" applyBorder="1" applyAlignment="1">
      <alignment vertical="center"/>
    </xf>
    <xf numFmtId="0" fontId="44" fillId="0" borderId="52" xfId="52" applyFont="1" applyBorder="1" applyAlignment="1">
      <alignment horizontal="center" vertical="center"/>
    </xf>
    <xf numFmtId="0" fontId="11" fillId="0" borderId="44" xfId="52" applyFont="1" applyBorder="1" applyAlignment="1">
      <alignment vertical="center"/>
    </xf>
    <xf numFmtId="0" fontId="22" fillId="0" borderId="66" xfId="52" applyFont="1" applyBorder="1" applyAlignment="1">
      <alignment vertical="center"/>
    </xf>
    <xf numFmtId="0" fontId="11" fillId="0" borderId="66" xfId="52" applyFont="1" applyBorder="1" applyAlignment="1">
      <alignment vertical="center"/>
    </xf>
    <xf numFmtId="58" fontId="19" fillId="0" borderId="44" xfId="52" applyNumberFormat="1" applyFont="1" applyBorder="1" applyAlignment="1">
      <alignment vertical="center"/>
    </xf>
    <xf numFmtId="0" fontId="11" fillId="0" borderId="35" xfId="52" applyFont="1" applyBorder="1" applyAlignment="1">
      <alignment horizontal="center" vertical="center"/>
    </xf>
    <xf numFmtId="0" fontId="22" fillId="0" borderId="67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39" fillId="0" borderId="68" xfId="52" applyFont="1" applyBorder="1" applyAlignment="1">
      <alignment horizontal="left" vertical="center"/>
    </xf>
    <xf numFmtId="0" fontId="11" fillId="0" borderId="58" xfId="52" applyFont="1" applyBorder="1" applyAlignment="1">
      <alignment horizontal="left" vertical="center"/>
    </xf>
    <xf numFmtId="0" fontId="22" fillId="0" borderId="59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41" xfId="52" applyFont="1" applyBorder="1" applyAlignment="1">
      <alignment horizontal="left" vertical="center" wrapText="1"/>
    </xf>
    <xf numFmtId="0" fontId="39" fillId="0" borderId="59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45" fillId="0" borderId="40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9" fontId="22" fillId="0" borderId="41" xfId="52" applyNumberFormat="1" applyFont="1" applyBorder="1" applyAlignment="1">
      <alignment horizontal="left" vertical="center"/>
    </xf>
    <xf numFmtId="0" fontId="38" fillId="0" borderId="59" xfId="52" applyFont="1" applyFill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11" fillId="0" borderId="70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22" fillId="0" borderId="68" xfId="52" applyFont="1" applyBorder="1" applyAlignment="1">
      <alignment horizontal="center" vertical="center"/>
    </xf>
    <xf numFmtId="0" fontId="22" fillId="0" borderId="68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3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7" xfId="0" applyBorder="1"/>
    <xf numFmtId="0" fontId="0" fillId="0" borderId="18" xfId="0" applyBorder="1"/>
    <xf numFmtId="0" fontId="0" fillId="4" borderId="18" xfId="0" applyFill="1" applyBorder="1"/>
    <xf numFmtId="0" fontId="0" fillId="5" borderId="0" xfId="0" applyFill="1"/>
    <xf numFmtId="0" fontId="46" fillId="0" borderId="19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/>
    </xf>
    <xf numFmtId="0" fontId="47" fillId="0" borderId="14" xfId="0" applyFont="1" applyBorder="1"/>
    <xf numFmtId="0" fontId="0" fillId="0" borderId="14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251460</xdr:colOff>
      <xdr:row>2</xdr:row>
      <xdr:rowOff>41910</xdr:rowOff>
    </xdr:from>
    <xdr:to>
      <xdr:col>8</xdr:col>
      <xdr:colOff>689610</xdr:colOff>
      <xdr:row>4</xdr:row>
      <xdr:rowOff>144145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7640" y="622935"/>
          <a:ext cx="43815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784860</xdr:colOff>
      <xdr:row>2</xdr:row>
      <xdr:rowOff>87630</xdr:rowOff>
    </xdr:from>
    <xdr:to>
      <xdr:col>9</xdr:col>
      <xdr:colOff>864870</xdr:colOff>
      <xdr:row>4</xdr:row>
      <xdr:rowOff>49530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21040" y="668655"/>
          <a:ext cx="114681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83820</xdr:colOff>
      <xdr:row>2</xdr:row>
      <xdr:rowOff>99060</xdr:rowOff>
    </xdr:from>
    <xdr:to>
      <xdr:col>7</xdr:col>
      <xdr:colOff>963930</xdr:colOff>
      <xdr:row>4</xdr:row>
      <xdr:rowOff>80010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3200" y="680085"/>
          <a:ext cx="880110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6" customWidth="1"/>
    <col min="3" max="3" width="10.125" customWidth="1"/>
  </cols>
  <sheetData>
    <row r="1" ht="21" customHeight="1" spans="1:2">
      <c r="A1" s="447"/>
      <c r="B1" s="448" t="s">
        <v>0</v>
      </c>
    </row>
    <row r="2" spans="1:2">
      <c r="A2" s="9">
        <v>1</v>
      </c>
      <c r="B2" s="449" t="s">
        <v>1</v>
      </c>
    </row>
    <row r="3" spans="1:2">
      <c r="A3" s="9">
        <v>2</v>
      </c>
      <c r="B3" s="449" t="s">
        <v>2</v>
      </c>
    </row>
    <row r="4" spans="1:2">
      <c r="A4" s="9">
        <v>3</v>
      </c>
      <c r="B4" s="449" t="s">
        <v>3</v>
      </c>
    </row>
    <row r="5" spans="1:2">
      <c r="A5" s="9">
        <v>4</v>
      </c>
      <c r="B5" s="449" t="s">
        <v>4</v>
      </c>
    </row>
    <row r="6" spans="1:2">
      <c r="A6" s="9">
        <v>5</v>
      </c>
      <c r="B6" s="449" t="s">
        <v>5</v>
      </c>
    </row>
    <row r="7" spans="1:2">
      <c r="A7" s="9">
        <v>6</v>
      </c>
      <c r="B7" s="449" t="s">
        <v>6</v>
      </c>
    </row>
    <row r="8" s="445" customFormat="1" ht="15" customHeight="1" spans="1:2">
      <c r="A8" s="450">
        <v>7</v>
      </c>
      <c r="B8" s="451" t="s">
        <v>7</v>
      </c>
    </row>
    <row r="9" ht="18.95" customHeight="1" spans="1:2">
      <c r="A9" s="447"/>
      <c r="B9" s="452" t="s">
        <v>8</v>
      </c>
    </row>
    <row r="10" ht="15.95" customHeight="1" spans="1:2">
      <c r="A10" s="9">
        <v>1</v>
      </c>
      <c r="B10" s="453" t="s">
        <v>9</v>
      </c>
    </row>
    <row r="11" spans="1:2">
      <c r="A11" s="9">
        <v>2</v>
      </c>
      <c r="B11" s="449" t="s">
        <v>10</v>
      </c>
    </row>
    <row r="12" spans="1:2">
      <c r="A12" s="9">
        <v>3</v>
      </c>
      <c r="B12" s="451" t="s">
        <v>11</v>
      </c>
    </row>
    <row r="13" spans="1:2">
      <c r="A13" s="9">
        <v>4</v>
      </c>
      <c r="B13" s="449" t="s">
        <v>12</v>
      </c>
    </row>
    <row r="14" spans="1:2">
      <c r="A14" s="9">
        <v>5</v>
      </c>
      <c r="B14" s="449" t="s">
        <v>13</v>
      </c>
    </row>
    <row r="15" spans="1:2">
      <c r="A15" s="9">
        <v>6</v>
      </c>
      <c r="B15" s="449" t="s">
        <v>14</v>
      </c>
    </row>
    <row r="16" spans="1:2">
      <c r="A16" s="9">
        <v>7</v>
      </c>
      <c r="B16" s="449" t="s">
        <v>15</v>
      </c>
    </row>
    <row r="17" spans="1:2">
      <c r="A17" s="9">
        <v>8</v>
      </c>
      <c r="B17" s="449" t="s">
        <v>16</v>
      </c>
    </row>
    <row r="18" spans="1:2">
      <c r="A18" s="9">
        <v>9</v>
      </c>
      <c r="B18" s="449" t="s">
        <v>17</v>
      </c>
    </row>
    <row r="19" spans="1:2">
      <c r="A19" s="9"/>
      <c r="B19" s="449"/>
    </row>
    <row r="20" ht="20.25" spans="1:2">
      <c r="A20" s="447"/>
      <c r="B20" s="448" t="s">
        <v>18</v>
      </c>
    </row>
    <row r="21" spans="1:2">
      <c r="A21" s="9">
        <v>1</v>
      </c>
      <c r="B21" s="454" t="s">
        <v>19</v>
      </c>
    </row>
    <row r="22" spans="1:2">
      <c r="A22" s="9">
        <v>2</v>
      </c>
      <c r="B22" s="449" t="s">
        <v>20</v>
      </c>
    </row>
    <row r="23" spans="1:2">
      <c r="A23" s="9">
        <v>3</v>
      </c>
      <c r="B23" s="449" t="s">
        <v>21</v>
      </c>
    </row>
    <row r="24" spans="1:2">
      <c r="A24" s="9">
        <v>4</v>
      </c>
      <c r="B24" s="449" t="s">
        <v>22</v>
      </c>
    </row>
    <row r="25" spans="1:2">
      <c r="A25" s="9">
        <v>5</v>
      </c>
      <c r="B25" s="449" t="s">
        <v>23</v>
      </c>
    </row>
    <row r="26" spans="1:2">
      <c r="A26" s="9">
        <v>6</v>
      </c>
      <c r="B26" s="449" t="s">
        <v>24</v>
      </c>
    </row>
    <row r="27" spans="1:2">
      <c r="A27" s="9">
        <v>7</v>
      </c>
      <c r="B27" s="449" t="s">
        <v>25</v>
      </c>
    </row>
    <row r="28" spans="1:2">
      <c r="A28" s="9"/>
      <c r="B28" s="449"/>
    </row>
    <row r="29" ht="20.25" spans="1:2">
      <c r="A29" s="447"/>
      <c r="B29" s="448" t="s">
        <v>26</v>
      </c>
    </row>
    <row r="30" spans="1:2">
      <c r="A30" s="9">
        <v>1</v>
      </c>
      <c r="B30" s="454" t="s">
        <v>27</v>
      </c>
    </row>
    <row r="31" spans="1:2">
      <c r="A31" s="9">
        <v>2</v>
      </c>
      <c r="B31" s="449" t="s">
        <v>28</v>
      </c>
    </row>
    <row r="32" spans="1:2">
      <c r="A32" s="9">
        <v>3</v>
      </c>
      <c r="B32" s="449" t="s">
        <v>29</v>
      </c>
    </row>
    <row r="33" ht="28.5" spans="1:2">
      <c r="A33" s="9">
        <v>4</v>
      </c>
      <c r="B33" s="449" t="s">
        <v>30</v>
      </c>
    </row>
    <row r="34" spans="1:2">
      <c r="A34" s="9">
        <v>5</v>
      </c>
      <c r="B34" s="449" t="s">
        <v>31</v>
      </c>
    </row>
    <row r="35" spans="1:2">
      <c r="A35" s="9">
        <v>6</v>
      </c>
      <c r="B35" s="449" t="s">
        <v>32</v>
      </c>
    </row>
    <row r="36" spans="1:2">
      <c r="A36" s="9">
        <v>7</v>
      </c>
      <c r="B36" s="449" t="s">
        <v>33</v>
      </c>
    </row>
    <row r="37" spans="1:2">
      <c r="A37" s="9"/>
      <c r="B37" s="449"/>
    </row>
    <row r="39" spans="1:2">
      <c r="A39" s="455" t="s">
        <v>34</v>
      </c>
      <c r="B39" s="4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H14" sqref="H1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275</v>
      </c>
      <c r="H2" s="4"/>
      <c r="I2" s="4" t="s">
        <v>276</v>
      </c>
      <c r="J2" s="4"/>
      <c r="K2" s="6" t="s">
        <v>277</v>
      </c>
      <c r="L2" s="72" t="s">
        <v>278</v>
      </c>
      <c r="M2" s="20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73"/>
      <c r="M3" s="21"/>
    </row>
    <row r="4" ht="22" customHeight="1" spans="1:13">
      <c r="A4" s="64">
        <v>1</v>
      </c>
      <c r="B4" s="25" t="s">
        <v>270</v>
      </c>
      <c r="C4" s="24">
        <v>241070004</v>
      </c>
      <c r="D4" s="24" t="s">
        <v>269</v>
      </c>
      <c r="E4" s="25" t="s">
        <v>111</v>
      </c>
      <c r="F4" s="26" t="s">
        <v>62</v>
      </c>
      <c r="G4" s="65">
        <v>-0.01</v>
      </c>
      <c r="H4" s="65">
        <v>0</v>
      </c>
      <c r="I4" s="65">
        <v>-0.01</v>
      </c>
      <c r="J4" s="65">
        <v>0</v>
      </c>
      <c r="K4" s="68"/>
      <c r="L4" s="12" t="s">
        <v>95</v>
      </c>
      <c r="M4" s="12" t="s">
        <v>282</v>
      </c>
    </row>
    <row r="5" ht="22" customHeight="1" spans="1:13">
      <c r="A5" s="64">
        <v>2</v>
      </c>
      <c r="B5" s="25" t="s">
        <v>270</v>
      </c>
      <c r="C5" s="24">
        <v>240926032</v>
      </c>
      <c r="D5" s="24" t="s">
        <v>269</v>
      </c>
      <c r="E5" s="25" t="s">
        <v>112</v>
      </c>
      <c r="F5" s="26" t="s">
        <v>62</v>
      </c>
      <c r="G5" s="65">
        <v>-0.01</v>
      </c>
      <c r="H5" s="65">
        <v>0</v>
      </c>
      <c r="I5" s="65">
        <v>-0.01</v>
      </c>
      <c r="J5" s="65">
        <v>0</v>
      </c>
      <c r="K5" s="68"/>
      <c r="L5" s="12" t="s">
        <v>95</v>
      </c>
      <c r="M5" s="12" t="s">
        <v>282</v>
      </c>
    </row>
    <row r="6" ht="22" customHeight="1" spans="1:13">
      <c r="A6" s="64">
        <v>3</v>
      </c>
      <c r="B6" s="25" t="s">
        <v>270</v>
      </c>
      <c r="C6" s="24">
        <v>240819024</v>
      </c>
      <c r="D6" s="24" t="s">
        <v>269</v>
      </c>
      <c r="E6" s="25" t="s">
        <v>112</v>
      </c>
      <c r="F6" s="26" t="s">
        <v>62</v>
      </c>
      <c r="G6" s="65">
        <v>-0.02</v>
      </c>
      <c r="H6" s="65">
        <v>-0.01</v>
      </c>
      <c r="I6" s="65">
        <v>-0.03</v>
      </c>
      <c r="J6" s="65">
        <v>0</v>
      </c>
      <c r="K6" s="68"/>
      <c r="L6" s="12" t="s">
        <v>95</v>
      </c>
      <c r="M6" s="12" t="s">
        <v>282</v>
      </c>
    </row>
    <row r="7" ht="22" customHeight="1" spans="1:13">
      <c r="A7" s="64"/>
      <c r="B7" s="66"/>
      <c r="C7" s="51"/>
      <c r="D7" s="66"/>
      <c r="E7" s="53"/>
      <c r="F7" s="66"/>
      <c r="G7" s="65"/>
      <c r="H7" s="65"/>
      <c r="I7" s="65"/>
      <c r="J7" s="65"/>
      <c r="K7" s="68"/>
      <c r="L7" s="12"/>
      <c r="M7" s="12"/>
    </row>
    <row r="8" ht="22" customHeight="1" spans="1:13">
      <c r="A8" s="64"/>
      <c r="B8" s="67"/>
      <c r="C8" s="29"/>
      <c r="D8" s="29"/>
      <c r="E8" s="29"/>
      <c r="F8" s="30"/>
      <c r="G8" s="68"/>
      <c r="H8" s="69"/>
      <c r="I8" s="69"/>
      <c r="J8" s="69"/>
      <c r="K8" s="68"/>
      <c r="L8" s="9"/>
      <c r="M8" s="9"/>
    </row>
    <row r="9" ht="22" customHeight="1" spans="1:13">
      <c r="A9" s="64"/>
      <c r="B9" s="67"/>
      <c r="C9" s="29"/>
      <c r="D9" s="29"/>
      <c r="E9" s="29"/>
      <c r="F9" s="30"/>
      <c r="G9" s="68"/>
      <c r="H9" s="69"/>
      <c r="I9" s="69"/>
      <c r="J9" s="69"/>
      <c r="K9" s="68"/>
      <c r="L9" s="9"/>
      <c r="M9" s="9"/>
    </row>
    <row r="10" ht="22" customHeight="1" spans="1:13">
      <c r="A10" s="64"/>
      <c r="B10" s="67"/>
      <c r="C10" s="29"/>
      <c r="D10" s="29"/>
      <c r="E10" s="29"/>
      <c r="F10" s="30"/>
      <c r="G10" s="68"/>
      <c r="H10" s="69"/>
      <c r="I10" s="69"/>
      <c r="J10" s="69"/>
      <c r="K10" s="68"/>
      <c r="L10" s="9"/>
      <c r="M10" s="9"/>
    </row>
    <row r="11" ht="22" customHeight="1" spans="1:13">
      <c r="A11" s="64"/>
      <c r="B11" s="67"/>
      <c r="C11" s="29"/>
      <c r="D11" s="29"/>
      <c r="E11" s="29"/>
      <c r="F11" s="30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4" t="s">
        <v>283</v>
      </c>
      <c r="B12" s="15"/>
      <c r="C12" s="15"/>
      <c r="D12" s="29"/>
      <c r="E12" s="16"/>
      <c r="F12" s="30"/>
      <c r="G12" s="31"/>
      <c r="H12" s="14" t="s">
        <v>272</v>
      </c>
      <c r="I12" s="15"/>
      <c r="J12" s="15"/>
      <c r="K12" s="16"/>
      <c r="L12" s="74"/>
      <c r="M12" s="22"/>
    </row>
    <row r="13" ht="84" customHeight="1" spans="1:13">
      <c r="A13" s="70" t="s">
        <v>284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23" sqref="L2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38" t="s">
        <v>287</v>
      </c>
      <c r="H2" s="39"/>
      <c r="I2" s="61"/>
      <c r="J2" s="38" t="s">
        <v>288</v>
      </c>
      <c r="K2" s="39"/>
      <c r="L2" s="61"/>
      <c r="M2" s="38" t="s">
        <v>289</v>
      </c>
      <c r="N2" s="39"/>
      <c r="O2" s="61"/>
      <c r="P2" s="38" t="s">
        <v>290</v>
      </c>
      <c r="Q2" s="39"/>
      <c r="R2" s="61"/>
      <c r="S2" s="39" t="s">
        <v>291</v>
      </c>
      <c r="T2" s="39"/>
      <c r="U2" s="61"/>
      <c r="V2" s="34" t="s">
        <v>292</v>
      </c>
      <c r="W2" s="34" t="s">
        <v>268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293</v>
      </c>
      <c r="H3" s="4" t="s">
        <v>67</v>
      </c>
      <c r="I3" s="4" t="s">
        <v>259</v>
      </c>
      <c r="J3" s="4" t="s">
        <v>293</v>
      </c>
      <c r="K3" s="4" t="s">
        <v>67</v>
      </c>
      <c r="L3" s="4" t="s">
        <v>259</v>
      </c>
      <c r="M3" s="4" t="s">
        <v>293</v>
      </c>
      <c r="N3" s="4" t="s">
        <v>67</v>
      </c>
      <c r="O3" s="4" t="s">
        <v>259</v>
      </c>
      <c r="P3" s="4" t="s">
        <v>293</v>
      </c>
      <c r="Q3" s="4" t="s">
        <v>67</v>
      </c>
      <c r="R3" s="4" t="s">
        <v>259</v>
      </c>
      <c r="S3" s="4" t="s">
        <v>293</v>
      </c>
      <c r="T3" s="4" t="s">
        <v>67</v>
      </c>
      <c r="U3" s="4" t="s">
        <v>259</v>
      </c>
      <c r="V3" s="63"/>
      <c r="W3" s="63"/>
    </row>
    <row r="4" ht="18.75" spans="1:23">
      <c r="A4" s="41" t="s">
        <v>294</v>
      </c>
      <c r="B4" s="42" t="s">
        <v>270</v>
      </c>
      <c r="C4" s="24">
        <v>241070004</v>
      </c>
      <c r="D4" s="24" t="s">
        <v>269</v>
      </c>
      <c r="E4" s="25" t="s">
        <v>111</v>
      </c>
      <c r="F4" s="26" t="s">
        <v>62</v>
      </c>
      <c r="G4" s="27" t="s">
        <v>295</v>
      </c>
      <c r="H4" s="43"/>
      <c r="I4" s="43" t="s">
        <v>296</v>
      </c>
      <c r="J4" s="43"/>
      <c r="K4" s="27"/>
      <c r="L4" s="27"/>
      <c r="M4" s="12"/>
      <c r="N4" s="12"/>
      <c r="O4" s="12"/>
      <c r="P4" s="12"/>
      <c r="Q4" s="12"/>
      <c r="R4" s="12"/>
      <c r="S4" s="12"/>
      <c r="T4" s="12"/>
      <c r="U4" s="12"/>
      <c r="V4" s="12" t="s">
        <v>297</v>
      </c>
      <c r="W4" s="12"/>
    </row>
    <row r="5" ht="18.75" spans="1:23">
      <c r="A5" s="44"/>
      <c r="B5" s="45"/>
      <c r="C5" s="24">
        <v>240926032</v>
      </c>
      <c r="D5" s="24" t="s">
        <v>269</v>
      </c>
      <c r="E5" s="25" t="s">
        <v>112</v>
      </c>
      <c r="F5" s="26" t="s">
        <v>62</v>
      </c>
      <c r="G5" s="46" t="s">
        <v>298</v>
      </c>
      <c r="H5" s="47"/>
      <c r="I5" s="62"/>
      <c r="J5" s="46" t="s">
        <v>299</v>
      </c>
      <c r="K5" s="47"/>
      <c r="L5" s="62"/>
      <c r="M5" s="38" t="s">
        <v>300</v>
      </c>
      <c r="N5" s="39"/>
      <c r="O5" s="61"/>
      <c r="P5" s="38" t="s">
        <v>301</v>
      </c>
      <c r="Q5" s="39"/>
      <c r="R5" s="61"/>
      <c r="S5" s="39" t="s">
        <v>302</v>
      </c>
      <c r="T5" s="39"/>
      <c r="U5" s="61"/>
      <c r="V5" s="12"/>
      <c r="W5" s="12"/>
    </row>
    <row r="6" ht="18.75" spans="1:23">
      <c r="A6" s="44"/>
      <c r="B6" s="45"/>
      <c r="C6" s="24">
        <v>240819024</v>
      </c>
      <c r="D6" s="24" t="s">
        <v>269</v>
      </c>
      <c r="E6" s="25" t="s">
        <v>112</v>
      </c>
      <c r="F6" s="26" t="s">
        <v>62</v>
      </c>
      <c r="G6" s="48" t="s">
        <v>293</v>
      </c>
      <c r="H6" s="48" t="s">
        <v>67</v>
      </c>
      <c r="I6" s="48" t="s">
        <v>259</v>
      </c>
      <c r="J6" s="48" t="s">
        <v>293</v>
      </c>
      <c r="K6" s="48" t="s">
        <v>67</v>
      </c>
      <c r="L6" s="48" t="s">
        <v>259</v>
      </c>
      <c r="M6" s="4" t="s">
        <v>293</v>
      </c>
      <c r="N6" s="4" t="s">
        <v>67</v>
      </c>
      <c r="O6" s="4" t="s">
        <v>259</v>
      </c>
      <c r="P6" s="4" t="s">
        <v>293</v>
      </c>
      <c r="Q6" s="4" t="s">
        <v>67</v>
      </c>
      <c r="R6" s="4" t="s">
        <v>259</v>
      </c>
      <c r="S6" s="4" t="s">
        <v>293</v>
      </c>
      <c r="T6" s="4" t="s">
        <v>67</v>
      </c>
      <c r="U6" s="4" t="s">
        <v>259</v>
      </c>
      <c r="V6" s="12"/>
      <c r="W6" s="12"/>
    </row>
    <row r="7" ht="15" spans="1:23">
      <c r="A7" s="49"/>
      <c r="B7" s="50"/>
      <c r="C7" s="51"/>
      <c r="D7" s="52"/>
      <c r="E7" s="53"/>
      <c r="F7" s="52"/>
      <c r="G7" s="27"/>
      <c r="H7" s="43"/>
      <c r="I7" s="43"/>
      <c r="J7" s="43"/>
      <c r="K7" s="43"/>
      <c r="L7" s="2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1"/>
      <c r="B8" s="42"/>
      <c r="C8" s="54"/>
      <c r="D8" s="54"/>
      <c r="E8" s="54"/>
      <c r="F8" s="41"/>
      <c r="G8" s="12"/>
      <c r="H8" s="43"/>
      <c r="I8" s="4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4"/>
      <c r="B9" s="45"/>
      <c r="C9" s="49"/>
      <c r="D9" s="55"/>
      <c r="E9" s="49"/>
      <c r="F9" s="49"/>
      <c r="G9" s="12"/>
      <c r="H9" s="43"/>
      <c r="I9" s="4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1"/>
      <c r="B10" s="42"/>
      <c r="C10" s="56"/>
      <c r="D10" s="54"/>
      <c r="E10" s="56"/>
      <c r="F10" s="41"/>
      <c r="G10" s="12"/>
      <c r="H10" s="43"/>
      <c r="I10" s="4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4"/>
      <c r="B11" s="45"/>
      <c r="C11" s="57"/>
      <c r="D11" s="55"/>
      <c r="E11" s="57"/>
      <c r="F11" s="4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8"/>
      <c r="B12" s="58"/>
      <c r="C12" s="58"/>
      <c r="D12" s="58"/>
      <c r="E12" s="58"/>
      <c r="F12" s="58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7"/>
      <c r="B13" s="57"/>
      <c r="C13" s="57"/>
      <c r="D13" s="57"/>
      <c r="E13" s="57"/>
      <c r="F13" s="5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303</v>
      </c>
      <c r="B17" s="15"/>
      <c r="C17" s="15"/>
      <c r="D17" s="15"/>
      <c r="E17" s="16"/>
      <c r="F17" s="17"/>
      <c r="G17" s="31"/>
      <c r="H17" s="37"/>
      <c r="I17" s="37"/>
      <c r="J17" s="14" t="s">
        <v>272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59" t="s">
        <v>304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306</v>
      </c>
      <c r="B2" s="34" t="s">
        <v>255</v>
      </c>
      <c r="C2" s="34" t="s">
        <v>256</v>
      </c>
      <c r="D2" s="34" t="s">
        <v>257</v>
      </c>
      <c r="E2" s="34" t="s">
        <v>258</v>
      </c>
      <c r="F2" s="34" t="s">
        <v>259</v>
      </c>
      <c r="G2" s="33" t="s">
        <v>307</v>
      </c>
      <c r="H2" s="33" t="s">
        <v>308</v>
      </c>
      <c r="I2" s="33" t="s">
        <v>309</v>
      </c>
      <c r="J2" s="33" t="s">
        <v>308</v>
      </c>
      <c r="K2" s="33" t="s">
        <v>310</v>
      </c>
      <c r="L2" s="33" t="s">
        <v>308</v>
      </c>
      <c r="M2" s="34" t="s">
        <v>292</v>
      </c>
      <c r="N2" s="34" t="s">
        <v>268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5" t="s">
        <v>306</v>
      </c>
      <c r="B4" s="36" t="s">
        <v>311</v>
      </c>
      <c r="C4" s="36" t="s">
        <v>293</v>
      </c>
      <c r="D4" s="36" t="s">
        <v>257</v>
      </c>
      <c r="E4" s="34" t="s">
        <v>258</v>
      </c>
      <c r="F4" s="34" t="s">
        <v>259</v>
      </c>
      <c r="G4" s="33" t="s">
        <v>307</v>
      </c>
      <c r="H4" s="33" t="s">
        <v>308</v>
      </c>
      <c r="I4" s="33" t="s">
        <v>309</v>
      </c>
      <c r="J4" s="33" t="s">
        <v>308</v>
      </c>
      <c r="K4" s="33" t="s">
        <v>310</v>
      </c>
      <c r="L4" s="33" t="s">
        <v>308</v>
      </c>
      <c r="M4" s="34" t="s">
        <v>292</v>
      </c>
      <c r="N4" s="34" t="s">
        <v>268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312</v>
      </c>
      <c r="B11" s="15"/>
      <c r="C11" s="15"/>
      <c r="D11" s="16"/>
      <c r="E11" s="17"/>
      <c r="F11" s="37"/>
      <c r="G11" s="31"/>
      <c r="H11" s="37"/>
      <c r="I11" s="14" t="s">
        <v>313</v>
      </c>
      <c r="J11" s="15"/>
      <c r="K11" s="15"/>
      <c r="L11" s="15"/>
      <c r="M11" s="15"/>
      <c r="N11" s="22"/>
    </row>
    <row r="12" ht="16.5" spans="1:14">
      <c r="A12" s="18" t="s">
        <v>314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292</v>
      </c>
      <c r="L2" s="5" t="s">
        <v>268</v>
      </c>
    </row>
    <row r="3" ht="30" customHeight="1" spans="1:12">
      <c r="A3" s="23">
        <v>1</v>
      </c>
      <c r="B3" s="23" t="s">
        <v>270</v>
      </c>
      <c r="C3" s="24">
        <v>241070004</v>
      </c>
      <c r="D3" s="24" t="s">
        <v>269</v>
      </c>
      <c r="E3" s="25" t="s">
        <v>111</v>
      </c>
      <c r="F3" s="26" t="s">
        <v>62</v>
      </c>
      <c r="G3" s="12" t="s">
        <v>320</v>
      </c>
      <c r="H3" s="27"/>
      <c r="I3" s="27"/>
      <c r="J3" s="12"/>
      <c r="K3" s="32" t="s">
        <v>321</v>
      </c>
      <c r="L3" s="12" t="s">
        <v>282</v>
      </c>
    </row>
    <row r="4" ht="30" customHeight="1" spans="1:12">
      <c r="A4" s="23">
        <v>2</v>
      </c>
      <c r="B4" s="23" t="s">
        <v>270</v>
      </c>
      <c r="C4" s="24">
        <v>240926032</v>
      </c>
      <c r="D4" s="24" t="s">
        <v>269</v>
      </c>
      <c r="E4" s="25" t="s">
        <v>112</v>
      </c>
      <c r="F4" s="26" t="s">
        <v>62</v>
      </c>
      <c r="G4" s="12" t="s">
        <v>322</v>
      </c>
      <c r="H4" s="27"/>
      <c r="I4" s="27"/>
      <c r="J4" s="12"/>
      <c r="K4" s="32" t="s">
        <v>321</v>
      </c>
      <c r="L4" s="12" t="s">
        <v>282</v>
      </c>
    </row>
    <row r="5" ht="30" customHeight="1" spans="1:12">
      <c r="A5" s="23">
        <v>3</v>
      </c>
      <c r="B5" s="23" t="s">
        <v>270</v>
      </c>
      <c r="C5" s="24">
        <v>240819024</v>
      </c>
      <c r="D5" s="24" t="s">
        <v>269</v>
      </c>
      <c r="E5" s="25" t="s">
        <v>112</v>
      </c>
      <c r="F5" s="26" t="s">
        <v>62</v>
      </c>
      <c r="G5" s="12"/>
      <c r="H5" s="12"/>
      <c r="I5" s="9"/>
      <c r="J5" s="9"/>
      <c r="K5" s="32" t="s">
        <v>321</v>
      </c>
      <c r="L5" s="12" t="s">
        <v>282</v>
      </c>
    </row>
    <row r="6" spans="1:12">
      <c r="A6" s="28"/>
      <c r="B6" s="29"/>
      <c r="C6" s="29"/>
      <c r="D6" s="29"/>
      <c r="E6" s="29"/>
      <c r="F6" s="30"/>
      <c r="G6" s="12"/>
      <c r="H6" s="12"/>
      <c r="I6" s="9"/>
      <c r="J6" s="9"/>
      <c r="K6" s="32"/>
      <c r="L6" s="12"/>
    </row>
    <row r="7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323</v>
      </c>
      <c r="B9" s="15"/>
      <c r="C9" s="15"/>
      <c r="D9" s="15"/>
      <c r="E9" s="16"/>
      <c r="F9" s="17"/>
      <c r="G9" s="31"/>
      <c r="H9" s="14" t="s">
        <v>324</v>
      </c>
      <c r="I9" s="15"/>
      <c r="J9" s="15"/>
      <c r="K9" s="15"/>
      <c r="L9" s="22"/>
    </row>
    <row r="10" ht="16.5" spans="1:12">
      <c r="A10" s="18" t="s">
        <v>325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4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293</v>
      </c>
      <c r="D2" s="5" t="s">
        <v>257</v>
      </c>
      <c r="E2" s="5" t="s">
        <v>258</v>
      </c>
      <c r="F2" s="4" t="s">
        <v>327</v>
      </c>
      <c r="G2" s="4" t="s">
        <v>276</v>
      </c>
      <c r="H2" s="6" t="s">
        <v>277</v>
      </c>
      <c r="I2" s="20" t="s">
        <v>279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280</v>
      </c>
      <c r="H3" s="8"/>
      <c r="I3" s="21"/>
    </row>
    <row r="4" spans="1:9">
      <c r="A4" s="9"/>
      <c r="B4" s="9"/>
      <c r="C4" s="10"/>
      <c r="D4" s="11"/>
      <c r="E4" s="12"/>
      <c r="F4" s="13"/>
      <c r="G4" s="13"/>
      <c r="H4" s="12"/>
      <c r="I4" s="12"/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329</v>
      </c>
      <c r="B12" s="15"/>
      <c r="C12" s="15"/>
      <c r="D12" s="16"/>
      <c r="E12" s="17"/>
      <c r="F12" s="14" t="s">
        <v>330</v>
      </c>
      <c r="G12" s="15"/>
      <c r="H12" s="16"/>
      <c r="I12" s="22"/>
    </row>
    <row r="13" ht="16.5" spans="1:9">
      <c r="A13" s="18" t="s">
        <v>331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5" t="s">
        <v>35</v>
      </c>
      <c r="C2" s="426"/>
      <c r="D2" s="426"/>
      <c r="E2" s="426"/>
      <c r="F2" s="426"/>
      <c r="G2" s="426"/>
      <c r="H2" s="426"/>
      <c r="I2" s="440"/>
    </row>
    <row r="3" ht="27.95" customHeight="1" spans="2:9">
      <c r="B3" s="427"/>
      <c r="C3" s="428"/>
      <c r="D3" s="429" t="s">
        <v>36</v>
      </c>
      <c r="E3" s="430"/>
      <c r="F3" s="431" t="s">
        <v>37</v>
      </c>
      <c r="G3" s="432"/>
      <c r="H3" s="429" t="s">
        <v>38</v>
      </c>
      <c r="I3" s="441"/>
    </row>
    <row r="4" ht="27.95" customHeight="1" spans="2:9">
      <c r="B4" s="427" t="s">
        <v>39</v>
      </c>
      <c r="C4" s="428" t="s">
        <v>40</v>
      </c>
      <c r="D4" s="428" t="s">
        <v>41</v>
      </c>
      <c r="E4" s="428" t="s">
        <v>42</v>
      </c>
      <c r="F4" s="433" t="s">
        <v>41</v>
      </c>
      <c r="G4" s="433" t="s">
        <v>42</v>
      </c>
      <c r="H4" s="428" t="s">
        <v>41</v>
      </c>
      <c r="I4" s="442" t="s">
        <v>42</v>
      </c>
    </row>
    <row r="5" ht="27.95" customHeight="1" spans="2:9">
      <c r="B5" s="434" t="s">
        <v>43</v>
      </c>
      <c r="C5" s="9">
        <v>13</v>
      </c>
      <c r="D5" s="9">
        <v>0</v>
      </c>
      <c r="E5" s="9">
        <v>1</v>
      </c>
      <c r="F5" s="435">
        <v>0</v>
      </c>
      <c r="G5" s="435">
        <v>1</v>
      </c>
      <c r="H5" s="9">
        <v>1</v>
      </c>
      <c r="I5" s="443">
        <v>2</v>
      </c>
    </row>
    <row r="6" ht="27.95" customHeight="1" spans="2:9">
      <c r="B6" s="434" t="s">
        <v>44</v>
      </c>
      <c r="C6" s="9">
        <v>20</v>
      </c>
      <c r="D6" s="9">
        <v>0</v>
      </c>
      <c r="E6" s="9">
        <v>1</v>
      </c>
      <c r="F6" s="435">
        <v>1</v>
      </c>
      <c r="G6" s="435">
        <v>2</v>
      </c>
      <c r="H6" s="9">
        <v>2</v>
      </c>
      <c r="I6" s="443">
        <v>3</v>
      </c>
    </row>
    <row r="7" ht="27.95" customHeight="1" spans="2:9">
      <c r="B7" s="434" t="s">
        <v>45</v>
      </c>
      <c r="C7" s="9">
        <v>32</v>
      </c>
      <c r="D7" s="9">
        <v>0</v>
      </c>
      <c r="E7" s="9">
        <v>1</v>
      </c>
      <c r="F7" s="435">
        <v>2</v>
      </c>
      <c r="G7" s="435">
        <v>3</v>
      </c>
      <c r="H7" s="9">
        <v>3</v>
      </c>
      <c r="I7" s="443">
        <v>4</v>
      </c>
    </row>
    <row r="8" ht="27.95" customHeight="1" spans="2:9">
      <c r="B8" s="434" t="s">
        <v>46</v>
      </c>
      <c r="C8" s="9">
        <v>50</v>
      </c>
      <c r="D8" s="9">
        <v>1</v>
      </c>
      <c r="E8" s="9">
        <v>2</v>
      </c>
      <c r="F8" s="435">
        <v>3</v>
      </c>
      <c r="G8" s="435">
        <v>4</v>
      </c>
      <c r="H8" s="9">
        <v>5</v>
      </c>
      <c r="I8" s="443">
        <v>6</v>
      </c>
    </row>
    <row r="9" ht="27.95" customHeight="1" spans="2:9">
      <c r="B9" s="434" t="s">
        <v>47</v>
      </c>
      <c r="C9" s="9">
        <v>80</v>
      </c>
      <c r="D9" s="9">
        <v>2</v>
      </c>
      <c r="E9" s="9">
        <v>3</v>
      </c>
      <c r="F9" s="435">
        <v>5</v>
      </c>
      <c r="G9" s="435">
        <v>6</v>
      </c>
      <c r="H9" s="9">
        <v>7</v>
      </c>
      <c r="I9" s="443">
        <v>8</v>
      </c>
    </row>
    <row r="10" ht="27.95" customHeight="1" spans="2:9">
      <c r="B10" s="434" t="s">
        <v>48</v>
      </c>
      <c r="C10" s="9">
        <v>125</v>
      </c>
      <c r="D10" s="9">
        <v>3</v>
      </c>
      <c r="E10" s="9">
        <v>4</v>
      </c>
      <c r="F10" s="435">
        <v>7</v>
      </c>
      <c r="G10" s="435">
        <v>8</v>
      </c>
      <c r="H10" s="9">
        <v>10</v>
      </c>
      <c r="I10" s="443">
        <v>11</v>
      </c>
    </row>
    <row r="11" ht="27.95" customHeight="1" spans="2:9">
      <c r="B11" s="434" t="s">
        <v>49</v>
      </c>
      <c r="C11" s="9">
        <v>200</v>
      </c>
      <c r="D11" s="9">
        <v>5</v>
      </c>
      <c r="E11" s="9">
        <v>6</v>
      </c>
      <c r="F11" s="435">
        <v>10</v>
      </c>
      <c r="G11" s="435">
        <v>11</v>
      </c>
      <c r="H11" s="9">
        <v>14</v>
      </c>
      <c r="I11" s="443">
        <v>15</v>
      </c>
    </row>
    <row r="12" ht="27.95" customHeight="1" spans="2:9">
      <c r="B12" s="436" t="s">
        <v>50</v>
      </c>
      <c r="C12" s="437">
        <v>315</v>
      </c>
      <c r="D12" s="437">
        <v>7</v>
      </c>
      <c r="E12" s="437">
        <v>8</v>
      </c>
      <c r="F12" s="438">
        <v>14</v>
      </c>
      <c r="G12" s="438">
        <v>15</v>
      </c>
      <c r="H12" s="437">
        <v>21</v>
      </c>
      <c r="I12" s="444">
        <v>22</v>
      </c>
    </row>
    <row r="14" spans="2:4">
      <c r="B14" s="439" t="s">
        <v>51</v>
      </c>
      <c r="C14" s="439"/>
      <c r="D14" s="4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8" workbookViewId="0">
      <selection activeCell="N35" sqref="N35"/>
    </sheetView>
  </sheetViews>
  <sheetFormatPr defaultColWidth="10.375" defaultRowHeight="16.5" customHeight="1"/>
  <cols>
    <col min="1" max="1" width="11.125" style="254" customWidth="1"/>
    <col min="2" max="9" width="10.375" style="254"/>
    <col min="10" max="10" width="8.875" style="254" customWidth="1"/>
    <col min="11" max="11" width="12" style="254" customWidth="1"/>
    <col min="12" max="16384" width="10.375" style="254"/>
  </cols>
  <sheetData>
    <row r="1" ht="21" spans="1:11">
      <c r="A1" s="355" t="s">
        <v>52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ht="15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ht="14.25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ht="14.25" spans="1:11">
      <c r="A4" s="265" t="s">
        <v>61</v>
      </c>
      <c r="B4" s="159" t="s">
        <v>62</v>
      </c>
      <c r="C4" s="160"/>
      <c r="D4" s="265" t="s">
        <v>63</v>
      </c>
      <c r="E4" s="266"/>
      <c r="F4" s="267">
        <v>45626</v>
      </c>
      <c r="G4" s="268"/>
      <c r="H4" s="265" t="s">
        <v>64</v>
      </c>
      <c r="I4" s="266"/>
      <c r="J4" s="159" t="s">
        <v>65</v>
      </c>
      <c r="K4" s="160" t="s">
        <v>66</v>
      </c>
    </row>
    <row r="5" ht="14.25" spans="1:11">
      <c r="A5" s="269" t="s">
        <v>67</v>
      </c>
      <c r="B5" s="159" t="s">
        <v>68</v>
      </c>
      <c r="C5" s="160"/>
      <c r="D5" s="265" t="s">
        <v>69</v>
      </c>
      <c r="E5" s="266"/>
      <c r="F5" s="267">
        <v>45601</v>
      </c>
      <c r="G5" s="268"/>
      <c r="H5" s="265" t="s">
        <v>70</v>
      </c>
      <c r="I5" s="266"/>
      <c r="J5" s="159" t="s">
        <v>65</v>
      </c>
      <c r="K5" s="160" t="s">
        <v>66</v>
      </c>
    </row>
    <row r="6" ht="14.25" spans="1:11">
      <c r="A6" s="265" t="s">
        <v>71</v>
      </c>
      <c r="B6" s="270" t="s">
        <v>72</v>
      </c>
      <c r="C6" s="271">
        <v>6</v>
      </c>
      <c r="D6" s="269" t="s">
        <v>73</v>
      </c>
      <c r="E6" s="272"/>
      <c r="F6" s="267">
        <v>45606</v>
      </c>
      <c r="G6" s="268"/>
      <c r="H6" s="265" t="s">
        <v>74</v>
      </c>
      <c r="I6" s="266"/>
      <c r="J6" s="159" t="s">
        <v>65</v>
      </c>
      <c r="K6" s="160" t="s">
        <v>66</v>
      </c>
    </row>
    <row r="7" ht="14.25" spans="1:11">
      <c r="A7" s="265" t="s">
        <v>75</v>
      </c>
      <c r="B7" s="273">
        <v>600</v>
      </c>
      <c r="C7" s="274"/>
      <c r="D7" s="269" t="s">
        <v>76</v>
      </c>
      <c r="E7" s="275"/>
      <c r="F7" s="267">
        <v>45611</v>
      </c>
      <c r="G7" s="268"/>
      <c r="H7" s="265" t="s">
        <v>77</v>
      </c>
      <c r="I7" s="266"/>
      <c r="J7" s="159" t="s">
        <v>65</v>
      </c>
      <c r="K7" s="160" t="s">
        <v>66</v>
      </c>
    </row>
    <row r="8" ht="15" spans="1:11">
      <c r="A8" s="276" t="s">
        <v>78</v>
      </c>
      <c r="B8" s="277" t="s">
        <v>79</v>
      </c>
      <c r="C8" s="278"/>
      <c r="D8" s="279" t="s">
        <v>80</v>
      </c>
      <c r="E8" s="280"/>
      <c r="F8" s="281">
        <v>45616</v>
      </c>
      <c r="G8" s="282"/>
      <c r="H8" s="279" t="s">
        <v>81</v>
      </c>
      <c r="I8" s="280"/>
      <c r="J8" s="299" t="s">
        <v>65</v>
      </c>
      <c r="K8" s="331" t="s">
        <v>66</v>
      </c>
    </row>
    <row r="9" ht="15" spans="1:11">
      <c r="A9" s="356" t="s">
        <v>82</v>
      </c>
      <c r="B9" s="357"/>
      <c r="C9" s="357"/>
      <c r="D9" s="358"/>
      <c r="E9" s="358"/>
      <c r="F9" s="358"/>
      <c r="G9" s="358"/>
      <c r="H9" s="358"/>
      <c r="I9" s="358"/>
      <c r="J9" s="358"/>
      <c r="K9" s="406"/>
    </row>
    <row r="10" ht="15" spans="1:11">
      <c r="A10" s="359" t="s">
        <v>83</v>
      </c>
      <c r="B10" s="360"/>
      <c r="C10" s="360"/>
      <c r="D10" s="360"/>
      <c r="E10" s="360"/>
      <c r="F10" s="360"/>
      <c r="G10" s="360"/>
      <c r="H10" s="360"/>
      <c r="I10" s="360"/>
      <c r="J10" s="360"/>
      <c r="K10" s="407"/>
    </row>
    <row r="11" ht="14.25" spans="1:11">
      <c r="A11" s="361" t="s">
        <v>84</v>
      </c>
      <c r="B11" s="362" t="s">
        <v>85</v>
      </c>
      <c r="C11" s="363" t="s">
        <v>86</v>
      </c>
      <c r="D11" s="364"/>
      <c r="E11" s="365" t="s">
        <v>87</v>
      </c>
      <c r="F11" s="362" t="s">
        <v>85</v>
      </c>
      <c r="G11" s="363" t="s">
        <v>86</v>
      </c>
      <c r="H11" s="363" t="s">
        <v>88</v>
      </c>
      <c r="I11" s="365" t="s">
        <v>89</v>
      </c>
      <c r="J11" s="362" t="s">
        <v>85</v>
      </c>
      <c r="K11" s="408" t="s">
        <v>86</v>
      </c>
    </row>
    <row r="12" ht="14.25" spans="1:11">
      <c r="A12" s="269" t="s">
        <v>90</v>
      </c>
      <c r="B12" s="289" t="s">
        <v>85</v>
      </c>
      <c r="C12" s="159" t="s">
        <v>86</v>
      </c>
      <c r="D12" s="275"/>
      <c r="E12" s="272" t="s">
        <v>91</v>
      </c>
      <c r="F12" s="289" t="s">
        <v>85</v>
      </c>
      <c r="G12" s="159" t="s">
        <v>86</v>
      </c>
      <c r="H12" s="159" t="s">
        <v>88</v>
      </c>
      <c r="I12" s="272" t="s">
        <v>92</v>
      </c>
      <c r="J12" s="289" t="s">
        <v>85</v>
      </c>
      <c r="K12" s="160" t="s">
        <v>86</v>
      </c>
    </row>
    <row r="13" ht="14.25" spans="1:11">
      <c r="A13" s="269" t="s">
        <v>93</v>
      </c>
      <c r="B13" s="289" t="s">
        <v>85</v>
      </c>
      <c r="C13" s="159" t="s">
        <v>86</v>
      </c>
      <c r="D13" s="275"/>
      <c r="E13" s="272" t="s">
        <v>94</v>
      </c>
      <c r="F13" s="159" t="s">
        <v>95</v>
      </c>
      <c r="G13" s="159" t="s">
        <v>96</v>
      </c>
      <c r="H13" s="159" t="s">
        <v>88</v>
      </c>
      <c r="I13" s="272" t="s">
        <v>97</v>
      </c>
      <c r="J13" s="289" t="s">
        <v>85</v>
      </c>
      <c r="K13" s="160" t="s">
        <v>86</v>
      </c>
    </row>
    <row r="14" ht="15" spans="1:11">
      <c r="A14" s="279" t="s">
        <v>98</v>
      </c>
      <c r="B14" s="280"/>
      <c r="C14" s="280"/>
      <c r="D14" s="280"/>
      <c r="E14" s="280"/>
      <c r="F14" s="280"/>
      <c r="G14" s="280"/>
      <c r="H14" s="280"/>
      <c r="I14" s="280"/>
      <c r="J14" s="280"/>
      <c r="K14" s="333"/>
    </row>
    <row r="15" ht="15" spans="1:11">
      <c r="A15" s="359" t="s">
        <v>99</v>
      </c>
      <c r="B15" s="360"/>
      <c r="C15" s="360"/>
      <c r="D15" s="360"/>
      <c r="E15" s="360"/>
      <c r="F15" s="360"/>
      <c r="G15" s="360"/>
      <c r="H15" s="360"/>
      <c r="I15" s="360"/>
      <c r="J15" s="360"/>
      <c r="K15" s="407"/>
    </row>
    <row r="16" ht="14.25" spans="1:11">
      <c r="A16" s="366" t="s">
        <v>100</v>
      </c>
      <c r="B16" s="363" t="s">
        <v>95</v>
      </c>
      <c r="C16" s="363" t="s">
        <v>96</v>
      </c>
      <c r="D16" s="367"/>
      <c r="E16" s="368" t="s">
        <v>101</v>
      </c>
      <c r="F16" s="363" t="s">
        <v>95</v>
      </c>
      <c r="G16" s="363" t="s">
        <v>96</v>
      </c>
      <c r="H16" s="369"/>
      <c r="I16" s="368" t="s">
        <v>102</v>
      </c>
      <c r="J16" s="363" t="s">
        <v>95</v>
      </c>
      <c r="K16" s="408" t="s">
        <v>96</v>
      </c>
    </row>
    <row r="17" customHeight="1" spans="1:22">
      <c r="A17" s="306" t="s">
        <v>103</v>
      </c>
      <c r="B17" s="159" t="s">
        <v>95</v>
      </c>
      <c r="C17" s="159" t="s">
        <v>96</v>
      </c>
      <c r="D17" s="370"/>
      <c r="E17" s="307" t="s">
        <v>104</v>
      </c>
      <c r="F17" s="159" t="s">
        <v>95</v>
      </c>
      <c r="G17" s="159" t="s">
        <v>96</v>
      </c>
      <c r="H17" s="371"/>
      <c r="I17" s="307" t="s">
        <v>105</v>
      </c>
      <c r="J17" s="159" t="s">
        <v>95</v>
      </c>
      <c r="K17" s="160" t="s">
        <v>96</v>
      </c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</row>
    <row r="18" ht="18" customHeight="1" spans="1:11">
      <c r="A18" s="372" t="s">
        <v>106</v>
      </c>
      <c r="B18" s="373"/>
      <c r="C18" s="373"/>
      <c r="D18" s="373"/>
      <c r="E18" s="373"/>
      <c r="F18" s="373"/>
      <c r="G18" s="373"/>
      <c r="H18" s="373"/>
      <c r="I18" s="373"/>
      <c r="J18" s="373"/>
      <c r="K18" s="410"/>
    </row>
    <row r="19" s="354" customFormat="1" ht="18" customHeight="1" spans="1:11">
      <c r="A19" s="359" t="s">
        <v>107</v>
      </c>
      <c r="B19" s="360"/>
      <c r="C19" s="360"/>
      <c r="D19" s="360"/>
      <c r="E19" s="360"/>
      <c r="F19" s="360"/>
      <c r="G19" s="360"/>
      <c r="H19" s="360"/>
      <c r="I19" s="360"/>
      <c r="J19" s="360"/>
      <c r="K19" s="407"/>
    </row>
    <row r="20" customHeight="1" spans="1:11">
      <c r="A20" s="374" t="s">
        <v>108</v>
      </c>
      <c r="B20" s="375"/>
      <c r="C20" s="375"/>
      <c r="D20" s="375"/>
      <c r="E20" s="375"/>
      <c r="F20" s="375"/>
      <c r="G20" s="375"/>
      <c r="H20" s="375"/>
      <c r="I20" s="375"/>
      <c r="J20" s="375"/>
      <c r="K20" s="411"/>
    </row>
    <row r="21" ht="21.75" customHeight="1" spans="1:11">
      <c r="A21" s="376" t="s">
        <v>109</v>
      </c>
      <c r="B21" s="107"/>
      <c r="C21" s="377">
        <v>120</v>
      </c>
      <c r="D21" s="377">
        <v>130</v>
      </c>
      <c r="E21" s="377">
        <v>140</v>
      </c>
      <c r="F21" s="377">
        <v>150</v>
      </c>
      <c r="G21" s="377">
        <v>160</v>
      </c>
      <c r="H21" s="378">
        <v>165</v>
      </c>
      <c r="I21" s="107"/>
      <c r="J21" s="412"/>
      <c r="K21" s="338" t="s">
        <v>110</v>
      </c>
    </row>
    <row r="22" ht="23" customHeight="1" spans="1:11">
      <c r="A22" s="379" t="s">
        <v>111</v>
      </c>
      <c r="B22" s="380"/>
      <c r="C22" s="380" t="s">
        <v>95</v>
      </c>
      <c r="D22" s="380" t="s">
        <v>95</v>
      </c>
      <c r="E22" s="380" t="s">
        <v>95</v>
      </c>
      <c r="F22" s="380" t="s">
        <v>95</v>
      </c>
      <c r="G22" s="380" t="s">
        <v>95</v>
      </c>
      <c r="H22" s="380" t="s">
        <v>95</v>
      </c>
      <c r="I22" s="380"/>
      <c r="J22" s="380"/>
      <c r="K22" s="413" t="s">
        <v>95</v>
      </c>
    </row>
    <row r="23" ht="23" customHeight="1" spans="1:11">
      <c r="A23" s="379" t="s">
        <v>112</v>
      </c>
      <c r="B23" s="380"/>
      <c r="C23" s="380" t="s">
        <v>95</v>
      </c>
      <c r="D23" s="380" t="s">
        <v>95</v>
      </c>
      <c r="E23" s="380" t="s">
        <v>95</v>
      </c>
      <c r="F23" s="380" t="s">
        <v>95</v>
      </c>
      <c r="G23" s="380" t="s">
        <v>95</v>
      </c>
      <c r="H23" s="380" t="s">
        <v>95</v>
      </c>
      <c r="I23" s="380"/>
      <c r="J23" s="380"/>
      <c r="K23" s="413" t="s">
        <v>95</v>
      </c>
    </row>
    <row r="24" ht="23" customHeight="1" spans="1:11">
      <c r="A24" s="379"/>
      <c r="B24" s="381"/>
      <c r="C24" s="380"/>
      <c r="D24" s="380"/>
      <c r="E24" s="380"/>
      <c r="F24" s="380"/>
      <c r="G24" s="380"/>
      <c r="H24" s="380"/>
      <c r="I24" s="381"/>
      <c r="J24" s="381"/>
      <c r="K24" s="413"/>
    </row>
    <row r="25" ht="23" customHeight="1" spans="1:11">
      <c r="A25" s="382"/>
      <c r="B25" s="383"/>
      <c r="C25" s="383"/>
      <c r="D25" s="383"/>
      <c r="E25" s="383"/>
      <c r="F25" s="383"/>
      <c r="G25" s="383"/>
      <c r="H25" s="383"/>
      <c r="I25" s="383"/>
      <c r="J25" s="383"/>
      <c r="K25" s="414"/>
    </row>
    <row r="26" ht="23" customHeight="1" spans="1:11">
      <c r="A26" s="382"/>
      <c r="B26" s="383"/>
      <c r="C26" s="383"/>
      <c r="D26" s="383"/>
      <c r="E26" s="383"/>
      <c r="F26" s="383"/>
      <c r="G26" s="383"/>
      <c r="H26" s="383"/>
      <c r="I26" s="383"/>
      <c r="J26" s="383"/>
      <c r="K26" s="414"/>
    </row>
    <row r="27" ht="23" customHeight="1" spans="1:11">
      <c r="A27" s="382"/>
      <c r="B27" s="383"/>
      <c r="C27" s="383"/>
      <c r="D27" s="383"/>
      <c r="E27" s="383"/>
      <c r="F27" s="383"/>
      <c r="G27" s="383"/>
      <c r="H27" s="383"/>
      <c r="I27" s="383"/>
      <c r="J27" s="383"/>
      <c r="K27" s="414"/>
    </row>
    <row r="28" ht="18" customHeight="1" spans="1:11">
      <c r="A28" s="384" t="s">
        <v>113</v>
      </c>
      <c r="B28" s="385"/>
      <c r="C28" s="385"/>
      <c r="D28" s="385"/>
      <c r="E28" s="385"/>
      <c r="F28" s="385"/>
      <c r="G28" s="385"/>
      <c r="H28" s="385"/>
      <c r="I28" s="385"/>
      <c r="J28" s="385"/>
      <c r="K28" s="415"/>
    </row>
    <row r="29" ht="18.75" customHeight="1" spans="1:11">
      <c r="A29" s="386"/>
      <c r="B29" s="387"/>
      <c r="C29" s="387"/>
      <c r="D29" s="387"/>
      <c r="E29" s="387"/>
      <c r="F29" s="387"/>
      <c r="G29" s="387"/>
      <c r="H29" s="387"/>
      <c r="I29" s="387"/>
      <c r="J29" s="387"/>
      <c r="K29" s="416"/>
    </row>
    <row r="30" ht="18.75" customHeight="1" spans="1:11">
      <c r="A30" s="388"/>
      <c r="B30" s="389"/>
      <c r="C30" s="389"/>
      <c r="D30" s="389"/>
      <c r="E30" s="389"/>
      <c r="F30" s="389"/>
      <c r="G30" s="389"/>
      <c r="H30" s="389"/>
      <c r="I30" s="389"/>
      <c r="J30" s="389"/>
      <c r="K30" s="417"/>
    </row>
    <row r="31" ht="18" customHeight="1" spans="1:11">
      <c r="A31" s="384" t="s">
        <v>114</v>
      </c>
      <c r="B31" s="385"/>
      <c r="C31" s="385"/>
      <c r="D31" s="385"/>
      <c r="E31" s="385"/>
      <c r="F31" s="385"/>
      <c r="G31" s="385"/>
      <c r="H31" s="385"/>
      <c r="I31" s="385"/>
      <c r="J31" s="385"/>
      <c r="K31" s="415"/>
    </row>
    <row r="32" ht="14.25" spans="1:11">
      <c r="A32" s="390" t="s">
        <v>115</v>
      </c>
      <c r="B32" s="391"/>
      <c r="C32" s="391"/>
      <c r="D32" s="391"/>
      <c r="E32" s="391"/>
      <c r="F32" s="391"/>
      <c r="G32" s="391"/>
      <c r="H32" s="391"/>
      <c r="I32" s="391"/>
      <c r="J32" s="391"/>
      <c r="K32" s="418"/>
    </row>
    <row r="33" ht="15" spans="1:11">
      <c r="A33" s="167" t="s">
        <v>116</v>
      </c>
      <c r="B33" s="168"/>
      <c r="C33" s="159" t="s">
        <v>65</v>
      </c>
      <c r="D33" s="159" t="s">
        <v>66</v>
      </c>
      <c r="E33" s="392" t="s">
        <v>117</v>
      </c>
      <c r="F33" s="393"/>
      <c r="G33" s="393"/>
      <c r="H33" s="393"/>
      <c r="I33" s="393"/>
      <c r="J33" s="393"/>
      <c r="K33" s="419"/>
    </row>
    <row r="34" ht="15" spans="1:11">
      <c r="A34" s="394" t="s">
        <v>118</v>
      </c>
      <c r="B34" s="394"/>
      <c r="C34" s="394"/>
      <c r="D34" s="394"/>
      <c r="E34" s="394"/>
      <c r="F34" s="394"/>
      <c r="G34" s="394"/>
      <c r="H34" s="394"/>
      <c r="I34" s="394"/>
      <c r="J34" s="394"/>
      <c r="K34" s="394"/>
    </row>
    <row r="35" ht="21" customHeight="1" spans="1:11">
      <c r="A35" s="395" t="s">
        <v>119</v>
      </c>
      <c r="B35" s="396"/>
      <c r="C35" s="396"/>
      <c r="D35" s="396"/>
      <c r="E35" s="396"/>
      <c r="F35" s="396"/>
      <c r="G35" s="396"/>
      <c r="H35" s="396"/>
      <c r="I35" s="396"/>
      <c r="J35" s="396"/>
      <c r="K35" s="420"/>
    </row>
    <row r="36" ht="21" customHeight="1" spans="1:11">
      <c r="A36" s="314" t="s">
        <v>120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 t="s">
        <v>121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15" spans="1:11">
      <c r="A42" s="309" t="s">
        <v>122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42"/>
    </row>
    <row r="43" ht="15" spans="1:11">
      <c r="A43" s="359" t="s">
        <v>123</v>
      </c>
      <c r="B43" s="360"/>
      <c r="C43" s="360"/>
      <c r="D43" s="360"/>
      <c r="E43" s="360"/>
      <c r="F43" s="360"/>
      <c r="G43" s="360"/>
      <c r="H43" s="360"/>
      <c r="I43" s="360"/>
      <c r="J43" s="360"/>
      <c r="K43" s="407"/>
    </row>
    <row r="44" ht="14.25" spans="1:11">
      <c r="A44" s="366" t="s">
        <v>124</v>
      </c>
      <c r="B44" s="363" t="s">
        <v>95</v>
      </c>
      <c r="C44" s="363" t="s">
        <v>96</v>
      </c>
      <c r="D44" s="363" t="s">
        <v>88</v>
      </c>
      <c r="E44" s="368" t="s">
        <v>125</v>
      </c>
      <c r="F44" s="363" t="s">
        <v>95</v>
      </c>
      <c r="G44" s="363" t="s">
        <v>96</v>
      </c>
      <c r="H44" s="363" t="s">
        <v>88</v>
      </c>
      <c r="I44" s="368" t="s">
        <v>126</v>
      </c>
      <c r="J44" s="363" t="s">
        <v>95</v>
      </c>
      <c r="K44" s="408" t="s">
        <v>96</v>
      </c>
    </row>
    <row r="45" ht="14.25" spans="1:11">
      <c r="A45" s="306" t="s">
        <v>87</v>
      </c>
      <c r="B45" s="159" t="s">
        <v>95</v>
      </c>
      <c r="C45" s="159" t="s">
        <v>96</v>
      </c>
      <c r="D45" s="159" t="s">
        <v>88</v>
      </c>
      <c r="E45" s="307" t="s">
        <v>94</v>
      </c>
      <c r="F45" s="159" t="s">
        <v>95</v>
      </c>
      <c r="G45" s="159" t="s">
        <v>96</v>
      </c>
      <c r="H45" s="159" t="s">
        <v>88</v>
      </c>
      <c r="I45" s="307" t="s">
        <v>105</v>
      </c>
      <c r="J45" s="159" t="s">
        <v>95</v>
      </c>
      <c r="K45" s="160" t="s">
        <v>96</v>
      </c>
    </row>
    <row r="46" ht="15" spans="1:11">
      <c r="A46" s="279" t="s">
        <v>98</v>
      </c>
      <c r="B46" s="280"/>
      <c r="C46" s="280"/>
      <c r="D46" s="280"/>
      <c r="E46" s="280"/>
      <c r="F46" s="280"/>
      <c r="G46" s="280"/>
      <c r="H46" s="280"/>
      <c r="I46" s="280"/>
      <c r="J46" s="280"/>
      <c r="K46" s="333"/>
    </row>
    <row r="47" ht="15" spans="1:11">
      <c r="A47" s="394" t="s">
        <v>127</v>
      </c>
      <c r="B47" s="394"/>
      <c r="C47" s="394"/>
      <c r="D47" s="394"/>
      <c r="E47" s="394"/>
      <c r="F47" s="394"/>
      <c r="G47" s="394"/>
      <c r="H47" s="394"/>
      <c r="I47" s="394"/>
      <c r="J47" s="394"/>
      <c r="K47" s="394"/>
    </row>
    <row r="48" ht="15" spans="1:11">
      <c r="A48" s="395"/>
      <c r="B48" s="396"/>
      <c r="C48" s="396"/>
      <c r="D48" s="396"/>
      <c r="E48" s="396"/>
      <c r="F48" s="396"/>
      <c r="G48" s="396"/>
      <c r="H48" s="396"/>
      <c r="I48" s="396"/>
      <c r="J48" s="396"/>
      <c r="K48" s="420"/>
    </row>
    <row r="49" ht="15" spans="1:11">
      <c r="A49" s="397" t="s">
        <v>128</v>
      </c>
      <c r="B49" s="398" t="s">
        <v>129</v>
      </c>
      <c r="C49" s="398"/>
      <c r="D49" s="399" t="s">
        <v>130</v>
      </c>
      <c r="E49" s="400" t="s">
        <v>131</v>
      </c>
      <c r="F49" s="401" t="s">
        <v>132</v>
      </c>
      <c r="G49" s="402">
        <v>45603</v>
      </c>
      <c r="H49" s="403" t="s">
        <v>133</v>
      </c>
      <c r="I49" s="421"/>
      <c r="J49" s="422" t="s">
        <v>134</v>
      </c>
      <c r="K49" s="423"/>
    </row>
    <row r="50" ht="15" spans="1:11">
      <c r="A50" s="394" t="s">
        <v>135</v>
      </c>
      <c r="B50" s="394"/>
      <c r="C50" s="394"/>
      <c r="D50" s="394"/>
      <c r="E50" s="394"/>
      <c r="F50" s="394"/>
      <c r="G50" s="394"/>
      <c r="H50" s="394"/>
      <c r="I50" s="394"/>
      <c r="J50" s="394"/>
      <c r="K50" s="394"/>
    </row>
    <row r="51" ht="15" spans="1:11">
      <c r="A51" s="404" t="s">
        <v>136</v>
      </c>
      <c r="B51" s="405"/>
      <c r="C51" s="405"/>
      <c r="D51" s="405"/>
      <c r="E51" s="405"/>
      <c r="F51" s="405"/>
      <c r="G51" s="405"/>
      <c r="H51" s="405"/>
      <c r="I51" s="405"/>
      <c r="J51" s="405"/>
      <c r="K51" s="424"/>
    </row>
    <row r="52" ht="15" spans="1:11">
      <c r="A52" s="397" t="s">
        <v>128</v>
      </c>
      <c r="B52" s="398" t="s">
        <v>129</v>
      </c>
      <c r="C52" s="398"/>
      <c r="D52" s="399" t="s">
        <v>130</v>
      </c>
      <c r="E52" s="400" t="s">
        <v>131</v>
      </c>
      <c r="F52" s="401" t="s">
        <v>137</v>
      </c>
      <c r="G52" s="402">
        <v>45603</v>
      </c>
      <c r="H52" s="403" t="s">
        <v>133</v>
      </c>
      <c r="I52" s="421"/>
      <c r="J52" s="422" t="s">
        <v>134</v>
      </c>
      <c r="K52" s="4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R17" sqref="R17"/>
    </sheetView>
  </sheetViews>
  <sheetFormatPr defaultColWidth="9" defaultRowHeight="14.25"/>
  <cols>
    <col min="1" max="1" width="15.6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253" width="9" style="88"/>
    <col min="254" max="16384" width="9" style="91"/>
  </cols>
  <sheetData>
    <row r="1" s="88" customFormat="1" ht="29" customHeight="1" spans="1:256">
      <c r="A1" s="92" t="s">
        <v>138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QAJJAN84102</v>
      </c>
      <c r="C2" s="97"/>
      <c r="D2" s="98"/>
      <c r="E2" s="99" t="s">
        <v>67</v>
      </c>
      <c r="F2" s="100" t="str">
        <f>首期!B5</f>
        <v>儿童长袖T恤</v>
      </c>
      <c r="G2" s="100"/>
      <c r="H2" s="100"/>
      <c r="I2" s="130"/>
      <c r="J2" s="131" t="s">
        <v>57</v>
      </c>
      <c r="K2" s="132" t="s">
        <v>56</v>
      </c>
      <c r="L2" s="132"/>
      <c r="M2" s="132"/>
      <c r="N2" s="132"/>
      <c r="O2" s="13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1" t="s">
        <v>139</v>
      </c>
      <c r="B3" s="102" t="s">
        <v>140</v>
      </c>
      <c r="C3" s="103"/>
      <c r="D3" s="102"/>
      <c r="E3" s="102"/>
      <c r="F3" s="102"/>
      <c r="G3" s="102"/>
      <c r="H3" s="102"/>
      <c r="I3" s="134"/>
      <c r="J3" s="135"/>
      <c r="K3" s="135"/>
      <c r="L3" s="135"/>
      <c r="M3" s="135"/>
      <c r="N3" s="135"/>
      <c r="O3" s="136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1"/>
      <c r="B4" s="104" t="s">
        <v>141</v>
      </c>
      <c r="C4" s="104" t="s">
        <v>142</v>
      </c>
      <c r="D4" s="104" t="s">
        <v>143</v>
      </c>
      <c r="E4" s="104" t="s">
        <v>144</v>
      </c>
      <c r="F4" s="104" t="s">
        <v>145</v>
      </c>
      <c r="G4" s="105" t="s">
        <v>146</v>
      </c>
      <c r="H4" s="106"/>
      <c r="I4" s="134"/>
      <c r="J4" s="248"/>
      <c r="K4" s="249"/>
      <c r="L4" s="249" t="s">
        <v>147</v>
      </c>
      <c r="M4" s="249" t="s">
        <v>148</v>
      </c>
      <c r="N4" s="250"/>
      <c r="O4" s="25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1"/>
      <c r="B5" s="107"/>
      <c r="C5" s="107"/>
      <c r="D5" s="108"/>
      <c r="E5" s="108"/>
      <c r="F5" s="108"/>
      <c r="G5" s="108"/>
      <c r="H5" s="106"/>
      <c r="I5" s="137"/>
      <c r="J5" s="141"/>
      <c r="K5" s="139" t="s">
        <v>111</v>
      </c>
      <c r="L5" s="139">
        <v>150</v>
      </c>
      <c r="M5" s="139">
        <v>150</v>
      </c>
      <c r="N5" s="252"/>
      <c r="O5" s="140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0" customHeight="1" spans="1:256">
      <c r="A6" s="350" t="s">
        <v>149</v>
      </c>
      <c r="B6" s="110">
        <f t="shared" ref="B6:B9" si="0">C6-4</f>
        <v>43</v>
      </c>
      <c r="C6" s="110">
        <v>47</v>
      </c>
      <c r="D6" s="110">
        <f>C6+4</f>
        <v>51</v>
      </c>
      <c r="E6" s="110">
        <f>D6+4</f>
        <v>55</v>
      </c>
      <c r="F6" s="110">
        <f>E6+4</f>
        <v>59</v>
      </c>
      <c r="G6" s="110">
        <f>F6+2</f>
        <v>61</v>
      </c>
      <c r="H6" s="111"/>
      <c r="I6" s="137"/>
      <c r="J6" s="141"/>
      <c r="K6" s="141"/>
      <c r="L6" s="141" t="s">
        <v>150</v>
      </c>
      <c r="M6" s="141" t="s">
        <v>150</v>
      </c>
      <c r="N6" s="141"/>
      <c r="O6" s="14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0" customHeight="1" spans="1:256">
      <c r="A7" s="350" t="s">
        <v>151</v>
      </c>
      <c r="B7" s="110">
        <f t="shared" si="0"/>
        <v>70</v>
      </c>
      <c r="C7" s="110">
        <v>74</v>
      </c>
      <c r="D7" s="110">
        <f t="shared" ref="D7:G7" si="1">C7+4</f>
        <v>78</v>
      </c>
      <c r="E7" s="110">
        <f t="shared" si="1"/>
        <v>82</v>
      </c>
      <c r="F7" s="110">
        <f t="shared" si="1"/>
        <v>86</v>
      </c>
      <c r="G7" s="110">
        <f t="shared" si="1"/>
        <v>90</v>
      </c>
      <c r="H7" s="111"/>
      <c r="I7" s="137"/>
      <c r="J7" s="141"/>
      <c r="K7" s="141"/>
      <c r="L7" s="141" t="s">
        <v>152</v>
      </c>
      <c r="M7" s="141" t="s">
        <v>153</v>
      </c>
      <c r="N7" s="141"/>
      <c r="O7" s="142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0" customHeight="1" spans="1:256">
      <c r="A8" s="351" t="s">
        <v>154</v>
      </c>
      <c r="B8" s="110">
        <f t="shared" si="0"/>
        <v>66</v>
      </c>
      <c r="C8" s="110">
        <v>70</v>
      </c>
      <c r="D8" s="110">
        <f t="shared" ref="D8:G8" si="2">C8+4</f>
        <v>74</v>
      </c>
      <c r="E8" s="110">
        <f t="shared" si="2"/>
        <v>78</v>
      </c>
      <c r="F8" s="110">
        <f t="shared" si="2"/>
        <v>82</v>
      </c>
      <c r="G8" s="110">
        <f t="shared" si="2"/>
        <v>86</v>
      </c>
      <c r="H8" s="111"/>
      <c r="I8" s="137"/>
      <c r="J8" s="141"/>
      <c r="K8" s="141"/>
      <c r="L8" s="141" t="s">
        <v>150</v>
      </c>
      <c r="M8" s="141" t="s">
        <v>152</v>
      </c>
      <c r="N8" s="141"/>
      <c r="O8" s="142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0" customHeight="1" spans="1:256">
      <c r="A9" s="350" t="s">
        <v>155</v>
      </c>
      <c r="B9" s="110">
        <f t="shared" si="0"/>
        <v>72</v>
      </c>
      <c r="C9" s="110">
        <v>76</v>
      </c>
      <c r="D9" s="110">
        <f t="shared" ref="D9:G9" si="3">C9+4</f>
        <v>80</v>
      </c>
      <c r="E9" s="110">
        <f t="shared" si="3"/>
        <v>84</v>
      </c>
      <c r="F9" s="110">
        <f t="shared" si="3"/>
        <v>88</v>
      </c>
      <c r="G9" s="110">
        <f t="shared" si="3"/>
        <v>92</v>
      </c>
      <c r="H9" s="111"/>
      <c r="I9" s="137"/>
      <c r="J9" s="141"/>
      <c r="K9" s="141"/>
      <c r="L9" s="141" t="s">
        <v>152</v>
      </c>
      <c r="M9" s="141" t="s">
        <v>152</v>
      </c>
      <c r="N9" s="141"/>
      <c r="O9" s="142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0" customHeight="1" spans="1:256">
      <c r="A10" s="352" t="s">
        <v>156</v>
      </c>
      <c r="B10" s="110">
        <f>C10-1.5</f>
        <v>35.5</v>
      </c>
      <c r="C10" s="110">
        <v>37</v>
      </c>
      <c r="D10" s="110">
        <f>C10+1.5</f>
        <v>38.5</v>
      </c>
      <c r="E10" s="110">
        <f>D10+1.5</f>
        <v>40</v>
      </c>
      <c r="F10" s="110">
        <f>E10+1.5</f>
        <v>41.5</v>
      </c>
      <c r="G10" s="110">
        <f>F10+1</f>
        <v>42.5</v>
      </c>
      <c r="H10" s="111"/>
      <c r="I10" s="137"/>
      <c r="J10" s="141"/>
      <c r="K10" s="141"/>
      <c r="L10" s="141" t="s">
        <v>153</v>
      </c>
      <c r="M10" s="141" t="s">
        <v>157</v>
      </c>
      <c r="N10" s="141"/>
      <c r="O10" s="142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0" customHeight="1" spans="1:256">
      <c r="A11" s="352" t="s">
        <v>158</v>
      </c>
      <c r="B11" s="110">
        <f>C11-1.5</f>
        <v>37.5</v>
      </c>
      <c r="C11" s="110">
        <v>39</v>
      </c>
      <c r="D11" s="110">
        <f>C11+1.5</f>
        <v>40.5</v>
      </c>
      <c r="E11" s="110">
        <f>D11+1.5</f>
        <v>42</v>
      </c>
      <c r="F11" s="110">
        <f>E11+1.5</f>
        <v>43.5</v>
      </c>
      <c r="G11" s="110">
        <f>F11+1</f>
        <v>44.5</v>
      </c>
      <c r="H11" s="111"/>
      <c r="I11" s="137"/>
      <c r="J11" s="141"/>
      <c r="K11" s="141"/>
      <c r="L11" s="141" t="s">
        <v>152</v>
      </c>
      <c r="M11" s="141" t="s">
        <v>152</v>
      </c>
      <c r="N11" s="141"/>
      <c r="O11" s="142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0" customHeight="1" spans="1:256">
      <c r="A12" s="350" t="s">
        <v>159</v>
      </c>
      <c r="B12" s="110">
        <f>C12-4.15</f>
        <v>55.85</v>
      </c>
      <c r="C12" s="110">
        <v>60</v>
      </c>
      <c r="D12" s="110">
        <f>C12+4.15</f>
        <v>64.15</v>
      </c>
      <c r="E12" s="110">
        <f>D12+4.15</f>
        <v>68.3</v>
      </c>
      <c r="F12" s="110">
        <f>E12+4.15</f>
        <v>72.45</v>
      </c>
      <c r="G12" s="110">
        <f>F12+2.3</f>
        <v>74.75</v>
      </c>
      <c r="H12" s="111"/>
      <c r="I12" s="137"/>
      <c r="J12" s="141"/>
      <c r="K12" s="141"/>
      <c r="L12" s="141" t="s">
        <v>160</v>
      </c>
      <c r="M12" s="141" t="s">
        <v>160</v>
      </c>
      <c r="N12" s="141"/>
      <c r="O12" s="142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0" customHeight="1" spans="1:256">
      <c r="A13" s="350" t="s">
        <v>161</v>
      </c>
      <c r="B13" s="110">
        <f>C13-0.8</f>
        <v>13.2</v>
      </c>
      <c r="C13" s="110">
        <v>14</v>
      </c>
      <c r="D13" s="110">
        <f t="shared" ref="D13:G13" si="4">C13+0.8</f>
        <v>14.8</v>
      </c>
      <c r="E13" s="110">
        <f t="shared" si="4"/>
        <v>15.6</v>
      </c>
      <c r="F13" s="110">
        <f t="shared" si="4"/>
        <v>16.4</v>
      </c>
      <c r="G13" s="110">
        <f t="shared" si="4"/>
        <v>17.2</v>
      </c>
      <c r="H13" s="111"/>
      <c r="I13" s="137"/>
      <c r="J13" s="141"/>
      <c r="K13" s="141"/>
      <c r="L13" s="141" t="s">
        <v>162</v>
      </c>
      <c r="M13" s="141" t="s">
        <v>152</v>
      </c>
      <c r="N13" s="141"/>
      <c r="O13" s="142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0" customHeight="1" spans="1:256">
      <c r="A14" s="350" t="s">
        <v>163</v>
      </c>
      <c r="B14" s="110">
        <f>C14-0.65</f>
        <v>10.85</v>
      </c>
      <c r="C14" s="110">
        <v>11.5</v>
      </c>
      <c r="D14" s="110">
        <f t="shared" ref="D14:G14" si="5">C14+0.65</f>
        <v>12.15</v>
      </c>
      <c r="E14" s="110">
        <f t="shared" si="5"/>
        <v>12.8</v>
      </c>
      <c r="F14" s="110">
        <f t="shared" si="5"/>
        <v>13.45</v>
      </c>
      <c r="G14" s="110">
        <f t="shared" si="5"/>
        <v>14.1</v>
      </c>
      <c r="H14" s="114"/>
      <c r="I14" s="137"/>
      <c r="J14" s="141"/>
      <c r="K14" s="141"/>
      <c r="L14" s="141" t="s">
        <v>152</v>
      </c>
      <c r="M14" s="141" t="s">
        <v>152</v>
      </c>
      <c r="N14" s="141"/>
      <c r="O14" s="142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0" customHeight="1" spans="1:256">
      <c r="A15" s="350" t="s">
        <v>164</v>
      </c>
      <c r="B15" s="115">
        <f>C15-0.2</f>
        <v>8.8</v>
      </c>
      <c r="C15" s="115">
        <v>9</v>
      </c>
      <c r="D15" s="115">
        <f>C15+0.2</f>
        <v>9.2</v>
      </c>
      <c r="E15" s="115">
        <f>D15+0.4</f>
        <v>9.6</v>
      </c>
      <c r="F15" s="115">
        <f>E15+0.4</f>
        <v>10</v>
      </c>
      <c r="G15" s="115">
        <f>F15+0.2</f>
        <v>10.2</v>
      </c>
      <c r="H15" s="114"/>
      <c r="I15" s="137"/>
      <c r="J15" s="141"/>
      <c r="K15" s="141"/>
      <c r="L15" s="141" t="s">
        <v>152</v>
      </c>
      <c r="M15" s="141" t="s">
        <v>152</v>
      </c>
      <c r="N15" s="141"/>
      <c r="O15" s="142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0" customHeight="1" spans="1:256">
      <c r="A16" s="352" t="s">
        <v>165</v>
      </c>
      <c r="B16" s="115">
        <v>3.5</v>
      </c>
      <c r="C16" s="115">
        <v>3.5</v>
      </c>
      <c r="D16" s="115">
        <v>3.5</v>
      </c>
      <c r="E16" s="115">
        <v>3.5</v>
      </c>
      <c r="F16" s="115">
        <v>3.5</v>
      </c>
      <c r="G16" s="115">
        <v>3.5</v>
      </c>
      <c r="H16" s="114"/>
      <c r="I16" s="137"/>
      <c r="J16" s="141"/>
      <c r="K16" s="141"/>
      <c r="L16" s="141" t="s">
        <v>152</v>
      </c>
      <c r="M16" s="141" t="s">
        <v>152</v>
      </c>
      <c r="N16" s="141"/>
      <c r="O16" s="142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0" customHeight="1" spans="1:256">
      <c r="A17" s="352" t="s">
        <v>166</v>
      </c>
      <c r="B17" s="115">
        <v>3.5</v>
      </c>
      <c r="C17" s="115">
        <v>3.5</v>
      </c>
      <c r="D17" s="115">
        <v>3.5</v>
      </c>
      <c r="E17" s="115">
        <v>3.5</v>
      </c>
      <c r="F17" s="115">
        <v>3.5</v>
      </c>
      <c r="G17" s="115">
        <v>3.5</v>
      </c>
      <c r="H17" s="116"/>
      <c r="I17" s="137"/>
      <c r="J17" s="141"/>
      <c r="K17" s="141"/>
      <c r="L17" s="141" t="s">
        <v>152</v>
      </c>
      <c r="M17" s="141" t="s">
        <v>152</v>
      </c>
      <c r="N17" s="141"/>
      <c r="O17" s="142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0" customHeight="1" spans="1:256">
      <c r="A18" s="353"/>
      <c r="B18" s="118"/>
      <c r="C18" s="118"/>
      <c r="D18" s="118"/>
      <c r="E18" s="118"/>
      <c r="F18" s="118"/>
      <c r="G18" s="118"/>
      <c r="H18" s="116"/>
      <c r="I18" s="137"/>
      <c r="J18" s="141"/>
      <c r="K18" s="141"/>
      <c r="L18" s="141"/>
      <c r="M18" s="141"/>
      <c r="N18" s="141"/>
      <c r="O18" s="142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0" customHeight="1" spans="1:256">
      <c r="A19" s="119"/>
      <c r="B19" s="120"/>
      <c r="C19" s="120"/>
      <c r="D19" s="120"/>
      <c r="E19" s="120"/>
      <c r="F19" s="120"/>
      <c r="G19" s="120"/>
      <c r="H19" s="116"/>
      <c r="I19" s="137"/>
      <c r="J19" s="141"/>
      <c r="K19" s="141"/>
      <c r="L19" s="141"/>
      <c r="M19" s="141"/>
      <c r="N19" s="141"/>
      <c r="O19" s="142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0" customHeight="1" spans="1:256">
      <c r="A20" s="119"/>
      <c r="B20" s="120"/>
      <c r="C20" s="120"/>
      <c r="D20" s="120"/>
      <c r="E20" s="120"/>
      <c r="F20" s="120"/>
      <c r="G20" s="120"/>
      <c r="H20" s="121"/>
      <c r="I20" s="137"/>
      <c r="J20" s="141"/>
      <c r="K20" s="141"/>
      <c r="L20" s="141"/>
      <c r="M20" s="141"/>
      <c r="N20" s="141"/>
      <c r="O20" s="142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20" customHeight="1" spans="1:256">
      <c r="A21" s="122"/>
      <c r="B21" s="123"/>
      <c r="C21" s="123"/>
      <c r="D21" s="123"/>
      <c r="E21" s="124"/>
      <c r="F21" s="123"/>
      <c r="G21" s="123"/>
      <c r="H21" s="123"/>
      <c r="I21" s="143"/>
      <c r="J21" s="144"/>
      <c r="K21" s="144"/>
      <c r="L21" s="145"/>
      <c r="M21" s="144"/>
      <c r="N21" s="144"/>
      <c r="O21" s="146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s="88" customFormat="1" ht="16.5" spans="1:256">
      <c r="A22" s="125"/>
      <c r="B22" s="125"/>
      <c r="C22" s="126"/>
      <c r="D22" s="126"/>
      <c r="E22" s="127"/>
      <c r="F22" s="126"/>
      <c r="G22" s="126"/>
      <c r="H22" s="126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="88" customFormat="1" spans="1:256">
      <c r="A23" s="128" t="s">
        <v>167</v>
      </c>
      <c r="B23" s="128"/>
      <c r="C23" s="129"/>
      <c r="D23" s="129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="88" customFormat="1" spans="3:256">
      <c r="C24" s="89"/>
      <c r="D24" s="89"/>
      <c r="J24" s="147" t="s">
        <v>168</v>
      </c>
      <c r="K24" s="253">
        <v>45614</v>
      </c>
      <c r="L24" s="147" t="s">
        <v>169</v>
      </c>
      <c r="M24" s="147" t="s">
        <v>131</v>
      </c>
      <c r="N24" s="147" t="s">
        <v>170</v>
      </c>
      <c r="O24" s="88" t="s">
        <v>134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L11" sqref="L11"/>
    </sheetView>
  </sheetViews>
  <sheetFormatPr defaultColWidth="10" defaultRowHeight="16.5" customHeight="1"/>
  <cols>
    <col min="1" max="1" width="10.875" style="254" customWidth="1"/>
    <col min="2" max="16384" width="10" style="254"/>
  </cols>
  <sheetData>
    <row r="1" ht="22.5" customHeight="1" spans="1:11">
      <c r="A1" s="153" t="s">
        <v>171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7.25" customHeight="1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customHeight="1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customHeight="1" spans="1:11">
      <c r="A4" s="265" t="s">
        <v>61</v>
      </c>
      <c r="B4" s="159"/>
      <c r="C4" s="160"/>
      <c r="D4" s="265" t="s">
        <v>63</v>
      </c>
      <c r="E4" s="266"/>
      <c r="F4" s="267"/>
      <c r="G4" s="268"/>
      <c r="H4" s="265" t="s">
        <v>64</v>
      </c>
      <c r="I4" s="266"/>
      <c r="J4" s="159" t="s">
        <v>65</v>
      </c>
      <c r="K4" s="160" t="s">
        <v>66</v>
      </c>
    </row>
    <row r="5" customHeight="1" spans="1:11">
      <c r="A5" s="269" t="s">
        <v>67</v>
      </c>
      <c r="B5" s="159"/>
      <c r="C5" s="160"/>
      <c r="D5" s="265" t="s">
        <v>69</v>
      </c>
      <c r="E5" s="266"/>
      <c r="F5" s="267"/>
      <c r="G5" s="268"/>
      <c r="H5" s="265" t="s">
        <v>70</v>
      </c>
      <c r="I5" s="266"/>
      <c r="J5" s="159" t="s">
        <v>65</v>
      </c>
      <c r="K5" s="160" t="s">
        <v>66</v>
      </c>
    </row>
    <row r="6" customHeight="1" spans="1:11">
      <c r="A6" s="265" t="s">
        <v>71</v>
      </c>
      <c r="B6" s="270"/>
      <c r="C6" s="271"/>
      <c r="D6" s="269" t="s">
        <v>73</v>
      </c>
      <c r="E6" s="272"/>
      <c r="F6" s="267"/>
      <c r="G6" s="268"/>
      <c r="H6" s="265" t="s">
        <v>74</v>
      </c>
      <c r="I6" s="266"/>
      <c r="J6" s="159" t="s">
        <v>65</v>
      </c>
      <c r="K6" s="160" t="s">
        <v>66</v>
      </c>
    </row>
    <row r="7" customHeight="1" spans="1:11">
      <c r="A7" s="265" t="s">
        <v>75</v>
      </c>
      <c r="B7" s="273"/>
      <c r="C7" s="274"/>
      <c r="D7" s="269" t="s">
        <v>76</v>
      </c>
      <c r="E7" s="275"/>
      <c r="F7" s="267"/>
      <c r="G7" s="268"/>
      <c r="H7" s="265" t="s">
        <v>77</v>
      </c>
      <c r="I7" s="266"/>
      <c r="J7" s="159" t="s">
        <v>65</v>
      </c>
      <c r="K7" s="160" t="s">
        <v>66</v>
      </c>
    </row>
    <row r="8" customHeight="1" spans="1:16">
      <c r="A8" s="276" t="s">
        <v>78</v>
      </c>
      <c r="B8" s="277"/>
      <c r="C8" s="278"/>
      <c r="D8" s="279" t="s">
        <v>80</v>
      </c>
      <c r="E8" s="280"/>
      <c r="F8" s="281"/>
      <c r="G8" s="282"/>
      <c r="H8" s="279" t="s">
        <v>81</v>
      </c>
      <c r="I8" s="280"/>
      <c r="J8" s="299" t="s">
        <v>65</v>
      </c>
      <c r="K8" s="331" t="s">
        <v>66</v>
      </c>
      <c r="P8" s="212" t="s">
        <v>172</v>
      </c>
    </row>
    <row r="9" customHeight="1" spans="1:11">
      <c r="A9" s="283" t="s">
        <v>173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customHeight="1" spans="1:11">
      <c r="A10" s="284" t="s">
        <v>84</v>
      </c>
      <c r="B10" s="285" t="s">
        <v>85</v>
      </c>
      <c r="C10" s="286" t="s">
        <v>86</v>
      </c>
      <c r="D10" s="287"/>
      <c r="E10" s="288" t="s">
        <v>89</v>
      </c>
      <c r="F10" s="285" t="s">
        <v>85</v>
      </c>
      <c r="G10" s="286" t="s">
        <v>86</v>
      </c>
      <c r="H10" s="285"/>
      <c r="I10" s="288" t="s">
        <v>87</v>
      </c>
      <c r="J10" s="285" t="s">
        <v>85</v>
      </c>
      <c r="K10" s="332" t="s">
        <v>86</v>
      </c>
    </row>
    <row r="11" customHeight="1" spans="1:11">
      <c r="A11" s="269" t="s">
        <v>90</v>
      </c>
      <c r="B11" s="289" t="s">
        <v>85</v>
      </c>
      <c r="C11" s="159" t="s">
        <v>86</v>
      </c>
      <c r="D11" s="275"/>
      <c r="E11" s="272" t="s">
        <v>92</v>
      </c>
      <c r="F11" s="289" t="s">
        <v>85</v>
      </c>
      <c r="G11" s="159" t="s">
        <v>86</v>
      </c>
      <c r="H11" s="289"/>
      <c r="I11" s="272" t="s">
        <v>97</v>
      </c>
      <c r="J11" s="289" t="s">
        <v>85</v>
      </c>
      <c r="K11" s="160" t="s">
        <v>86</v>
      </c>
    </row>
    <row r="12" customHeight="1" spans="1:11">
      <c r="A12" s="279" t="s">
        <v>117</v>
      </c>
      <c r="B12" s="280"/>
      <c r="C12" s="280"/>
      <c r="D12" s="280"/>
      <c r="E12" s="280"/>
      <c r="F12" s="280"/>
      <c r="G12" s="280"/>
      <c r="H12" s="280"/>
      <c r="I12" s="280"/>
      <c r="J12" s="280"/>
      <c r="K12" s="333"/>
    </row>
    <row r="13" customHeight="1" spans="1:11">
      <c r="A13" s="290" t="s">
        <v>174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175</v>
      </c>
      <c r="B14" s="292"/>
      <c r="C14" s="292"/>
      <c r="D14" s="292"/>
      <c r="E14" s="292"/>
      <c r="F14" s="292"/>
      <c r="G14" s="292"/>
      <c r="H14" s="293"/>
      <c r="I14" s="334"/>
      <c r="J14" s="334"/>
      <c r="K14" s="335"/>
    </row>
    <row r="15" customHeight="1" spans="1:11">
      <c r="A15" s="294"/>
      <c r="B15" s="295"/>
      <c r="C15" s="295"/>
      <c r="D15" s="296"/>
      <c r="E15" s="297"/>
      <c r="F15" s="295"/>
      <c r="G15" s="295"/>
      <c r="H15" s="296"/>
      <c r="I15" s="336"/>
      <c r="J15" s="337"/>
      <c r="K15" s="338"/>
    </row>
    <row r="16" customHeight="1" spans="1:1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31"/>
    </row>
    <row r="17" customHeight="1" spans="1:11">
      <c r="A17" s="290" t="s">
        <v>176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customHeight="1" spans="1:11">
      <c r="A18" s="300" t="s">
        <v>177</v>
      </c>
      <c r="B18" s="301"/>
      <c r="C18" s="301"/>
      <c r="D18" s="301"/>
      <c r="E18" s="301"/>
      <c r="F18" s="301"/>
      <c r="G18" s="301"/>
      <c r="H18" s="301"/>
      <c r="I18" s="334"/>
      <c r="J18" s="334"/>
      <c r="K18" s="335"/>
    </row>
    <row r="19" customHeight="1" spans="1:11">
      <c r="A19" s="294"/>
      <c r="B19" s="295"/>
      <c r="C19" s="295"/>
      <c r="D19" s="296"/>
      <c r="E19" s="297"/>
      <c r="F19" s="295"/>
      <c r="G19" s="295"/>
      <c r="H19" s="296"/>
      <c r="I19" s="336"/>
      <c r="J19" s="337"/>
      <c r="K19" s="338"/>
    </row>
    <row r="20" customHeight="1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31"/>
    </row>
    <row r="21" customHeight="1" spans="1:11">
      <c r="A21" s="302" t="s">
        <v>114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customHeight="1" spans="1:11">
      <c r="A22" s="154" t="s">
        <v>115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customHeight="1" spans="1:11">
      <c r="A23" s="167" t="s">
        <v>116</v>
      </c>
      <c r="B23" s="168"/>
      <c r="C23" s="159" t="s">
        <v>65</v>
      </c>
      <c r="D23" s="159" t="s">
        <v>66</v>
      </c>
      <c r="E23" s="166"/>
      <c r="F23" s="166"/>
      <c r="G23" s="166"/>
      <c r="H23" s="166"/>
      <c r="I23" s="166"/>
      <c r="J23" s="166"/>
      <c r="K23" s="209"/>
    </row>
    <row r="24" customHeight="1" spans="1:11">
      <c r="A24" s="303" t="s">
        <v>178</v>
      </c>
      <c r="B24" s="162"/>
      <c r="C24" s="162"/>
      <c r="D24" s="162"/>
      <c r="E24" s="162"/>
      <c r="F24" s="162"/>
      <c r="G24" s="162"/>
      <c r="H24" s="162"/>
      <c r="I24" s="162"/>
      <c r="J24" s="162"/>
      <c r="K24" s="339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40"/>
    </row>
    <row r="26" customHeight="1" spans="1:11">
      <c r="A26" s="283" t="s">
        <v>123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customHeight="1" spans="1:11">
      <c r="A27" s="259" t="s">
        <v>124</v>
      </c>
      <c r="B27" s="286" t="s">
        <v>95</v>
      </c>
      <c r="C27" s="286" t="s">
        <v>96</v>
      </c>
      <c r="D27" s="286" t="s">
        <v>88</v>
      </c>
      <c r="E27" s="260" t="s">
        <v>125</v>
      </c>
      <c r="F27" s="286" t="s">
        <v>95</v>
      </c>
      <c r="G27" s="286" t="s">
        <v>96</v>
      </c>
      <c r="H27" s="286" t="s">
        <v>88</v>
      </c>
      <c r="I27" s="260" t="s">
        <v>126</v>
      </c>
      <c r="J27" s="286" t="s">
        <v>95</v>
      </c>
      <c r="K27" s="332" t="s">
        <v>96</v>
      </c>
    </row>
    <row r="28" customHeight="1" spans="1:11">
      <c r="A28" s="306" t="s">
        <v>87</v>
      </c>
      <c r="B28" s="159" t="s">
        <v>95</v>
      </c>
      <c r="C28" s="159" t="s">
        <v>96</v>
      </c>
      <c r="D28" s="159" t="s">
        <v>88</v>
      </c>
      <c r="E28" s="307" t="s">
        <v>94</v>
      </c>
      <c r="F28" s="159" t="s">
        <v>95</v>
      </c>
      <c r="G28" s="159" t="s">
        <v>96</v>
      </c>
      <c r="H28" s="159" t="s">
        <v>88</v>
      </c>
      <c r="I28" s="307" t="s">
        <v>105</v>
      </c>
      <c r="J28" s="159" t="s">
        <v>95</v>
      </c>
      <c r="K28" s="160" t="s">
        <v>96</v>
      </c>
    </row>
    <row r="29" customHeight="1" spans="1:11">
      <c r="A29" s="265" t="s">
        <v>98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1"/>
    </row>
    <row r="30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2"/>
    </row>
    <row r="31" customHeight="1" spans="1:11">
      <c r="A31" s="311" t="s">
        <v>179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ht="21" customHeight="1" spans="1:1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43"/>
    </row>
    <row r="33" ht="21" customHeight="1" spans="1:11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44"/>
    </row>
    <row r="34" ht="21" customHeight="1" spans="1:11">
      <c r="A34" s="314"/>
      <c r="B34" s="315"/>
      <c r="C34" s="315"/>
      <c r="D34" s="315"/>
      <c r="E34" s="315"/>
      <c r="F34" s="315"/>
      <c r="G34" s="315"/>
      <c r="H34" s="315"/>
      <c r="I34" s="315"/>
      <c r="J34" s="315"/>
      <c r="K34" s="344"/>
    </row>
    <row r="35" ht="21" customHeight="1" spans="1:11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44"/>
    </row>
    <row r="36" ht="21" customHeight="1" spans="1:1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/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21" customHeight="1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44"/>
    </row>
    <row r="43" ht="17.25" customHeight="1" spans="1:11">
      <c r="A43" s="309" t="s">
        <v>122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42"/>
    </row>
    <row r="44" customHeight="1" spans="1:11">
      <c r="A44" s="311" t="s">
        <v>180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ht="18" customHeight="1" spans="1:11">
      <c r="A45" s="316" t="s">
        <v>117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45"/>
    </row>
    <row r="46" ht="18" customHeight="1" spans="1:11">
      <c r="A46" s="316" t="s">
        <v>181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45"/>
    </row>
    <row r="47" ht="18" customHeight="1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40"/>
    </row>
    <row r="48" ht="21" customHeight="1" spans="1:11">
      <c r="A48" s="318" t="s">
        <v>128</v>
      </c>
      <c r="B48" s="319" t="s">
        <v>129</v>
      </c>
      <c r="C48" s="319"/>
      <c r="D48" s="320" t="s">
        <v>130</v>
      </c>
      <c r="E48" s="320"/>
      <c r="F48" s="320" t="s">
        <v>132</v>
      </c>
      <c r="G48" s="321"/>
      <c r="H48" s="322" t="s">
        <v>133</v>
      </c>
      <c r="I48" s="322"/>
      <c r="J48" s="319" t="s">
        <v>134</v>
      </c>
      <c r="K48" s="346"/>
    </row>
    <row r="49" customHeight="1" spans="1:11">
      <c r="A49" s="323" t="s">
        <v>135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47"/>
    </row>
    <row r="50" customHeight="1" spans="1:1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48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49"/>
    </row>
    <row r="52" ht="21" customHeight="1" spans="1:11">
      <c r="A52" s="318" t="s">
        <v>128</v>
      </c>
      <c r="B52" s="319" t="s">
        <v>129</v>
      </c>
      <c r="C52" s="319"/>
      <c r="D52" s="320" t="s">
        <v>130</v>
      </c>
      <c r="E52" s="320"/>
      <c r="F52" s="320" t="s">
        <v>132</v>
      </c>
      <c r="G52" s="321"/>
      <c r="H52" s="322" t="s">
        <v>133</v>
      </c>
      <c r="I52" s="322"/>
      <c r="J52" s="319" t="s">
        <v>134</v>
      </c>
      <c r="K52" s="34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K15" sqref="K15"/>
    </sheetView>
  </sheetViews>
  <sheetFormatPr defaultColWidth="9" defaultRowHeight="14.25"/>
  <cols>
    <col min="1" max="1" width="17.625" style="88" customWidth="1"/>
    <col min="2" max="2" width="8.5" style="88" customWidth="1"/>
    <col min="3" max="3" width="8.5" style="89" customWidth="1"/>
    <col min="4" max="7" width="8.5" style="88" customWidth="1"/>
    <col min="8" max="8" width="2.75" style="88" customWidth="1"/>
    <col min="9" max="14" width="8.875" style="88" customWidth="1"/>
    <col min="15" max="15" width="8.875" style="231" customWidth="1"/>
    <col min="16" max="246" width="9" style="88"/>
    <col min="247" max="16384" width="9" style="91"/>
  </cols>
  <sheetData>
    <row r="1" s="88" customFormat="1" ht="29" customHeight="1" spans="1:249">
      <c r="A1" s="92" t="s">
        <v>138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47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</row>
    <row r="2" s="88" customFormat="1" ht="20" customHeight="1" spans="1:249">
      <c r="A2" s="95"/>
      <c r="B2" s="96"/>
      <c r="C2" s="97"/>
      <c r="D2" s="98"/>
      <c r="E2" s="99"/>
      <c r="F2" s="100"/>
      <c r="G2" s="100"/>
      <c r="H2" s="100"/>
      <c r="I2" s="130"/>
      <c r="J2" s="131"/>
      <c r="K2" s="132"/>
      <c r="L2" s="132"/>
      <c r="M2" s="132"/>
      <c r="N2" s="132"/>
      <c r="O2" s="13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</row>
    <row r="3" s="88" customFormat="1" spans="1:249">
      <c r="A3" s="101"/>
      <c r="B3" s="102"/>
      <c r="C3" s="103"/>
      <c r="D3" s="102"/>
      <c r="E3" s="102"/>
      <c r="F3" s="102"/>
      <c r="G3" s="102"/>
      <c r="H3" s="102"/>
      <c r="I3" s="134"/>
      <c r="J3" s="135"/>
      <c r="K3" s="135"/>
      <c r="L3" s="135"/>
      <c r="M3" s="135"/>
      <c r="N3" s="135"/>
      <c r="O3" s="136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</row>
    <row r="4" s="88" customFormat="1" ht="16.5" spans="1:249">
      <c r="A4" s="101"/>
      <c r="B4" s="104"/>
      <c r="C4" s="104"/>
      <c r="D4" s="104"/>
      <c r="E4" s="104"/>
      <c r="F4" s="104"/>
      <c r="G4" s="105"/>
      <c r="H4" s="106"/>
      <c r="I4" s="134"/>
      <c r="J4" s="248"/>
      <c r="K4" s="249"/>
      <c r="L4" s="249"/>
      <c r="M4" s="249"/>
      <c r="N4" s="250"/>
      <c r="O4" s="25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</row>
    <row r="5" s="88" customFormat="1" ht="20" customHeight="1" spans="1:249">
      <c r="A5" s="101"/>
      <c r="B5" s="107"/>
      <c r="C5" s="107"/>
      <c r="D5" s="108"/>
      <c r="E5" s="108"/>
      <c r="F5" s="108"/>
      <c r="G5" s="108"/>
      <c r="H5" s="106"/>
      <c r="I5" s="137"/>
      <c r="J5" s="141"/>
      <c r="K5" s="139"/>
      <c r="L5" s="139"/>
      <c r="M5" s="139"/>
      <c r="N5" s="252"/>
      <c r="O5" s="140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</row>
    <row r="6" s="88" customFormat="1" ht="20" customHeight="1" spans="1:249">
      <c r="A6" s="232"/>
      <c r="B6" s="104"/>
      <c r="C6" s="104"/>
      <c r="D6" s="104"/>
      <c r="E6" s="104"/>
      <c r="F6" s="104"/>
      <c r="G6" s="233"/>
      <c r="H6" s="111"/>
      <c r="I6" s="137"/>
      <c r="J6" s="141"/>
      <c r="K6" s="141"/>
      <c r="L6" s="141"/>
      <c r="M6" s="141"/>
      <c r="N6" s="141"/>
      <c r="O6" s="142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</row>
    <row r="7" s="88" customFormat="1" ht="20" customHeight="1" spans="1:249">
      <c r="A7" s="119"/>
      <c r="B7" s="234"/>
      <c r="C7" s="234"/>
      <c r="D7" s="234"/>
      <c r="E7" s="234"/>
      <c r="F7" s="234"/>
      <c r="G7" s="235"/>
      <c r="H7" s="111"/>
      <c r="I7" s="137"/>
      <c r="J7" s="141"/>
      <c r="K7" s="141"/>
      <c r="L7" s="141"/>
      <c r="M7" s="141"/>
      <c r="N7" s="141"/>
      <c r="O7" s="142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</row>
    <row r="8" s="88" customFormat="1" ht="20" customHeight="1" spans="1:249">
      <c r="A8" s="232"/>
      <c r="B8" s="234"/>
      <c r="C8" s="234"/>
      <c r="D8" s="234"/>
      <c r="E8" s="234"/>
      <c r="F8" s="234"/>
      <c r="G8" s="235"/>
      <c r="H8" s="111"/>
      <c r="I8" s="137"/>
      <c r="J8" s="141"/>
      <c r="K8" s="141"/>
      <c r="L8" s="141"/>
      <c r="M8" s="141"/>
      <c r="N8" s="141"/>
      <c r="O8" s="142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</row>
    <row r="9" s="88" customFormat="1" ht="20" customHeight="1" spans="1:249">
      <c r="A9" s="232"/>
      <c r="B9" s="104"/>
      <c r="C9" s="104"/>
      <c r="D9" s="104"/>
      <c r="E9" s="104"/>
      <c r="F9" s="104"/>
      <c r="G9" s="105"/>
      <c r="H9" s="111"/>
      <c r="I9" s="137"/>
      <c r="J9" s="141"/>
      <c r="K9" s="141"/>
      <c r="L9" s="141"/>
      <c r="M9" s="141"/>
      <c r="N9" s="141"/>
      <c r="O9" s="142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</row>
    <row r="10" s="88" customFormat="1" ht="20" customHeight="1" spans="1:249">
      <c r="A10" s="236"/>
      <c r="B10" s="104"/>
      <c r="C10" s="104"/>
      <c r="D10" s="104"/>
      <c r="E10" s="104"/>
      <c r="F10" s="104"/>
      <c r="G10" s="105"/>
      <c r="H10" s="111"/>
      <c r="I10" s="137"/>
      <c r="J10" s="141"/>
      <c r="K10" s="141"/>
      <c r="L10" s="141"/>
      <c r="M10" s="141"/>
      <c r="N10" s="141"/>
      <c r="O10" s="142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</row>
    <row r="11" s="88" customFormat="1" ht="20" customHeight="1" spans="1:249">
      <c r="A11" s="232"/>
      <c r="B11" s="104"/>
      <c r="C11" s="104"/>
      <c r="D11" s="104"/>
      <c r="E11" s="104"/>
      <c r="F11" s="104"/>
      <c r="G11" s="105"/>
      <c r="H11" s="111"/>
      <c r="I11" s="137"/>
      <c r="J11" s="141"/>
      <c r="K11" s="141"/>
      <c r="L11" s="141"/>
      <c r="M11" s="141"/>
      <c r="N11" s="141"/>
      <c r="O11" s="142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</row>
    <row r="12" s="88" customFormat="1" ht="20" customHeight="1" spans="1:249">
      <c r="A12" s="232"/>
      <c r="B12" s="104"/>
      <c r="C12" s="237"/>
      <c r="D12" s="237"/>
      <c r="E12" s="237"/>
      <c r="F12" s="237"/>
      <c r="G12" s="238"/>
      <c r="H12" s="111"/>
      <c r="I12" s="137"/>
      <c r="J12" s="141"/>
      <c r="K12" s="141"/>
      <c r="L12" s="141"/>
      <c r="M12" s="141"/>
      <c r="N12" s="141"/>
      <c r="O12" s="142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</row>
    <row r="13" s="88" customFormat="1" ht="20" customHeight="1" spans="1:249">
      <c r="A13" s="232"/>
      <c r="B13" s="237"/>
      <c r="C13" s="237"/>
      <c r="D13" s="237"/>
      <c r="E13" s="237"/>
      <c r="F13" s="237"/>
      <c r="G13" s="238"/>
      <c r="H13" s="111"/>
      <c r="I13" s="137"/>
      <c r="J13" s="141"/>
      <c r="K13" s="141"/>
      <c r="L13" s="141"/>
      <c r="M13" s="141"/>
      <c r="N13" s="141"/>
      <c r="O13" s="142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</row>
    <row r="14" s="88" customFormat="1" ht="20" customHeight="1" spans="1:249">
      <c r="A14" s="239"/>
      <c r="B14" s="240"/>
      <c r="C14" s="240"/>
      <c r="D14" s="240"/>
      <c r="E14" s="240"/>
      <c r="F14" s="240"/>
      <c r="G14" s="241"/>
      <c r="H14" s="114"/>
      <c r="I14" s="137"/>
      <c r="J14" s="141"/>
      <c r="K14" s="141"/>
      <c r="L14" s="141"/>
      <c r="M14" s="141"/>
      <c r="N14" s="141"/>
      <c r="O14" s="142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</row>
    <row r="15" s="88" customFormat="1" ht="20" customHeight="1" spans="1:249">
      <c r="A15" s="242"/>
      <c r="B15" s="243"/>
      <c r="C15" s="244"/>
      <c r="D15" s="243"/>
      <c r="E15" s="243"/>
      <c r="F15" s="243"/>
      <c r="G15" s="243"/>
      <c r="H15" s="114"/>
      <c r="I15" s="137"/>
      <c r="J15" s="141"/>
      <c r="K15" s="141"/>
      <c r="L15" s="141"/>
      <c r="M15" s="141"/>
      <c r="N15" s="141"/>
      <c r="O15" s="142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</row>
    <row r="16" s="88" customFormat="1" ht="20" customHeight="1" spans="1:249">
      <c r="A16" s="242"/>
      <c r="B16" s="243"/>
      <c r="C16" s="243"/>
      <c r="D16" s="243"/>
      <c r="E16" s="243"/>
      <c r="F16" s="243"/>
      <c r="G16" s="243"/>
      <c r="H16" s="114"/>
      <c r="I16" s="137"/>
      <c r="J16" s="141"/>
      <c r="K16" s="141"/>
      <c r="L16" s="141"/>
      <c r="M16" s="141"/>
      <c r="N16" s="141"/>
      <c r="O16" s="142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</row>
    <row r="17" s="88" customFormat="1" ht="20" customHeight="1" spans="1:249">
      <c r="A17" s="242"/>
      <c r="B17" s="234"/>
      <c r="C17" s="234"/>
      <c r="D17" s="234"/>
      <c r="E17" s="234"/>
      <c r="F17" s="234"/>
      <c r="G17" s="234"/>
      <c r="H17" s="116"/>
      <c r="I17" s="137"/>
      <c r="J17" s="141"/>
      <c r="K17" s="141"/>
      <c r="L17" s="141"/>
      <c r="M17" s="141"/>
      <c r="N17" s="141"/>
      <c r="O17" s="142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</row>
    <row r="18" s="88" customFormat="1" ht="20" customHeight="1" spans="1:249">
      <c r="A18" s="245"/>
      <c r="B18" s="246"/>
      <c r="C18" s="246"/>
      <c r="D18" s="246"/>
      <c r="E18" s="246"/>
      <c r="F18" s="246"/>
      <c r="G18" s="246"/>
      <c r="H18" s="116"/>
      <c r="I18" s="137"/>
      <c r="J18" s="141"/>
      <c r="K18" s="141"/>
      <c r="L18" s="141"/>
      <c r="M18" s="141"/>
      <c r="N18" s="141"/>
      <c r="O18" s="142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</row>
    <row r="19" s="88" customFormat="1" ht="20" customHeight="1" spans="1:249">
      <c r="A19" s="119"/>
      <c r="B19" s="120"/>
      <c r="C19" s="120"/>
      <c r="D19" s="120"/>
      <c r="E19" s="120"/>
      <c r="F19" s="120"/>
      <c r="G19" s="120"/>
      <c r="H19" s="116"/>
      <c r="I19" s="137"/>
      <c r="J19" s="141"/>
      <c r="K19" s="141"/>
      <c r="L19" s="141"/>
      <c r="M19" s="141"/>
      <c r="N19" s="141"/>
      <c r="O19" s="142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</row>
    <row r="20" s="88" customFormat="1" ht="20" customHeight="1" spans="1:249">
      <c r="A20" s="119"/>
      <c r="B20" s="120"/>
      <c r="C20" s="120"/>
      <c r="D20" s="120"/>
      <c r="E20" s="120"/>
      <c r="F20" s="120"/>
      <c r="G20" s="120"/>
      <c r="H20" s="121"/>
      <c r="I20" s="137"/>
      <c r="J20" s="141"/>
      <c r="K20" s="141"/>
      <c r="L20" s="141"/>
      <c r="M20" s="141"/>
      <c r="N20" s="141"/>
      <c r="O20" s="142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</row>
    <row r="21" s="88" customFormat="1" ht="17.25" spans="1:249">
      <c r="A21" s="122"/>
      <c r="B21" s="123"/>
      <c r="C21" s="123"/>
      <c r="D21" s="123"/>
      <c r="E21" s="124"/>
      <c r="F21" s="123"/>
      <c r="G21" s="123"/>
      <c r="H21" s="123"/>
      <c r="I21" s="143"/>
      <c r="J21" s="144"/>
      <c r="K21" s="144"/>
      <c r="L21" s="145"/>
      <c r="M21" s="144"/>
      <c r="N21" s="144"/>
      <c r="O21" s="146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</row>
    <row r="22" s="88" customFormat="1" spans="1:249">
      <c r="A22" s="128" t="s">
        <v>167</v>
      </c>
      <c r="B22" s="128"/>
      <c r="C22" s="129"/>
      <c r="O22" s="247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</row>
    <row r="23" s="88" customFormat="1" spans="3:249">
      <c r="C23" s="89"/>
      <c r="I23" s="147" t="s">
        <v>168</v>
      </c>
      <c r="J23" s="253"/>
      <c r="K23" s="147" t="s">
        <v>169</v>
      </c>
      <c r="M23" s="147" t="s">
        <v>170</v>
      </c>
      <c r="O23" s="247" t="s">
        <v>134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21" sqref="M21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375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3.25" spans="1:11">
      <c r="A1" s="153" t="s">
        <v>182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8" customHeight="1" spans="1:11">
      <c r="A2" s="154" t="s">
        <v>53</v>
      </c>
      <c r="B2" s="155" t="s">
        <v>54</v>
      </c>
      <c r="C2" s="155"/>
      <c r="D2" s="156" t="s">
        <v>61</v>
      </c>
      <c r="E2" s="157" t="str">
        <f>首期!B4</f>
        <v>QAJJAN84102</v>
      </c>
      <c r="F2" s="158" t="s">
        <v>183</v>
      </c>
      <c r="G2" s="159" t="str">
        <f>首期!B5</f>
        <v>儿童长袖T恤</v>
      </c>
      <c r="H2" s="160"/>
      <c r="I2" s="188" t="s">
        <v>57</v>
      </c>
      <c r="J2" s="207" t="s">
        <v>56</v>
      </c>
      <c r="K2" s="208"/>
    </row>
    <row r="3" ht="18" customHeight="1" spans="1:11">
      <c r="A3" s="161" t="s">
        <v>75</v>
      </c>
      <c r="B3" s="162">
        <f>首期!B7</f>
        <v>600</v>
      </c>
      <c r="C3" s="162"/>
      <c r="D3" s="163" t="s">
        <v>184</v>
      </c>
      <c r="E3" s="164">
        <v>45626</v>
      </c>
      <c r="F3" s="165"/>
      <c r="G3" s="165"/>
      <c r="H3" s="166" t="s">
        <v>185</v>
      </c>
      <c r="I3" s="166"/>
      <c r="J3" s="166"/>
      <c r="K3" s="209"/>
    </row>
    <row r="4" ht="18" customHeight="1" spans="1:11">
      <c r="A4" s="167" t="s">
        <v>71</v>
      </c>
      <c r="B4" s="162">
        <v>2</v>
      </c>
      <c r="C4" s="162">
        <v>6</v>
      </c>
      <c r="D4" s="168" t="s">
        <v>186</v>
      </c>
      <c r="E4" s="165" t="s">
        <v>187</v>
      </c>
      <c r="F4" s="165"/>
      <c r="G4" s="165"/>
      <c r="H4" s="168" t="s">
        <v>188</v>
      </c>
      <c r="I4" s="168"/>
      <c r="J4" s="180" t="s">
        <v>65</v>
      </c>
      <c r="K4" s="210" t="s">
        <v>66</v>
      </c>
    </row>
    <row r="5" ht="18" customHeight="1" spans="1:11">
      <c r="A5" s="167" t="s">
        <v>189</v>
      </c>
      <c r="B5" s="162">
        <v>1</v>
      </c>
      <c r="C5" s="162"/>
      <c r="D5" s="163" t="s">
        <v>190</v>
      </c>
      <c r="E5" s="163"/>
      <c r="G5" s="163"/>
      <c r="H5" s="168" t="s">
        <v>191</v>
      </c>
      <c r="I5" s="168"/>
      <c r="J5" s="180" t="s">
        <v>65</v>
      </c>
      <c r="K5" s="210" t="s">
        <v>66</v>
      </c>
    </row>
    <row r="6" ht="18" customHeight="1" spans="1:13">
      <c r="A6" s="169" t="s">
        <v>192</v>
      </c>
      <c r="B6" s="170">
        <v>80</v>
      </c>
      <c r="C6" s="170"/>
      <c r="D6" s="171" t="s">
        <v>193</v>
      </c>
      <c r="E6" s="172"/>
      <c r="F6" s="172"/>
      <c r="G6" s="171"/>
      <c r="H6" s="173" t="s">
        <v>194</v>
      </c>
      <c r="I6" s="173"/>
      <c r="J6" s="172" t="s">
        <v>65</v>
      </c>
      <c r="K6" s="211" t="s">
        <v>66</v>
      </c>
      <c r="M6" s="212"/>
    </row>
    <row r="7" ht="18" customHeight="1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ht="18" customHeight="1" spans="1:11">
      <c r="A8" s="177" t="s">
        <v>195</v>
      </c>
      <c r="B8" s="158" t="s">
        <v>196</v>
      </c>
      <c r="C8" s="158" t="s">
        <v>197</v>
      </c>
      <c r="D8" s="158" t="s">
        <v>198</v>
      </c>
      <c r="E8" s="158" t="s">
        <v>199</v>
      </c>
      <c r="F8" s="158" t="s">
        <v>200</v>
      </c>
      <c r="G8" s="178" t="s">
        <v>201</v>
      </c>
      <c r="H8" s="179"/>
      <c r="I8" s="179"/>
      <c r="J8" s="179"/>
      <c r="K8" s="213"/>
    </row>
    <row r="9" ht="18" customHeight="1" spans="1:11">
      <c r="A9" s="167" t="s">
        <v>202</v>
      </c>
      <c r="B9" s="168"/>
      <c r="C9" s="180" t="s">
        <v>65</v>
      </c>
      <c r="D9" s="180" t="s">
        <v>66</v>
      </c>
      <c r="E9" s="163" t="s">
        <v>203</v>
      </c>
      <c r="F9" s="181" t="s">
        <v>204</v>
      </c>
      <c r="G9" s="182"/>
      <c r="H9" s="183"/>
      <c r="I9" s="183"/>
      <c r="J9" s="183"/>
      <c r="K9" s="214"/>
    </row>
    <row r="10" ht="18" customHeight="1" spans="1:11">
      <c r="A10" s="167" t="s">
        <v>205</v>
      </c>
      <c r="B10" s="168"/>
      <c r="C10" s="180" t="s">
        <v>65</v>
      </c>
      <c r="D10" s="180" t="s">
        <v>66</v>
      </c>
      <c r="E10" s="163" t="s">
        <v>206</v>
      </c>
      <c r="F10" s="181" t="s">
        <v>207</v>
      </c>
      <c r="G10" s="182" t="s">
        <v>208</v>
      </c>
      <c r="H10" s="183"/>
      <c r="I10" s="183"/>
      <c r="J10" s="183"/>
      <c r="K10" s="214"/>
    </row>
    <row r="11" ht="18" customHeight="1" spans="1:11">
      <c r="A11" s="184" t="s">
        <v>173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ht="18" customHeight="1" spans="1:11">
      <c r="A12" s="161" t="s">
        <v>89</v>
      </c>
      <c r="B12" s="180" t="s">
        <v>85</v>
      </c>
      <c r="C12" s="180" t="s">
        <v>86</v>
      </c>
      <c r="D12" s="181"/>
      <c r="E12" s="163" t="s">
        <v>87</v>
      </c>
      <c r="F12" s="180" t="s">
        <v>85</v>
      </c>
      <c r="G12" s="180" t="s">
        <v>86</v>
      </c>
      <c r="H12" s="180"/>
      <c r="I12" s="163" t="s">
        <v>209</v>
      </c>
      <c r="J12" s="180" t="s">
        <v>85</v>
      </c>
      <c r="K12" s="210" t="s">
        <v>86</v>
      </c>
    </row>
    <row r="13" ht="18" customHeight="1" spans="1:11">
      <c r="A13" s="161" t="s">
        <v>92</v>
      </c>
      <c r="B13" s="180" t="s">
        <v>85</v>
      </c>
      <c r="C13" s="180" t="s">
        <v>86</v>
      </c>
      <c r="D13" s="181"/>
      <c r="E13" s="163" t="s">
        <v>97</v>
      </c>
      <c r="F13" s="180" t="s">
        <v>85</v>
      </c>
      <c r="G13" s="180" t="s">
        <v>86</v>
      </c>
      <c r="H13" s="180"/>
      <c r="I13" s="163" t="s">
        <v>210</v>
      </c>
      <c r="J13" s="180" t="s">
        <v>85</v>
      </c>
      <c r="K13" s="210" t="s">
        <v>86</v>
      </c>
    </row>
    <row r="14" ht="18" customHeight="1" spans="1:11">
      <c r="A14" s="169" t="s">
        <v>211</v>
      </c>
      <c r="B14" s="172" t="s">
        <v>85</v>
      </c>
      <c r="C14" s="172" t="s">
        <v>86</v>
      </c>
      <c r="D14" s="186"/>
      <c r="E14" s="171" t="s">
        <v>212</v>
      </c>
      <c r="F14" s="172" t="s">
        <v>85</v>
      </c>
      <c r="G14" s="172" t="s">
        <v>86</v>
      </c>
      <c r="H14" s="172"/>
      <c r="I14" s="171" t="s">
        <v>213</v>
      </c>
      <c r="J14" s="172" t="s">
        <v>85</v>
      </c>
      <c r="K14" s="211" t="s">
        <v>86</v>
      </c>
    </row>
    <row r="15" ht="18" customHeight="1" spans="1:11">
      <c r="A15" s="174"/>
      <c r="B15" s="187"/>
      <c r="C15" s="187"/>
      <c r="D15" s="175"/>
      <c r="E15" s="174"/>
      <c r="F15" s="187"/>
      <c r="G15" s="187"/>
      <c r="H15" s="187"/>
      <c r="I15" s="174"/>
      <c r="J15" s="187"/>
      <c r="K15" s="187"/>
    </row>
    <row r="16" s="150" customFormat="1" ht="18" customHeight="1" spans="1:11">
      <c r="A16" s="154" t="s">
        <v>214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6"/>
    </row>
    <row r="17" ht="18" customHeight="1" spans="1:11">
      <c r="A17" s="167" t="s">
        <v>215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17"/>
    </row>
    <row r="18" ht="18" customHeight="1" spans="1:11">
      <c r="A18" s="167" t="s">
        <v>216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17"/>
    </row>
    <row r="19" ht="22" customHeight="1" spans="1:11">
      <c r="A19" s="189"/>
      <c r="B19" s="180"/>
      <c r="C19" s="180"/>
      <c r="D19" s="180"/>
      <c r="E19" s="180"/>
      <c r="F19" s="180"/>
      <c r="G19" s="180"/>
      <c r="H19" s="180"/>
      <c r="I19" s="180"/>
      <c r="J19" s="180"/>
      <c r="K19" s="210"/>
    </row>
    <row r="20" ht="22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18"/>
    </row>
    <row r="21" ht="22" customHeigh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18"/>
    </row>
    <row r="22" ht="22" customHeigh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18"/>
    </row>
    <row r="23" ht="22" customHeigh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19"/>
    </row>
    <row r="24" ht="18" customHeight="1" spans="1:11">
      <c r="A24" s="167" t="s">
        <v>116</v>
      </c>
      <c r="B24" s="168"/>
      <c r="C24" s="180" t="s">
        <v>65</v>
      </c>
      <c r="D24" s="180" t="s">
        <v>66</v>
      </c>
      <c r="E24" s="166"/>
      <c r="F24" s="166"/>
      <c r="G24" s="166"/>
      <c r="H24" s="166"/>
      <c r="I24" s="166"/>
      <c r="J24" s="166"/>
      <c r="K24" s="209"/>
    </row>
    <row r="25" ht="18" customHeight="1" spans="1:11">
      <c r="A25" s="194" t="s">
        <v>217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0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ht="20" customHeight="1" spans="1:11">
      <c r="A27" s="197" t="s">
        <v>218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21" t="s">
        <v>219</v>
      </c>
    </row>
    <row r="28" ht="23" customHeight="1" spans="1:11">
      <c r="A28" s="190" t="s">
        <v>220</v>
      </c>
      <c r="B28" s="191"/>
      <c r="C28" s="191"/>
      <c r="D28" s="191"/>
      <c r="E28" s="191"/>
      <c r="F28" s="191"/>
      <c r="G28" s="191"/>
      <c r="H28" s="191"/>
      <c r="I28" s="191"/>
      <c r="J28" s="222"/>
      <c r="K28" s="223">
        <v>2</v>
      </c>
    </row>
    <row r="29" ht="23" customHeight="1" spans="1:11">
      <c r="A29" s="190" t="s">
        <v>221</v>
      </c>
      <c r="B29" s="191"/>
      <c r="C29" s="191"/>
      <c r="D29" s="191"/>
      <c r="E29" s="191"/>
      <c r="F29" s="191"/>
      <c r="G29" s="191"/>
      <c r="H29" s="191"/>
      <c r="I29" s="191"/>
      <c r="J29" s="222"/>
      <c r="K29" s="214">
        <v>1</v>
      </c>
    </row>
    <row r="30" ht="23" customHeight="1" spans="1:11">
      <c r="A30" s="190"/>
      <c r="B30" s="191"/>
      <c r="C30" s="191"/>
      <c r="D30" s="191"/>
      <c r="E30" s="191"/>
      <c r="F30" s="191"/>
      <c r="G30" s="191"/>
      <c r="H30" s="191"/>
      <c r="I30" s="191"/>
      <c r="J30" s="222"/>
      <c r="K30" s="214"/>
    </row>
    <row r="31" ht="23" customHeight="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222"/>
      <c r="K31" s="214"/>
    </row>
    <row r="32" ht="23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222"/>
      <c r="K32" s="224"/>
    </row>
    <row r="33" ht="23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222"/>
      <c r="K33" s="225"/>
    </row>
    <row r="34" ht="23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222"/>
      <c r="K34" s="214"/>
    </row>
    <row r="35" ht="23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222"/>
      <c r="K35" s="226"/>
    </row>
    <row r="36" ht="23" customHeight="1" spans="1:11">
      <c r="A36" s="198" t="s">
        <v>222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3</v>
      </c>
    </row>
    <row r="37" ht="18.75" customHeight="1" spans="1:11">
      <c r="A37" s="200" t="s">
        <v>223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1" customFormat="1" ht="18.75" customHeight="1" spans="1:11">
      <c r="A38" s="167" t="s">
        <v>224</v>
      </c>
      <c r="B38" s="168"/>
      <c r="C38" s="168"/>
      <c r="D38" s="166" t="s">
        <v>225</v>
      </c>
      <c r="E38" s="166"/>
      <c r="F38" s="202" t="s">
        <v>226</v>
      </c>
      <c r="G38" s="203"/>
      <c r="H38" s="168" t="s">
        <v>227</v>
      </c>
      <c r="I38" s="168"/>
      <c r="J38" s="168" t="s">
        <v>228</v>
      </c>
      <c r="K38" s="217"/>
    </row>
    <row r="39" ht="18.75" customHeight="1" spans="1:11">
      <c r="A39" s="167" t="s">
        <v>117</v>
      </c>
      <c r="B39" s="168" t="s">
        <v>229</v>
      </c>
      <c r="C39" s="168"/>
      <c r="D39" s="168"/>
      <c r="E39" s="168"/>
      <c r="F39" s="168"/>
      <c r="G39" s="168"/>
      <c r="H39" s="168"/>
      <c r="I39" s="168"/>
      <c r="J39" s="168"/>
      <c r="K39" s="217"/>
    </row>
    <row r="40" ht="24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17"/>
    </row>
    <row r="41" ht="24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17"/>
    </row>
    <row r="42" ht="32.1" customHeight="1" spans="1:11">
      <c r="A42" s="169" t="s">
        <v>128</v>
      </c>
      <c r="B42" s="204" t="s">
        <v>230</v>
      </c>
      <c r="C42" s="204"/>
      <c r="D42" s="171" t="s">
        <v>231</v>
      </c>
      <c r="E42" s="186" t="s">
        <v>131</v>
      </c>
      <c r="F42" s="171" t="s">
        <v>132</v>
      </c>
      <c r="G42" s="205">
        <v>45618</v>
      </c>
      <c r="H42" s="206" t="s">
        <v>133</v>
      </c>
      <c r="I42" s="206"/>
      <c r="J42" s="204" t="s">
        <v>134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A2" sqref="A2:O21"/>
    </sheetView>
  </sheetViews>
  <sheetFormatPr defaultColWidth="9" defaultRowHeight="14.25"/>
  <cols>
    <col min="1" max="1" width="17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2" width="15.625" style="88" customWidth="1"/>
    <col min="13" max="15" width="15.6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138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QAJJAN84102</v>
      </c>
      <c r="C2" s="97"/>
      <c r="D2" s="98"/>
      <c r="E2" s="99" t="s">
        <v>67</v>
      </c>
      <c r="F2" s="100" t="str">
        <f>首期!B5</f>
        <v>儿童长袖T恤</v>
      </c>
      <c r="G2" s="100"/>
      <c r="H2" s="100"/>
      <c r="I2" s="130"/>
      <c r="J2" s="131" t="s">
        <v>57</v>
      </c>
      <c r="K2" s="132" t="s">
        <v>56</v>
      </c>
      <c r="L2" s="132"/>
      <c r="M2" s="132"/>
      <c r="N2" s="132"/>
      <c r="O2" s="13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1" t="s">
        <v>139</v>
      </c>
      <c r="B3" s="102" t="s">
        <v>140</v>
      </c>
      <c r="C3" s="103"/>
      <c r="D3" s="102"/>
      <c r="E3" s="102"/>
      <c r="F3" s="102"/>
      <c r="G3" s="102"/>
      <c r="H3" s="102"/>
      <c r="I3" s="134"/>
      <c r="J3" s="135"/>
      <c r="K3" s="135"/>
      <c r="L3" s="135"/>
      <c r="M3" s="135"/>
      <c r="N3" s="135"/>
      <c r="O3" s="136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spans="1:256">
      <c r="A4" s="101"/>
      <c r="B4" s="104" t="s">
        <v>141</v>
      </c>
      <c r="C4" s="104" t="s">
        <v>142</v>
      </c>
      <c r="D4" s="104" t="s">
        <v>143</v>
      </c>
      <c r="E4" s="104" t="s">
        <v>144</v>
      </c>
      <c r="F4" s="104" t="s">
        <v>145</v>
      </c>
      <c r="G4" s="105" t="s">
        <v>146</v>
      </c>
      <c r="H4" s="106"/>
      <c r="I4" s="134"/>
      <c r="J4" s="104" t="s">
        <v>141</v>
      </c>
      <c r="K4" s="104" t="s">
        <v>142</v>
      </c>
      <c r="L4" s="104" t="s">
        <v>143</v>
      </c>
      <c r="M4" s="104" t="s">
        <v>144</v>
      </c>
      <c r="N4" s="104" t="s">
        <v>145</v>
      </c>
      <c r="O4" s="105" t="s">
        <v>146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1"/>
      <c r="B5" s="107"/>
      <c r="C5" s="107"/>
      <c r="D5" s="108"/>
      <c r="E5" s="108"/>
      <c r="F5" s="108"/>
      <c r="G5" s="108"/>
      <c r="H5" s="106"/>
      <c r="I5" s="137"/>
      <c r="J5" s="138" t="s">
        <v>232</v>
      </c>
      <c r="K5" s="139" t="s">
        <v>111</v>
      </c>
      <c r="L5" s="139" t="s">
        <v>111</v>
      </c>
      <c r="M5" s="138" t="s">
        <v>232</v>
      </c>
      <c r="N5" s="138" t="s">
        <v>232</v>
      </c>
      <c r="O5" s="140" t="s">
        <v>111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9" t="s">
        <v>149</v>
      </c>
      <c r="B6" s="110">
        <f t="shared" ref="B6:B9" si="0">C6-4</f>
        <v>43</v>
      </c>
      <c r="C6" s="110">
        <v>47</v>
      </c>
      <c r="D6" s="110">
        <f>C6+4</f>
        <v>51</v>
      </c>
      <c r="E6" s="110">
        <f>D6+4</f>
        <v>55</v>
      </c>
      <c r="F6" s="110">
        <f>E6+4</f>
        <v>59</v>
      </c>
      <c r="G6" s="110">
        <f>F6+2</f>
        <v>61</v>
      </c>
      <c r="H6" s="111"/>
      <c r="I6" s="137"/>
      <c r="J6" s="141" t="s">
        <v>233</v>
      </c>
      <c r="K6" s="141" t="s">
        <v>234</v>
      </c>
      <c r="L6" s="141" t="s">
        <v>235</v>
      </c>
      <c r="M6" s="138" t="s">
        <v>236</v>
      </c>
      <c r="N6" s="141" t="s">
        <v>237</v>
      </c>
      <c r="O6" s="142" t="s">
        <v>238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09" t="s">
        <v>151</v>
      </c>
      <c r="B7" s="110">
        <f t="shared" si="0"/>
        <v>70</v>
      </c>
      <c r="C7" s="110">
        <v>74</v>
      </c>
      <c r="D7" s="110">
        <f t="shared" ref="D7:G7" si="1">C7+4</f>
        <v>78</v>
      </c>
      <c r="E7" s="110">
        <f t="shared" si="1"/>
        <v>82</v>
      </c>
      <c r="F7" s="110">
        <f t="shared" si="1"/>
        <v>86</v>
      </c>
      <c r="G7" s="110">
        <f t="shared" si="1"/>
        <v>90</v>
      </c>
      <c r="H7" s="111"/>
      <c r="I7" s="137"/>
      <c r="J7" s="141" t="s">
        <v>239</v>
      </c>
      <c r="K7" s="141" t="s">
        <v>240</v>
      </c>
      <c r="L7" s="141" t="s">
        <v>241</v>
      </c>
      <c r="M7" s="141" t="s">
        <v>237</v>
      </c>
      <c r="N7" s="141" t="s">
        <v>237</v>
      </c>
      <c r="O7" s="142" t="s">
        <v>242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12" t="s">
        <v>154</v>
      </c>
      <c r="B8" s="110">
        <f t="shared" si="0"/>
        <v>66</v>
      </c>
      <c r="C8" s="110">
        <v>70</v>
      </c>
      <c r="D8" s="110">
        <f t="shared" ref="D8:G8" si="2">C8+4</f>
        <v>74</v>
      </c>
      <c r="E8" s="110">
        <f t="shared" si="2"/>
        <v>78</v>
      </c>
      <c r="F8" s="110">
        <f t="shared" si="2"/>
        <v>82</v>
      </c>
      <c r="G8" s="110">
        <f t="shared" si="2"/>
        <v>86</v>
      </c>
      <c r="H8" s="111"/>
      <c r="I8" s="137"/>
      <c r="J8" s="141" t="s">
        <v>242</v>
      </c>
      <c r="K8" s="141" t="s">
        <v>239</v>
      </c>
      <c r="L8" s="141" t="s">
        <v>237</v>
      </c>
      <c r="M8" s="141" t="s">
        <v>240</v>
      </c>
      <c r="N8" s="141" t="s">
        <v>235</v>
      </c>
      <c r="O8" s="142" t="s">
        <v>240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9" t="s">
        <v>155</v>
      </c>
      <c r="B9" s="110">
        <f t="shared" si="0"/>
        <v>72</v>
      </c>
      <c r="C9" s="110">
        <v>76</v>
      </c>
      <c r="D9" s="110">
        <f t="shared" ref="D9:G9" si="3">C9+4</f>
        <v>80</v>
      </c>
      <c r="E9" s="110">
        <f t="shared" si="3"/>
        <v>84</v>
      </c>
      <c r="F9" s="110">
        <f t="shared" si="3"/>
        <v>88</v>
      </c>
      <c r="G9" s="110">
        <f t="shared" si="3"/>
        <v>92</v>
      </c>
      <c r="H9" s="111"/>
      <c r="I9" s="137"/>
      <c r="J9" s="141" t="s">
        <v>237</v>
      </c>
      <c r="K9" s="141" t="s">
        <v>237</v>
      </c>
      <c r="L9" s="141" t="s">
        <v>243</v>
      </c>
      <c r="M9" s="141" t="s">
        <v>237</v>
      </c>
      <c r="N9" s="141" t="s">
        <v>244</v>
      </c>
      <c r="O9" s="142" t="s">
        <v>237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13" t="s">
        <v>156</v>
      </c>
      <c r="B10" s="110">
        <f>C10-1.5</f>
        <v>35.5</v>
      </c>
      <c r="C10" s="110">
        <v>37</v>
      </c>
      <c r="D10" s="110">
        <f>C10+1.5</f>
        <v>38.5</v>
      </c>
      <c r="E10" s="110">
        <f>D10+1.5</f>
        <v>40</v>
      </c>
      <c r="F10" s="110">
        <f>E10+1.5</f>
        <v>41.5</v>
      </c>
      <c r="G10" s="110">
        <f>F10+1</f>
        <v>42.5</v>
      </c>
      <c r="H10" s="111"/>
      <c r="I10" s="137"/>
      <c r="J10" s="141" t="s">
        <v>237</v>
      </c>
      <c r="K10" s="141" t="s">
        <v>245</v>
      </c>
      <c r="L10" s="141" t="s">
        <v>237</v>
      </c>
      <c r="M10" s="141" t="s">
        <v>237</v>
      </c>
      <c r="N10" s="141" t="s">
        <v>237</v>
      </c>
      <c r="O10" s="142" t="s">
        <v>237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13" t="s">
        <v>158</v>
      </c>
      <c r="B11" s="110">
        <f>C11-1.5</f>
        <v>37.5</v>
      </c>
      <c r="C11" s="110">
        <v>39</v>
      </c>
      <c r="D11" s="110">
        <f>C11+1.5</f>
        <v>40.5</v>
      </c>
      <c r="E11" s="110">
        <f>D11+1.5</f>
        <v>42</v>
      </c>
      <c r="F11" s="110">
        <f>E11+1.5</f>
        <v>43.5</v>
      </c>
      <c r="G11" s="110">
        <f>F11+1</f>
        <v>44.5</v>
      </c>
      <c r="H11" s="111"/>
      <c r="I11" s="137"/>
      <c r="J11" s="141" t="s">
        <v>237</v>
      </c>
      <c r="K11" s="141" t="s">
        <v>237</v>
      </c>
      <c r="L11" s="141" t="s">
        <v>237</v>
      </c>
      <c r="M11" s="141" t="s">
        <v>246</v>
      </c>
      <c r="N11" s="141" t="s">
        <v>237</v>
      </c>
      <c r="O11" s="142" t="s">
        <v>237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09" t="s">
        <v>159</v>
      </c>
      <c r="B12" s="110">
        <f>C12-4.15</f>
        <v>55.85</v>
      </c>
      <c r="C12" s="110">
        <v>60</v>
      </c>
      <c r="D12" s="110">
        <f>C12+4.15</f>
        <v>64.15</v>
      </c>
      <c r="E12" s="110">
        <f>D12+4.15</f>
        <v>68.3</v>
      </c>
      <c r="F12" s="110">
        <f>E12+4.15</f>
        <v>72.45</v>
      </c>
      <c r="G12" s="110">
        <f>F12+2.3</f>
        <v>74.75</v>
      </c>
      <c r="H12" s="111"/>
      <c r="I12" s="137"/>
      <c r="J12" s="141" t="s">
        <v>246</v>
      </c>
      <c r="K12" s="141" t="s">
        <v>237</v>
      </c>
      <c r="L12" s="141" t="s">
        <v>247</v>
      </c>
      <c r="M12" s="141" t="s">
        <v>248</v>
      </c>
      <c r="N12" s="141" t="s">
        <v>246</v>
      </c>
      <c r="O12" s="142" t="s">
        <v>249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9" t="s">
        <v>161</v>
      </c>
      <c r="B13" s="110">
        <f>C13-0.8</f>
        <v>13.2</v>
      </c>
      <c r="C13" s="110">
        <v>14</v>
      </c>
      <c r="D13" s="110">
        <f t="shared" ref="D13:G13" si="4">C13+0.8</f>
        <v>14.8</v>
      </c>
      <c r="E13" s="110">
        <f t="shared" si="4"/>
        <v>15.6</v>
      </c>
      <c r="F13" s="110">
        <f t="shared" si="4"/>
        <v>16.4</v>
      </c>
      <c r="G13" s="110">
        <f t="shared" si="4"/>
        <v>17.2</v>
      </c>
      <c r="H13" s="111"/>
      <c r="I13" s="137"/>
      <c r="J13" s="141" t="s">
        <v>236</v>
      </c>
      <c r="K13" s="141" t="s">
        <v>238</v>
      </c>
      <c r="L13" s="141" t="s">
        <v>237</v>
      </c>
      <c r="M13" s="141" t="s">
        <v>237</v>
      </c>
      <c r="N13" s="141" t="s">
        <v>238</v>
      </c>
      <c r="O13" s="142" t="s">
        <v>250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9" t="s">
        <v>163</v>
      </c>
      <c r="B14" s="110">
        <f>C14-0.65</f>
        <v>10.85</v>
      </c>
      <c r="C14" s="110">
        <v>11.5</v>
      </c>
      <c r="D14" s="110">
        <f t="shared" ref="D14:G14" si="5">C14+0.65</f>
        <v>12.15</v>
      </c>
      <c r="E14" s="110">
        <f t="shared" si="5"/>
        <v>12.8</v>
      </c>
      <c r="F14" s="110">
        <f t="shared" si="5"/>
        <v>13.45</v>
      </c>
      <c r="G14" s="110">
        <f t="shared" si="5"/>
        <v>14.1</v>
      </c>
      <c r="H14" s="114"/>
      <c r="I14" s="137"/>
      <c r="J14" s="141" t="s">
        <v>237</v>
      </c>
      <c r="K14" s="141" t="s">
        <v>237</v>
      </c>
      <c r="L14" s="141" t="s">
        <v>237</v>
      </c>
      <c r="M14" s="141" t="s">
        <v>237</v>
      </c>
      <c r="N14" s="141" t="s">
        <v>237</v>
      </c>
      <c r="O14" s="142" t="s">
        <v>236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9" t="s">
        <v>164</v>
      </c>
      <c r="B15" s="115">
        <f>C15-0.2</f>
        <v>8.8</v>
      </c>
      <c r="C15" s="115">
        <v>9</v>
      </c>
      <c r="D15" s="115">
        <f>C15+0.2</f>
        <v>9.2</v>
      </c>
      <c r="E15" s="115">
        <f>D15+0.4</f>
        <v>9.6</v>
      </c>
      <c r="F15" s="115">
        <f>E15+0.4</f>
        <v>10</v>
      </c>
      <c r="G15" s="115">
        <f>F15+0.2</f>
        <v>10.2</v>
      </c>
      <c r="H15" s="114"/>
      <c r="I15" s="137"/>
      <c r="J15" s="141" t="s">
        <v>237</v>
      </c>
      <c r="K15" s="141" t="s">
        <v>237</v>
      </c>
      <c r="L15" s="141" t="s">
        <v>236</v>
      </c>
      <c r="M15" s="141" t="s">
        <v>251</v>
      </c>
      <c r="N15" s="141" t="s">
        <v>237</v>
      </c>
      <c r="O15" s="142" t="s">
        <v>237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13" t="s">
        <v>165</v>
      </c>
      <c r="B16" s="115">
        <v>3.5</v>
      </c>
      <c r="C16" s="115">
        <v>3.5</v>
      </c>
      <c r="D16" s="115">
        <v>3.5</v>
      </c>
      <c r="E16" s="115">
        <v>3.5</v>
      </c>
      <c r="F16" s="115">
        <v>3.5</v>
      </c>
      <c r="G16" s="115">
        <v>3.5</v>
      </c>
      <c r="H16" s="114"/>
      <c r="I16" s="137"/>
      <c r="J16" s="141" t="s">
        <v>237</v>
      </c>
      <c r="K16" s="141" t="s">
        <v>237</v>
      </c>
      <c r="L16" s="141" t="s">
        <v>237</v>
      </c>
      <c r="M16" s="141" t="s">
        <v>237</v>
      </c>
      <c r="N16" s="141" t="s">
        <v>237</v>
      </c>
      <c r="O16" s="142" t="s">
        <v>237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13" t="s">
        <v>166</v>
      </c>
      <c r="B17" s="115">
        <v>3.5</v>
      </c>
      <c r="C17" s="115">
        <v>3.5</v>
      </c>
      <c r="D17" s="115">
        <v>3.5</v>
      </c>
      <c r="E17" s="115">
        <v>3.5</v>
      </c>
      <c r="F17" s="115">
        <v>3.5</v>
      </c>
      <c r="G17" s="115">
        <v>3.5</v>
      </c>
      <c r="H17" s="116"/>
      <c r="I17" s="137"/>
      <c r="J17" s="141" t="s">
        <v>237</v>
      </c>
      <c r="K17" s="141" t="s">
        <v>237</v>
      </c>
      <c r="L17" s="141" t="s">
        <v>237</v>
      </c>
      <c r="M17" s="141" t="s">
        <v>237</v>
      </c>
      <c r="N17" s="141" t="s">
        <v>237</v>
      </c>
      <c r="O17" s="142" t="s">
        <v>237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17" t="s">
        <v>252</v>
      </c>
      <c r="B18" s="118">
        <v>13</v>
      </c>
      <c r="C18" s="118">
        <v>13</v>
      </c>
      <c r="D18" s="118">
        <v>13.5</v>
      </c>
      <c r="E18" s="118">
        <v>13.5</v>
      </c>
      <c r="F18" s="118">
        <v>14</v>
      </c>
      <c r="G18" s="118">
        <v>14</v>
      </c>
      <c r="H18" s="116"/>
      <c r="I18" s="137"/>
      <c r="J18" s="141" t="s">
        <v>237</v>
      </c>
      <c r="K18" s="141" t="s">
        <v>237</v>
      </c>
      <c r="L18" s="141" t="s">
        <v>237</v>
      </c>
      <c r="M18" s="141" t="s">
        <v>237</v>
      </c>
      <c r="N18" s="141" t="s">
        <v>237</v>
      </c>
      <c r="O18" s="142" t="s">
        <v>237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19"/>
      <c r="B19" s="120"/>
      <c r="C19" s="120"/>
      <c r="D19" s="120"/>
      <c r="E19" s="120"/>
      <c r="F19" s="120"/>
      <c r="G19" s="120"/>
      <c r="H19" s="116"/>
      <c r="I19" s="137"/>
      <c r="J19" s="141"/>
      <c r="K19" s="141"/>
      <c r="L19" s="141"/>
      <c r="M19" s="141"/>
      <c r="N19" s="141"/>
      <c r="O19" s="142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19"/>
      <c r="B20" s="120"/>
      <c r="C20" s="120"/>
      <c r="D20" s="120"/>
      <c r="E20" s="120"/>
      <c r="F20" s="120"/>
      <c r="G20" s="120"/>
      <c r="H20" s="121"/>
      <c r="I20" s="137"/>
      <c r="J20" s="141"/>
      <c r="K20" s="141"/>
      <c r="L20" s="141"/>
      <c r="M20" s="141"/>
      <c r="N20" s="141"/>
      <c r="O20" s="142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21" customHeight="1" spans="1:256">
      <c r="A21" s="122"/>
      <c r="B21" s="123"/>
      <c r="C21" s="123"/>
      <c r="D21" s="123"/>
      <c r="E21" s="124"/>
      <c r="F21" s="123"/>
      <c r="G21" s="123"/>
      <c r="H21" s="123"/>
      <c r="I21" s="143"/>
      <c r="J21" s="144"/>
      <c r="K21" s="144"/>
      <c r="L21" s="145"/>
      <c r="M21" s="144"/>
      <c r="N21" s="144"/>
      <c r="O21" s="146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16.5" spans="1:16">
      <c r="A22" s="125"/>
      <c r="B22" s="125"/>
      <c r="C22" s="126"/>
      <c r="D22" s="126"/>
      <c r="E22" s="127"/>
      <c r="F22" s="126"/>
      <c r="G22" s="126"/>
      <c r="H22" s="126"/>
      <c r="M22" s="88"/>
      <c r="N22" s="88"/>
      <c r="O22" s="88"/>
      <c r="P22" s="91"/>
    </row>
    <row r="23" spans="1:16">
      <c r="A23" s="128" t="s">
        <v>167</v>
      </c>
      <c r="B23" s="128"/>
      <c r="C23" s="129"/>
      <c r="D23" s="129"/>
      <c r="M23" s="88"/>
      <c r="N23" s="88"/>
      <c r="O23" s="88"/>
      <c r="P23" s="91"/>
    </row>
    <row r="24" spans="3:16">
      <c r="C24" s="89"/>
      <c r="J24" s="147" t="s">
        <v>168</v>
      </c>
      <c r="K24" s="148">
        <v>45618</v>
      </c>
      <c r="L24" s="149" t="s">
        <v>169</v>
      </c>
      <c r="M24" s="147" t="s">
        <v>131</v>
      </c>
      <c r="N24" s="147" t="s">
        <v>170</v>
      </c>
      <c r="O24" s="88" t="s">
        <v>134</v>
      </c>
      <c r="P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J17" sqref="J17"/>
    </sheetView>
  </sheetViews>
  <sheetFormatPr defaultColWidth="9" defaultRowHeight="14.25"/>
  <cols>
    <col min="1" max="1" width="7" customWidth="1"/>
    <col min="2" max="2" width="14.5" customWidth="1"/>
    <col min="3" max="3" width="16.8" style="76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254</v>
      </c>
      <c r="B2" s="5" t="s">
        <v>255</v>
      </c>
      <c r="C2" s="5" t="s">
        <v>256</v>
      </c>
      <c r="D2" s="5" t="s">
        <v>257</v>
      </c>
      <c r="E2" s="5" t="s">
        <v>258</v>
      </c>
      <c r="F2" s="5" t="s">
        <v>259</v>
      </c>
      <c r="G2" s="5" t="s">
        <v>260</v>
      </c>
      <c r="H2" s="77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5" t="s">
        <v>267</v>
      </c>
      <c r="O2" s="5" t="s">
        <v>268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219</v>
      </c>
      <c r="J3" s="4" t="s">
        <v>219</v>
      </c>
      <c r="K3" s="4" t="s">
        <v>219</v>
      </c>
      <c r="L3" s="4" t="s">
        <v>219</v>
      </c>
      <c r="M3" s="4" t="s">
        <v>219</v>
      </c>
      <c r="N3" s="7"/>
      <c r="O3" s="7"/>
    </row>
    <row r="4" ht="20" customHeight="1" spans="1:15">
      <c r="A4" s="12">
        <v>1</v>
      </c>
      <c r="B4" s="24">
        <v>241070004</v>
      </c>
      <c r="C4" s="24" t="s">
        <v>269</v>
      </c>
      <c r="D4" s="25" t="s">
        <v>111</v>
      </c>
      <c r="E4" s="26" t="s">
        <v>62</v>
      </c>
      <c r="F4" s="25" t="s">
        <v>270</v>
      </c>
      <c r="G4" s="79" t="s">
        <v>65</v>
      </c>
      <c r="H4" s="12" t="s">
        <v>65</v>
      </c>
      <c r="I4" s="84">
        <v>2</v>
      </c>
      <c r="J4" s="85">
        <v>0</v>
      </c>
      <c r="K4" s="85">
        <v>1</v>
      </c>
      <c r="L4" s="85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4">
        <v>240926032</v>
      </c>
      <c r="C5" s="24" t="s">
        <v>269</v>
      </c>
      <c r="D5" s="25" t="s">
        <v>112</v>
      </c>
      <c r="E5" s="26" t="s">
        <v>62</v>
      </c>
      <c r="F5" s="25" t="s">
        <v>270</v>
      </c>
      <c r="G5" s="80" t="s">
        <v>65</v>
      </c>
      <c r="H5" s="58" t="s">
        <v>65</v>
      </c>
      <c r="I5" s="86">
        <v>1</v>
      </c>
      <c r="J5" s="85">
        <v>1</v>
      </c>
      <c r="K5" s="85">
        <v>0</v>
      </c>
      <c r="L5" s="85">
        <v>0</v>
      </c>
      <c r="M5" s="12">
        <v>0</v>
      </c>
      <c r="N5" s="12">
        <f t="shared" si="0"/>
        <v>2</v>
      </c>
      <c r="O5" s="12"/>
    </row>
    <row r="6" ht="20" customHeight="1" spans="1:15">
      <c r="A6" s="12">
        <v>3</v>
      </c>
      <c r="B6" s="24">
        <v>240819024</v>
      </c>
      <c r="C6" s="24" t="s">
        <v>269</v>
      </c>
      <c r="D6" s="25" t="s">
        <v>112</v>
      </c>
      <c r="E6" s="26" t="s">
        <v>62</v>
      </c>
      <c r="F6" s="25" t="s">
        <v>270</v>
      </c>
      <c r="G6" s="80" t="s">
        <v>65</v>
      </c>
      <c r="H6" s="58" t="s">
        <v>65</v>
      </c>
      <c r="I6" s="86">
        <v>3</v>
      </c>
      <c r="J6" s="85">
        <v>1</v>
      </c>
      <c r="K6" s="85">
        <v>1</v>
      </c>
      <c r="L6" s="85">
        <v>0</v>
      </c>
      <c r="M6" s="12">
        <v>0</v>
      </c>
      <c r="N6" s="12">
        <f t="shared" si="0"/>
        <v>5</v>
      </c>
      <c r="O6" s="12"/>
    </row>
    <row r="7" ht="20" customHeight="1" spans="1:15">
      <c r="A7" s="12"/>
      <c r="B7" s="51"/>
      <c r="C7" s="51"/>
      <c r="D7" s="81"/>
      <c r="E7" s="66"/>
      <c r="F7" s="23"/>
      <c r="G7" s="80"/>
      <c r="H7" s="58"/>
      <c r="I7" s="86"/>
      <c r="J7" s="85"/>
      <c r="K7" s="85"/>
      <c r="L7" s="85"/>
      <c r="M7" s="12"/>
      <c r="N7" s="12"/>
      <c r="O7" s="12"/>
    </row>
    <row r="8" ht="20" customHeight="1" spans="1:15">
      <c r="A8" s="12"/>
      <c r="B8" s="29"/>
      <c r="C8" s="29"/>
      <c r="D8" s="29"/>
      <c r="E8" s="30"/>
      <c r="F8" s="29"/>
      <c r="G8" s="12"/>
      <c r="H8" s="9"/>
      <c r="I8" s="84"/>
      <c r="J8" s="85"/>
      <c r="K8" s="85"/>
      <c r="L8" s="85"/>
      <c r="M8" s="12"/>
      <c r="N8" s="12"/>
      <c r="O8" s="9"/>
    </row>
    <row r="9" ht="20" customHeight="1" spans="1:15">
      <c r="A9" s="12"/>
      <c r="B9" s="29"/>
      <c r="C9" s="29"/>
      <c r="D9" s="29"/>
      <c r="E9" s="30"/>
      <c r="F9" s="29"/>
      <c r="G9" s="12"/>
      <c r="H9" s="9"/>
      <c r="I9" s="84"/>
      <c r="J9" s="85"/>
      <c r="K9" s="85"/>
      <c r="L9" s="85"/>
      <c r="M9" s="12"/>
      <c r="N9" s="12"/>
      <c r="O9" s="9"/>
    </row>
    <row r="10" ht="20" customHeight="1" spans="1:15">
      <c r="A10" s="12"/>
      <c r="B10" s="29"/>
      <c r="C10" s="29"/>
      <c r="D10" s="29"/>
      <c r="E10" s="30"/>
      <c r="F10" s="29"/>
      <c r="G10" s="12"/>
      <c r="H10" s="9"/>
      <c r="I10" s="84"/>
      <c r="J10" s="85"/>
      <c r="K10" s="85"/>
      <c r="L10" s="85"/>
      <c r="M10" s="12"/>
      <c r="N10" s="12"/>
      <c r="O10" s="9"/>
    </row>
    <row r="11" ht="20" customHeight="1" spans="1:15">
      <c r="A11" s="12"/>
      <c r="B11" s="29"/>
      <c r="C11" s="29"/>
      <c r="D11" s="29"/>
      <c r="E11" s="30"/>
      <c r="F11" s="29"/>
      <c r="G11" s="12"/>
      <c r="H11" s="9"/>
      <c r="I11" s="84"/>
      <c r="J11" s="85"/>
      <c r="K11" s="85"/>
      <c r="L11" s="85"/>
      <c r="M11" s="12"/>
      <c r="N11" s="12"/>
      <c r="O11" s="9"/>
    </row>
    <row r="12" s="2" customFormat="1" ht="18.75" spans="1:15">
      <c r="A12" s="14" t="s">
        <v>271</v>
      </c>
      <c r="B12" s="15"/>
      <c r="C12" s="29"/>
      <c r="D12" s="16"/>
      <c r="E12" s="17"/>
      <c r="F12" s="29"/>
      <c r="G12" s="12"/>
      <c r="H12" s="37"/>
      <c r="I12" s="31"/>
      <c r="J12" s="14" t="s">
        <v>272</v>
      </c>
      <c r="K12" s="15"/>
      <c r="L12" s="15"/>
      <c r="M12" s="16"/>
      <c r="N12" s="15"/>
      <c r="O12" s="22"/>
    </row>
    <row r="13" ht="61" customHeight="1" spans="1:15">
      <c r="A13" s="82" t="s">
        <v>273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2024-11-22T00:47:05Z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