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93" firstSheet="3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<sst xmlns="http://schemas.openxmlformats.org/spreadsheetml/2006/main" count="1041" uniqueCount="347">
  <si>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</si>
  <si>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</si>
  <si>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</si>
  <si>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</si>
  <si>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</si>
  <si>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</si>
  <si>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</si>
  <si>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</si>
  <si>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</si>
  <si>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</si>
  <si>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</si>
  <si>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</si>
  <si>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</si>
  <si>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</si>
  <si>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</si>
  <si>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</si>
  <si>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</si>
  <si>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</si>
  <si>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</si>
  <si>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</si>
  <si>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</si>
  <si>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</si>
  <si>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</si>
  <si>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</si>
  <si>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</si>
  <si>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</si>
  <si>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</si>
  <si>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</si>
  <si>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</si>
  <si>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</si>
  <si>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</si>
  <si>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</si>
  <si>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</si>
  <si>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</si>
  <si>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</si>
  <si>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</si>
  <si>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</si>
  <si>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</si>
  <si>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</si>
  <si>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</si>
  <si>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</si>
  <si>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</si>
  <si>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</si>
  <si>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</si>
  <si>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</si>
  <si>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</si>
  <si>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</si>
  <si>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</si>
  <si>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</si>
  <si>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</si>
  <si>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</si>
  <si>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</si>
  <si>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</si>
  <si>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</si>
  <si>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美妙订单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</si>
  <si>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</si>
  <si>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</si>
  <si>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</si>
  <si>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</si>
  <si>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</si>
  <si>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</si>
  <si>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</si>
  <si>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TAJJEN81822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</si>
  <si>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</si>
  <si>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</si>
  <si>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</si>
  <si>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</si>
  <si>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</si>
  <si>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</si>
  <si>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</si>
  <si>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</si>
  <si>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</si>
  <si>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</si>
  <si>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</si>
  <si>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</si>
  <si>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</si>
  <si>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</si>
  <si>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</si>
  <si>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</si>
  <si>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</si>
  <si>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</si>
  <si>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</si>
  <si>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</si>
  <si>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</si>
  <si>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</si>
  <si>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</si>
  <si>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</si>
  <si>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</si>
  <si>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</si>
  <si>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</si>
  <si>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</si>
  <si>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</si>
  <si>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</si>
  <si>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</si>
  <si>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</si>
  <si>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</si>
  <si>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</si>
  <si>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</si>
  <si>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</si>
  <si>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</si>
  <si>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</si>
  <si>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</si>
  <si>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</si>
  <si>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</si>
  <si>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</si>
  <si>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</si>
  <si>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</si>
  <si>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</si>
  <si>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</si>
  <si>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</si>
  <si>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</si>
  <si>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</si>
  <si>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</si>
  <si>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</si>
  <si>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</si>
  <si>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</si>
  <si>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</si>
  <si>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</si>
  <si>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山川绿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</si>
  <si>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</si>
  <si>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</si>
  <si>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</si>
  <si>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</si>
  <si>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</si>
  <si>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</si>
  <si>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</si>
  <si>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1、肩带太紧，不平服。夹位错位</t>
  </si>
  <si>
    <t>2、冚下脚弯曲，不顺直，止口外露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</si>
  <si>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</si>
  <si>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</si>
  <si>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</si>
  <si>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</si>
  <si>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</si>
  <si>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</si>
  <si>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</si>
  <si>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</si>
  <si>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</si>
  <si>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</si>
  <si>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</si>
  <si>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</si>
  <si>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</si>
  <si>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</si>
  <si>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</si>
  <si>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</si>
  <si>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</si>
  <si>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</si>
  <si>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</si>
  <si>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</si>
  <si>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</si>
  <si>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</si>
  <si>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</si>
  <si>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</si>
  <si>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</si>
  <si>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</si>
  <si>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</si>
  <si>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</si>
  <si>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</si>
  <si>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</si>
  <si>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</si>
  <si>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±1</t>
  </si>
  <si>
    <t>+0</t>
  </si>
  <si>
    <t>-1</t>
  </si>
  <si>
    <t>胸围</t>
  </si>
  <si>
    <t>+1</t>
  </si>
  <si>
    <t>摆围</t>
  </si>
  <si>
    <t>-2</t>
  </si>
  <si>
    <t>肩宽</t>
  </si>
  <si>
    <t>46</t>
  </si>
  <si>
    <t>±0.5</t>
  </si>
  <si>
    <t>-0.8</t>
  </si>
  <si>
    <t>+0.2</t>
  </si>
  <si>
    <t>肩点袖长</t>
  </si>
  <si>
    <t>+0.3</t>
  </si>
  <si>
    <t>袖肥/2（参考值）</t>
  </si>
  <si>
    <t>±0.3</t>
  </si>
  <si>
    <t>+0.4</t>
  </si>
  <si>
    <t>短袖口/2</t>
  </si>
  <si>
    <t>圆领T恤前领宽</t>
  </si>
  <si>
    <t>-0.3</t>
  </si>
  <si>
    <t>圆领T恤前领深</t>
  </si>
  <si>
    <t>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</si>
  <si>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</si>
  <si>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</si>
  <si>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</si>
  <si>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</si>
  <si>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</si>
  <si>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</si>
  <si>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</si>
  <si>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</si>
  <si>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</si>
  <si>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</si>
  <si>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</si>
  <si>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</si>
  <si>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</si>
  <si>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</si>
  <si>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</si>
  <si>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</si>
  <si>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白色</t>
  </si>
  <si>
    <t>XL  洗前</t>
  </si>
  <si>
    <t>XL 洗后</t>
  </si>
  <si>
    <t>-1.5</t>
  </si>
  <si>
    <t>-0.5</t>
  </si>
  <si>
    <t>TOREAD-QC尾期检验报告书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</si>
  <si>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</si>
  <si>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</si>
  <si>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</si>
  <si>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</si>
  <si>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</si>
  <si>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</si>
  <si>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</si>
  <si>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</si>
  <si>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</si>
  <si>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</si>
  <si>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</si>
  <si>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</si>
  <si>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</si>
  <si>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</si>
  <si>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</si>
  <si>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</si>
  <si>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</si>
  <si>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</si>
  <si>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</si>
  <si>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</si>
  <si>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</si>
  <si>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</si>
  <si>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</si>
  <si>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</si>
  <si>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</si>
  <si>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</si>
  <si>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</si>
  <si>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</si>
  <si>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</si>
  <si>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</si>
  <si>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</si>
  <si>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</si>
  <si>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</si>
  <si>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</si>
  <si>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</si>
  <si>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</si>
  <si>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</si>
  <si>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1.底筒欠平服，领咀压线有大小欠圆顺</t>
  </si>
  <si>
    <t>2.肩位左右容皱，袖圈容皱，烫工不良</t>
  </si>
  <si>
    <t>3.脚叉线头没有清理干净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</si>
  <si>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</si>
  <si>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</si>
  <si>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</si>
  <si>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</si>
  <si>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</si>
  <si>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</si>
  <si>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</si>
  <si>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走货2324件，抽查125件，发现4件不良品，已按照以上提出的问题点改正，可以出货</t>
  </si>
  <si>
    <t>服装QC部门</t>
  </si>
  <si>
    <t>检验人</t>
  </si>
  <si>
    <t>魏毓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</si>
  <si>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</si>
  <si>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</si>
  <si>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</si>
  <si>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</si>
  <si>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</si>
  <si>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</si>
  <si>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</si>
  <si>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</si>
  <si>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</si>
  <si>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</si>
  <si>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</si>
  <si>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</si>
  <si>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</si>
  <si>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</si>
  <si>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</si>
  <si>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</si>
  <si>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</si>
  <si>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</si>
  <si>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TAJJAN81228/82229/81822</t>
  </si>
  <si>
    <t>恒诺纺织</t>
  </si>
  <si>
    <t>YES</t>
  </si>
  <si>
    <t>H63195-5-4</t>
  </si>
  <si>
    <t>黑麻灰</t>
  </si>
  <si>
    <t>H62684-3-1</t>
  </si>
  <si>
    <t>山影灰</t>
  </si>
  <si>
    <t>TAJJAN81228/82229</t>
  </si>
  <si>
    <t>H62686-3-1</t>
  </si>
  <si>
    <t>雪兔紫</t>
  </si>
  <si>
    <t>H62687-3-1</t>
  </si>
  <si>
    <t>云层蓝</t>
  </si>
  <si>
    <t>H62688-3-1</t>
  </si>
  <si>
    <t>浅幽绿</t>
  </si>
  <si>
    <t>H62689-3-1</t>
  </si>
  <si>
    <t>制表时间：2024/10/16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</si>
  <si>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</si>
  <si>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</si>
  <si>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</si>
  <si>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</si>
  <si>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</si>
  <si>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</si>
  <si>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</si>
  <si>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</si>
  <si>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</si>
  <si>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</si>
  <si>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</si>
  <si>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</si>
  <si>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</si>
  <si>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</si>
  <si>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</si>
  <si>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</si>
  <si>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</si>
  <si>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</si>
  <si>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</si>
  <si>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</si>
  <si>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</si>
  <si>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</si>
  <si>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TOREAD胶印织带 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</si>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</sst>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0" borderId="79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12" borderId="81" applyNumberFormat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19" fillId="0" borderId="0"/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68" fillId="0" borderId="0"/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</cellStyleXfs>
  <cellXfs count="4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0" fontId="5" fillId="0" borderId="2" xfId="61" applyNumberForma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0" fontId="10" fillId="0" borderId="2" xfId="6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9" fontId="1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49" fontId="18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9" xfId="53" applyFont="1" applyFill="1" applyBorder="1" applyAlignment="1">
      <alignment horizontal="center" vertical="center"/>
    </xf>
    <xf numFmtId="0" fontId="20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left"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horizontal="center" vertical="center"/>
    </xf>
    <xf numFmtId="0" fontId="21" fillId="0" borderId="13" xfId="52" applyFont="1" applyFill="1" applyBorder="1" applyAlignment="1">
      <alignment horizontal="center" vertical="center"/>
    </xf>
    <xf numFmtId="0" fontId="21" fillId="0" borderId="14" xfId="52" applyFont="1" applyFill="1" applyBorder="1" applyAlignment="1">
      <alignment vertical="center"/>
    </xf>
    <xf numFmtId="0" fontId="23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7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2" xfId="55" applyFont="1" applyFill="1" applyBorder="1" applyAlignment="1">
      <alignment horizontal="center"/>
    </xf>
    <xf numFmtId="0" fontId="28" fillId="0" borderId="4" xfId="55" applyFont="1" applyFill="1" applyBorder="1" applyAlignment="1">
      <alignment horizontal="left"/>
    </xf>
    <xf numFmtId="178" fontId="29" fillId="0" borderId="2" xfId="55" applyNumberFormat="1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left"/>
    </xf>
    <xf numFmtId="49" fontId="30" fillId="3" borderId="2" xfId="6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shrinkToFit="1"/>
    </xf>
    <xf numFmtId="0" fontId="32" fillId="0" borderId="17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24" fillId="0" borderId="0" xfId="53" applyFont="1" applyFill="1" applyAlignment="1"/>
    <xf numFmtId="0" fontId="25" fillId="0" borderId="0" xfId="53" applyFont="1" applyFill="1" applyAlignment="1"/>
    <xf numFmtId="49" fontId="18" fillId="0" borderId="10" xfId="53" applyNumberFormat="1" applyFont="1" applyFill="1" applyBorder="1" applyAlignment="1">
      <alignment horizontal="center" vertical="center"/>
    </xf>
    <xf numFmtId="0" fontId="18" fillId="0" borderId="14" xfId="53" applyFont="1" applyFill="1" applyBorder="1" applyAlignment="1">
      <alignment horizontal="center"/>
    </xf>
    <xf numFmtId="0" fontId="21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center" vertical="center"/>
    </xf>
    <xf numFmtId="0" fontId="18" fillId="0" borderId="18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9" xfId="53" applyFont="1" applyFill="1" applyBorder="1" applyAlignment="1" applyProtection="1">
      <alignment horizontal="center" vertical="center"/>
    </xf>
    <xf numFmtId="49" fontId="34" fillId="0" borderId="2" xfId="51" applyNumberFormat="1" applyFont="1" applyFill="1" applyBorder="1" applyAlignment="1">
      <alignment horizontal="center" vertical="center"/>
    </xf>
    <xf numFmtId="179" fontId="32" fillId="0" borderId="3" xfId="0" applyNumberFormat="1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24" fillId="0" borderId="21" xfId="54" applyNumberFormat="1" applyFont="1" applyFill="1" applyBorder="1" applyAlignment="1">
      <alignment horizontal="center" vertical="center"/>
    </xf>
    <xf numFmtId="0" fontId="32" fillId="0" borderId="21" xfId="0" applyNumberFormat="1" applyFont="1" applyFill="1" applyBorder="1" applyAlignment="1">
      <alignment horizontal="center" vertical="center"/>
    </xf>
    <xf numFmtId="179" fontId="32" fillId="0" borderId="21" xfId="0" applyNumberFormat="1" applyFont="1" applyFill="1" applyBorder="1" applyAlignment="1">
      <alignment horizontal="center" vertical="center"/>
    </xf>
    <xf numFmtId="0" fontId="35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18" fillId="0" borderId="22" xfId="53" applyFont="1" applyFill="1" applyBorder="1" applyAlignment="1">
      <alignment horizontal="center"/>
    </xf>
    <xf numFmtId="49" fontId="18" fillId="0" borderId="23" xfId="53" applyNumberFormat="1" applyFont="1" applyFill="1" applyBorder="1" applyAlignment="1">
      <alignment horizontal="center"/>
    </xf>
    <xf numFmtId="49" fontId="24" fillId="0" borderId="23" xfId="54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14" fontId="36" fillId="0" borderId="0" xfId="53" applyNumberFormat="1" applyFont="1" applyFill="1" applyAlignment="1">
      <alignment horizontal="left"/>
    </xf>
    <xf numFmtId="49" fontId="36" fillId="0" borderId="0" xfId="53" applyNumberFormat="1" applyFont="1" applyFill="1" applyAlignment="1"/>
    <xf numFmtId="49" fontId="0" fillId="0" borderId="24" xfId="0" applyNumberFormat="1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34" fillId="4" borderId="26" xfId="0" applyFont="1" applyFill="1" applyBorder="1" applyAlignment="1">
      <alignment horizontal="center" vertical="center"/>
    </xf>
    <xf numFmtId="0" fontId="32" fillId="0" borderId="27" xfId="0" applyNumberFormat="1" applyFont="1" applyFill="1" applyBorder="1" applyAlignment="1">
      <alignment horizontal="center" vertical="center"/>
    </xf>
    <xf numFmtId="49" fontId="24" fillId="0" borderId="27" xfId="54" applyNumberFormat="1" applyFont="1" applyFill="1" applyBorder="1" applyAlignment="1">
      <alignment horizontal="center" vertical="center"/>
    </xf>
    <xf numFmtId="49" fontId="24" fillId="0" borderId="28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7" fillId="0" borderId="29" xfId="52" applyFont="1" applyBorder="1" applyAlignment="1">
      <alignment horizontal="center" vertical="top"/>
    </xf>
    <xf numFmtId="0" fontId="11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11" fillId="0" borderId="31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vertical="center" wrapText="1"/>
    </xf>
    <xf numFmtId="0" fontId="11" fillId="0" borderId="31" xfId="52" applyFont="1" applyFill="1" applyBorder="1" applyAlignment="1">
      <alignment vertical="center"/>
    </xf>
    <xf numFmtId="0" fontId="22" fillId="0" borderId="21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11" fillId="0" borderId="32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vertical="center"/>
    </xf>
    <xf numFmtId="58" fontId="25" fillId="0" borderId="21" xfId="52" applyNumberFormat="1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11" fillId="0" borderId="21" xfId="52" applyFont="1" applyFill="1" applyBorder="1" applyAlignment="1">
      <alignment horizontal="center" vertical="center"/>
    </xf>
    <xf numFmtId="0" fontId="11" fillId="0" borderId="32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11" fillId="0" borderId="23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11" fillId="0" borderId="23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11" fillId="0" borderId="30" xfId="52" applyFont="1" applyFill="1" applyBorder="1" applyAlignment="1">
      <alignment vertical="center"/>
    </xf>
    <xf numFmtId="0" fontId="11" fillId="0" borderId="34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vertical="center"/>
    </xf>
    <xf numFmtId="0" fontId="25" fillId="0" borderId="36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center" vertical="center"/>
    </xf>
    <xf numFmtId="0" fontId="7" fillId="0" borderId="38" xfId="52" applyFont="1" applyFill="1" applyBorder="1" applyAlignment="1">
      <alignment horizontal="left" vertical="center"/>
    </xf>
    <xf numFmtId="0" fontId="7" fillId="0" borderId="37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11" fillId="0" borderId="31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 wrapText="1"/>
    </xf>
    <xf numFmtId="0" fontId="11" fillId="0" borderId="33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11" fillId="0" borderId="39" xfId="52" applyFont="1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right" vertical="center"/>
    </xf>
    <xf numFmtId="0" fontId="25" fillId="0" borderId="37" xfId="52" applyFont="1" applyFill="1" applyBorder="1" applyAlignment="1">
      <alignment horizontal="right" vertical="center"/>
    </xf>
    <xf numFmtId="0" fontId="7" fillId="0" borderId="30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horizontal="left" vertical="center"/>
    </xf>
    <xf numFmtId="0" fontId="11" fillId="0" borderId="36" xfId="52" applyFont="1" applyFill="1" applyBorder="1" applyAlignment="1">
      <alignment horizontal="left" vertical="center"/>
    </xf>
    <xf numFmtId="0" fontId="11" fillId="0" borderId="41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58" fontId="25" fillId="0" borderId="23" xfId="52" applyNumberFormat="1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42" xfId="52" applyFont="1" applyFill="1" applyBorder="1" applyAlignment="1">
      <alignment horizontal="center" vertical="center"/>
    </xf>
    <xf numFmtId="0" fontId="11" fillId="0" borderId="27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43" xfId="52" applyFont="1" applyFill="1" applyBorder="1" applyAlignment="1">
      <alignment horizontal="left" vertical="center"/>
    </xf>
    <xf numFmtId="0" fontId="25" fillId="0" borderId="44" xfId="52" applyFont="1" applyFill="1" applyBorder="1" applyAlignment="1">
      <alignment horizontal="center" vertical="center"/>
    </xf>
    <xf numFmtId="0" fontId="7" fillId="0" borderId="44" xfId="52" applyFont="1" applyFill="1" applyBorder="1" applyAlignment="1">
      <alignment horizontal="left" vertical="center"/>
    </xf>
    <xf numFmtId="0" fontId="11" fillId="0" borderId="42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25" fillId="0" borderId="44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 wrapText="1"/>
    </xf>
    <xf numFmtId="0" fontId="19" fillId="0" borderId="28" xfId="52" applyFill="1" applyBorder="1" applyAlignment="1">
      <alignment horizontal="center" vertical="center"/>
    </xf>
    <xf numFmtId="0" fontId="11" fillId="0" borderId="43" xfId="52" applyFont="1" applyFill="1" applyBorder="1" applyAlignment="1">
      <alignment horizontal="center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 wrapText="1"/>
    </xf>
    <xf numFmtId="0" fontId="19" fillId="0" borderId="44" xfId="52" applyFont="1" applyFill="1" applyBorder="1" applyAlignment="1">
      <alignment horizontal="center" vertical="center"/>
    </xf>
    <xf numFmtId="0" fontId="15" fillId="0" borderId="44" xfId="52" applyFont="1" applyFill="1" applyBorder="1" applyAlignment="1">
      <alignment horizontal="center" vertical="center"/>
    </xf>
    <xf numFmtId="0" fontId="25" fillId="0" borderId="41" xfId="52" applyFont="1" applyFill="1" applyBorder="1" applyAlignment="1">
      <alignment horizontal="right" vertical="center"/>
    </xf>
    <xf numFmtId="0" fontId="25" fillId="0" borderId="45" xfId="52" applyFont="1" applyFill="1" applyBorder="1" applyAlignment="1">
      <alignment horizontal="center" vertical="center"/>
    </xf>
    <xf numFmtId="0" fontId="7" fillId="0" borderId="42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center" vertical="center"/>
    </xf>
    <xf numFmtId="0" fontId="24" fillId="0" borderId="0" xfId="53" applyFont="1" applyFill="1" applyAlignment="1">
      <alignment horizontal="center"/>
    </xf>
    <xf numFmtId="0" fontId="20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36" fillId="0" borderId="0" xfId="53" applyNumberFormat="1" applyFont="1" applyFill="1" applyAlignment="1"/>
    <xf numFmtId="0" fontId="18" fillId="0" borderId="0" xfId="53" applyFont="1" applyFill="1" applyAlignment="1">
      <alignment horizontal="right"/>
    </xf>
    <xf numFmtId="0" fontId="19" fillId="0" borderId="0" xfId="52" applyFont="1" applyAlignment="1">
      <alignment horizontal="left" vertical="center"/>
    </xf>
    <xf numFmtId="0" fontId="15" fillId="0" borderId="46" xfId="52" applyFont="1" applyBorder="1" applyAlignment="1">
      <alignment horizontal="left" vertical="center"/>
    </xf>
    <xf numFmtId="0" fontId="22" fillId="0" borderId="47" xfId="52" applyFont="1" applyBorder="1" applyAlignment="1">
      <alignment horizontal="center" vertical="center"/>
    </xf>
    <xf numFmtId="0" fontId="15" fillId="0" borderId="47" xfId="52" applyFont="1" applyBorder="1" applyAlignment="1">
      <alignment horizontal="center" vertical="center"/>
    </xf>
    <xf numFmtId="0" fontId="7" fillId="0" borderId="47" xfId="52" applyFont="1" applyBorder="1" applyAlignment="1">
      <alignment horizontal="left" vertical="center"/>
    </xf>
    <xf numFmtId="0" fontId="7" fillId="0" borderId="30" xfId="52" applyFont="1" applyBorder="1" applyAlignment="1">
      <alignment horizontal="center" vertical="center"/>
    </xf>
    <xf numFmtId="0" fontId="7" fillId="0" borderId="31" xfId="52" applyFont="1" applyBorder="1" applyAlignment="1">
      <alignment horizontal="center" vertical="center"/>
    </xf>
    <xf numFmtId="0" fontId="7" fillId="0" borderId="42" xfId="52" applyFont="1" applyBorder="1" applyAlignment="1">
      <alignment horizontal="center" vertical="center"/>
    </xf>
    <xf numFmtId="0" fontId="15" fillId="0" borderId="30" xfId="52" applyFont="1" applyBorder="1" applyAlignment="1">
      <alignment horizontal="center" vertical="center"/>
    </xf>
    <xf numFmtId="0" fontId="15" fillId="0" borderId="31" xfId="52" applyFont="1" applyBorder="1" applyAlignment="1">
      <alignment horizontal="center" vertical="center"/>
    </xf>
    <xf numFmtId="0" fontId="15" fillId="0" borderId="42" xfId="52" applyFont="1" applyBorder="1" applyAlignment="1">
      <alignment horizontal="center" vertical="center"/>
    </xf>
    <xf numFmtId="0" fontId="7" fillId="0" borderId="32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 wrapText="1"/>
    </xf>
    <xf numFmtId="0" fontId="22" fillId="0" borderId="27" xfId="52" applyFont="1" applyBorder="1" applyAlignment="1">
      <alignment horizontal="left" vertical="center" wrapText="1"/>
    </xf>
    <xf numFmtId="0" fontId="7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7" xfId="52" applyNumberFormat="1" applyFont="1" applyBorder="1" applyAlignment="1">
      <alignment horizontal="center" vertical="center"/>
    </xf>
    <xf numFmtId="0" fontId="7" fillId="0" borderId="32" xfId="52" applyFont="1" applyBorder="1" applyAlignment="1">
      <alignment vertical="center"/>
    </xf>
    <xf numFmtId="49" fontId="22" fillId="0" borderId="21" xfId="52" applyNumberFormat="1" applyFont="1" applyBorder="1" applyAlignment="1">
      <alignment horizontal="center" vertical="center"/>
    </xf>
    <xf numFmtId="0" fontId="22" fillId="0" borderId="27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22" fillId="0" borderId="49" xfId="52" applyFont="1" applyBorder="1" applyAlignment="1">
      <alignment horizontal="center" vertical="center"/>
    </xf>
    <xf numFmtId="0" fontId="19" fillId="0" borderId="21" xfId="52" applyFont="1" applyBorder="1" applyAlignment="1">
      <alignment vertical="center"/>
    </xf>
    <xf numFmtId="0" fontId="38" fillId="0" borderId="33" xfId="52" applyFont="1" applyBorder="1" applyAlignment="1">
      <alignment vertical="center"/>
    </xf>
    <xf numFmtId="0" fontId="39" fillId="0" borderId="50" xfId="52" applyFont="1" applyBorder="1" applyAlignment="1">
      <alignment horizontal="center" vertical="center"/>
    </xf>
    <xf numFmtId="0" fontId="22" fillId="0" borderId="45" xfId="52" applyFont="1" applyBorder="1" applyAlignment="1">
      <alignment horizontal="center" vertical="center"/>
    </xf>
    <xf numFmtId="0" fontId="7" fillId="0" borderId="33" xfId="52" applyFont="1" applyBorder="1" applyAlignment="1">
      <alignment horizontal="left" vertical="center"/>
    </xf>
    <xf numFmtId="0" fontId="7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28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7" fillId="0" borderId="30" xfId="52" applyFont="1" applyBorder="1" applyAlignment="1">
      <alignment vertical="center"/>
    </xf>
    <xf numFmtId="0" fontId="19" fillId="0" borderId="31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31" xfId="52" applyFont="1" applyBorder="1" applyAlignment="1">
      <alignment vertical="center"/>
    </xf>
    <xf numFmtId="0" fontId="7" fillId="0" borderId="31" xfId="52" applyFont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 wrapText="1"/>
    </xf>
    <xf numFmtId="0" fontId="25" fillId="0" borderId="35" xfId="52" applyFont="1" applyBorder="1" applyAlignment="1">
      <alignment horizontal="left" vertical="center" wrapText="1"/>
    </xf>
    <xf numFmtId="0" fontId="25" fillId="0" borderId="51" xfId="52" applyFont="1" applyBorder="1" applyAlignment="1">
      <alignment horizontal="left" vertical="center" wrapText="1"/>
    </xf>
    <xf numFmtId="0" fontId="25" fillId="0" borderId="38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5" fillId="0" borderId="41" xfId="52" applyFont="1" applyBorder="1" applyAlignment="1">
      <alignment horizontal="left" vertical="center"/>
    </xf>
    <xf numFmtId="0" fontId="25" fillId="0" borderId="36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 wrapText="1"/>
    </xf>
    <xf numFmtId="0" fontId="25" fillId="0" borderId="31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7" fillId="0" borderId="33" xfId="52" applyFont="1" applyBorder="1" applyAlignment="1">
      <alignment horizontal="center" vertical="center"/>
    </xf>
    <xf numFmtId="0" fontId="7" fillId="0" borderId="23" xfId="52" applyFont="1" applyBorder="1" applyAlignment="1">
      <alignment horizontal="center" vertical="center"/>
    </xf>
    <xf numFmtId="0" fontId="7" fillId="0" borderId="32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11" fillId="0" borderId="21" xfId="52" applyFont="1" applyBorder="1" applyAlignment="1">
      <alignment horizontal="left" vertical="center"/>
    </xf>
    <xf numFmtId="0" fontId="7" fillId="0" borderId="52" xfId="52" applyFont="1" applyFill="1" applyBorder="1" applyAlignment="1">
      <alignment horizontal="left" vertical="center"/>
    </xf>
    <xf numFmtId="0" fontId="7" fillId="0" borderId="53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7" fillId="0" borderId="38" xfId="52" applyFont="1" applyBorder="1" applyAlignment="1">
      <alignment horizontal="left" vertical="center"/>
    </xf>
    <xf numFmtId="0" fontId="7" fillId="0" borderId="37" xfId="52" applyFont="1" applyBorder="1" applyAlignment="1">
      <alignment horizontal="left" vertical="center"/>
    </xf>
    <xf numFmtId="0" fontId="15" fillId="0" borderId="54" xfId="52" applyFont="1" applyBorder="1" applyAlignment="1">
      <alignment vertical="center"/>
    </xf>
    <xf numFmtId="0" fontId="22" fillId="0" borderId="55" xfId="52" applyFont="1" applyBorder="1" applyAlignment="1">
      <alignment horizontal="center" vertical="center"/>
    </xf>
    <xf numFmtId="0" fontId="15" fillId="0" borderId="55" xfId="52" applyFont="1" applyBorder="1" applyAlignment="1">
      <alignment vertical="center"/>
    </xf>
    <xf numFmtId="58" fontId="19" fillId="0" borderId="55" xfId="52" applyNumberFormat="1" applyFont="1" applyBorder="1" applyAlignment="1">
      <alignment vertical="center"/>
    </xf>
    <xf numFmtId="0" fontId="15" fillId="0" borderId="55" xfId="52" applyFont="1" applyBorder="1" applyAlignment="1">
      <alignment horizontal="center" vertical="center"/>
    </xf>
    <xf numFmtId="0" fontId="15" fillId="0" borderId="56" xfId="52" applyFont="1" applyFill="1" applyBorder="1" applyAlignment="1">
      <alignment horizontal="left" vertical="center"/>
    </xf>
    <xf numFmtId="0" fontId="15" fillId="0" borderId="55" xfId="52" applyFont="1" applyFill="1" applyBorder="1" applyAlignment="1">
      <alignment horizontal="left" vertical="center"/>
    </xf>
    <xf numFmtId="0" fontId="15" fillId="0" borderId="57" xfId="52" applyFont="1" applyFill="1" applyBorder="1" applyAlignment="1">
      <alignment horizontal="center" vertical="center"/>
    </xf>
    <xf numFmtId="0" fontId="15" fillId="0" borderId="58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9" fillId="0" borderId="59" xfId="52" applyFont="1" applyBorder="1" applyAlignment="1">
      <alignment horizontal="center" vertical="center"/>
    </xf>
    <xf numFmtId="0" fontId="22" fillId="0" borderId="28" xfId="52" applyFont="1" applyBorder="1" applyAlignment="1">
      <alignment horizontal="left" vertical="center"/>
    </xf>
    <xf numFmtId="0" fontId="22" fillId="0" borderId="42" xfId="52" applyFont="1" applyBorder="1" applyAlignment="1">
      <alignment horizontal="left" vertical="center"/>
    </xf>
    <xf numFmtId="0" fontId="7" fillId="0" borderId="28" xfId="52" applyFont="1" applyBorder="1" applyAlignment="1">
      <alignment horizontal="left" vertical="center"/>
    </xf>
    <xf numFmtId="0" fontId="11" fillId="0" borderId="31" xfId="52" applyFont="1" applyBorder="1" applyAlignment="1">
      <alignment horizontal="left" vertical="center"/>
    </xf>
    <xf numFmtId="0" fontId="11" fillId="0" borderId="42" xfId="52" applyFont="1" applyBorder="1" applyAlignment="1">
      <alignment horizontal="left" vertical="center"/>
    </xf>
    <xf numFmtId="0" fontId="11" fillId="0" borderId="36" xfId="52" applyFont="1" applyBorder="1" applyAlignment="1">
      <alignment horizontal="left" vertical="center"/>
    </xf>
    <xf numFmtId="0" fontId="11" fillId="0" borderId="37" xfId="52" applyFont="1" applyBorder="1" applyAlignment="1">
      <alignment horizontal="left" vertical="center"/>
    </xf>
    <xf numFmtId="0" fontId="11" fillId="0" borderId="44" xfId="52" applyFont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7" fillId="0" borderId="28" xfId="52" applyFont="1" applyBorder="1" applyAlignment="1">
      <alignment horizontal="center" vertical="center"/>
    </xf>
    <xf numFmtId="0" fontId="11" fillId="0" borderId="27" xfId="52" applyFont="1" applyBorder="1" applyAlignment="1">
      <alignment horizontal="left" vertical="center"/>
    </xf>
    <xf numFmtId="0" fontId="7" fillId="0" borderId="45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7" fillId="0" borderId="44" xfId="52" applyFont="1" applyBorder="1" applyAlignment="1">
      <alignment horizontal="left" vertical="center"/>
    </xf>
    <xf numFmtId="0" fontId="22" fillId="0" borderId="60" xfId="52" applyFont="1" applyBorder="1" applyAlignment="1">
      <alignment horizontal="center" vertical="center"/>
    </xf>
    <xf numFmtId="0" fontId="15" fillId="0" borderId="61" xfId="52" applyFont="1" applyFill="1" applyBorder="1" applyAlignment="1">
      <alignment horizontal="left" vertical="center"/>
    </xf>
    <xf numFmtId="0" fontId="15" fillId="0" borderId="62" xfId="52" applyFont="1" applyFill="1" applyBorder="1" applyAlignment="1">
      <alignment horizontal="center" vertical="center"/>
    </xf>
    <xf numFmtId="0" fontId="15" fillId="0" borderId="28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27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52" applyFont="1" applyBorder="1" applyAlignment="1">
      <alignment horizontal="left" vertical="center"/>
    </xf>
    <xf numFmtId="0" fontId="40" fillId="0" borderId="29" xfId="52" applyFont="1" applyBorder="1" applyAlignment="1">
      <alignment horizontal="center" vertical="top"/>
    </xf>
    <xf numFmtId="0" fontId="7" fillId="0" borderId="63" xfId="52" applyFont="1" applyBorder="1" applyAlignment="1">
      <alignment horizontal="left" vertical="center"/>
    </xf>
    <xf numFmtId="0" fontId="7" fillId="0" borderId="29" xfId="52" applyFont="1" applyBorder="1" applyAlignment="1">
      <alignment horizontal="left" vertical="center"/>
    </xf>
    <xf numFmtId="0" fontId="7" fillId="0" borderId="39" xfId="52" applyFont="1" applyBorder="1" applyAlignment="1">
      <alignment horizontal="left" vertical="center"/>
    </xf>
    <xf numFmtId="0" fontId="15" fillId="0" borderId="56" xfId="52" applyFont="1" applyBorder="1" applyAlignment="1">
      <alignment horizontal="left" vertical="center"/>
    </xf>
    <xf numFmtId="0" fontId="15" fillId="0" borderId="55" xfId="52" applyFont="1" applyBorder="1" applyAlignment="1">
      <alignment horizontal="left" vertical="center"/>
    </xf>
    <xf numFmtId="0" fontId="7" fillId="0" borderId="57" xfId="52" applyFont="1" applyBorder="1" applyAlignment="1">
      <alignment vertical="center"/>
    </xf>
    <xf numFmtId="0" fontId="19" fillId="0" borderId="58" xfId="52" applyFont="1" applyBorder="1" applyAlignment="1">
      <alignment horizontal="left" vertical="center"/>
    </xf>
    <xf numFmtId="0" fontId="22" fillId="0" borderId="58" xfId="52" applyFont="1" applyBorder="1" applyAlignment="1">
      <alignment horizontal="left" vertical="center"/>
    </xf>
    <xf numFmtId="0" fontId="19" fillId="0" borderId="58" xfId="52" applyFont="1" applyBorder="1" applyAlignment="1">
      <alignment vertical="center"/>
    </xf>
    <xf numFmtId="0" fontId="7" fillId="0" borderId="58" xfId="52" applyFont="1" applyBorder="1" applyAlignment="1">
      <alignment vertical="center"/>
    </xf>
    <xf numFmtId="0" fontId="7" fillId="0" borderId="57" xfId="52" applyFont="1" applyBorder="1" applyAlignment="1">
      <alignment horizontal="center" vertical="center"/>
    </xf>
    <xf numFmtId="0" fontId="22" fillId="0" borderId="58" xfId="52" applyFont="1" applyBorder="1" applyAlignment="1">
      <alignment horizontal="center" vertical="center"/>
    </xf>
    <xf numFmtId="0" fontId="7" fillId="0" borderId="58" xfId="52" applyFont="1" applyBorder="1" applyAlignment="1">
      <alignment horizontal="center" vertical="center"/>
    </xf>
    <xf numFmtId="0" fontId="19" fillId="0" borderId="58" xfId="52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7" fillId="0" borderId="52" xfId="52" applyFont="1" applyBorder="1" applyAlignment="1">
      <alignment horizontal="left" vertical="center" wrapText="1"/>
    </xf>
    <xf numFmtId="0" fontId="7" fillId="0" borderId="53" xfId="52" applyFont="1" applyBorder="1" applyAlignment="1">
      <alignment horizontal="left" vertical="center" wrapText="1"/>
    </xf>
    <xf numFmtId="0" fontId="7" fillId="0" borderId="57" xfId="52" applyFont="1" applyBorder="1" applyAlignment="1">
      <alignment horizontal="left" vertical="center"/>
    </xf>
    <xf numFmtId="0" fontId="7" fillId="0" borderId="58" xfId="52" applyFont="1" applyBorder="1" applyAlignment="1">
      <alignment horizontal="left" vertical="center"/>
    </xf>
    <xf numFmtId="0" fontId="41" fillId="0" borderId="64" xfId="52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9" fontId="22" fillId="0" borderId="21" xfId="52" applyNumberFormat="1" applyFont="1" applyBorder="1" applyAlignment="1">
      <alignment horizontal="center" vertical="center"/>
    </xf>
    <xf numFmtId="0" fontId="22" fillId="0" borderId="32" xfId="52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9" fontId="22" fillId="0" borderId="40" xfId="52" applyNumberFormat="1" applyFont="1" applyBorder="1" applyAlignment="1">
      <alignment horizontal="left" vertical="center"/>
    </xf>
    <xf numFmtId="9" fontId="22" fillId="0" borderId="35" xfId="52" applyNumberFormat="1" applyFont="1" applyBorder="1" applyAlignment="1">
      <alignment horizontal="left" vertical="center"/>
    </xf>
    <xf numFmtId="9" fontId="22" fillId="0" borderId="52" xfId="52" applyNumberFormat="1" applyFont="1" applyBorder="1" applyAlignment="1">
      <alignment horizontal="left" vertical="center"/>
    </xf>
    <xf numFmtId="9" fontId="22" fillId="0" borderId="53" xfId="52" applyNumberFormat="1" applyFont="1" applyBorder="1" applyAlignment="1">
      <alignment horizontal="left" vertical="center"/>
    </xf>
    <xf numFmtId="0" fontId="11" fillId="0" borderId="57" xfId="52" applyFont="1" applyFill="1" applyBorder="1" applyAlignment="1">
      <alignment horizontal="left" vertical="center"/>
    </xf>
    <xf numFmtId="0" fontId="11" fillId="0" borderId="58" xfId="52" applyFont="1" applyFill="1" applyBorder="1" applyAlignment="1">
      <alignment horizontal="left" vertical="center"/>
    </xf>
    <xf numFmtId="0" fontId="11" fillId="0" borderId="50" xfId="52" applyFont="1" applyFill="1" applyBorder="1" applyAlignment="1">
      <alignment horizontal="left" vertical="center"/>
    </xf>
    <xf numFmtId="0" fontId="11" fillId="0" borderId="53" xfId="52" applyFont="1" applyFill="1" applyBorder="1" applyAlignment="1">
      <alignment horizontal="left" vertical="center"/>
    </xf>
    <xf numFmtId="0" fontId="15" fillId="0" borderId="39" xfId="52" applyFont="1" applyFill="1" applyBorder="1" applyAlignment="1">
      <alignment horizontal="left" vertical="center"/>
    </xf>
    <xf numFmtId="0" fontId="22" fillId="0" borderId="65" xfId="52" applyFont="1" applyFill="1" applyBorder="1" applyAlignment="1">
      <alignment horizontal="left" vertical="center"/>
    </xf>
    <xf numFmtId="0" fontId="22" fillId="0" borderId="66" xfId="52" applyFont="1" applyFill="1" applyBorder="1" applyAlignment="1">
      <alignment horizontal="left" vertical="center"/>
    </xf>
    <xf numFmtId="0" fontId="15" fillId="0" borderId="46" xfId="52" applyFont="1" applyBorder="1" applyAlignment="1">
      <alignment vertical="center"/>
    </xf>
    <xf numFmtId="0" fontId="42" fillId="0" borderId="55" xfId="52" applyFont="1" applyBorder="1" applyAlignment="1">
      <alignment horizontal="center" vertical="center"/>
    </xf>
    <xf numFmtId="0" fontId="15" fillId="0" borderId="47" xfId="52" applyFont="1" applyBorder="1" applyAlignment="1">
      <alignment vertical="center"/>
    </xf>
    <xf numFmtId="0" fontId="22" fillId="0" borderId="67" xfId="52" applyFont="1" applyBorder="1" applyAlignment="1">
      <alignment vertical="center"/>
    </xf>
    <xf numFmtId="0" fontId="15" fillId="0" borderId="67" xfId="52" applyFont="1" applyBorder="1" applyAlignment="1">
      <alignment vertical="center"/>
    </xf>
    <xf numFmtId="58" fontId="19" fillId="0" borderId="47" xfId="52" applyNumberFormat="1" applyFont="1" applyBorder="1" applyAlignment="1">
      <alignment vertical="center"/>
    </xf>
    <xf numFmtId="0" fontId="15" fillId="0" borderId="39" xfId="52" applyFont="1" applyBorder="1" applyAlignment="1">
      <alignment horizontal="center" vertical="center"/>
    </xf>
    <xf numFmtId="0" fontId="22" fillId="0" borderId="6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7" fillId="0" borderId="69" xfId="52" applyFont="1" applyBorder="1" applyAlignment="1">
      <alignment horizontal="left" vertical="center"/>
    </xf>
    <xf numFmtId="0" fontId="15" fillId="0" borderId="61" xfId="52" applyFont="1" applyBorder="1" applyAlignment="1">
      <alignment horizontal="left" vertical="center"/>
    </xf>
    <xf numFmtId="0" fontId="22" fillId="0" borderId="62" xfId="52" applyFont="1" applyBorder="1" applyAlignment="1">
      <alignment horizontal="left" vertical="center"/>
    </xf>
    <xf numFmtId="0" fontId="7" fillId="0" borderId="0" xfId="52" applyFont="1" applyBorder="1" applyAlignment="1">
      <alignment vertical="center"/>
    </xf>
    <xf numFmtId="0" fontId="7" fillId="0" borderId="45" xfId="52" applyFont="1" applyBorder="1" applyAlignment="1">
      <alignment horizontal="left" vertical="center" wrapText="1"/>
    </xf>
    <xf numFmtId="0" fontId="7" fillId="0" borderId="62" xfId="52" applyFont="1" applyBorder="1" applyAlignment="1">
      <alignment horizontal="left" vertical="center"/>
    </xf>
    <xf numFmtId="0" fontId="43" fillId="0" borderId="27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5" xfId="52" applyNumberFormat="1" applyFont="1" applyBorder="1" applyAlignment="1">
      <alignment horizontal="left" vertical="center"/>
    </xf>
    <xf numFmtId="0" fontId="11" fillId="0" borderId="62" xfId="52" applyFont="1" applyFill="1" applyBorder="1" applyAlignment="1">
      <alignment horizontal="left" vertical="center"/>
    </xf>
    <xf numFmtId="0" fontId="11" fillId="0" borderId="45" xfId="52" applyFont="1" applyFill="1" applyBorder="1" applyAlignment="1">
      <alignment horizontal="left" vertical="center"/>
    </xf>
    <xf numFmtId="0" fontId="22" fillId="0" borderId="70" xfId="52" applyFont="1" applyFill="1" applyBorder="1" applyAlignment="1">
      <alignment horizontal="left" vertical="center"/>
    </xf>
    <xf numFmtId="0" fontId="15" fillId="0" borderId="71" xfId="52" applyFont="1" applyBorder="1" applyAlignment="1">
      <alignment horizontal="center" vertical="center"/>
    </xf>
    <xf numFmtId="0" fontId="22" fillId="0" borderId="67" xfId="52" applyFont="1" applyBorder="1" applyAlignment="1">
      <alignment horizontal="center" vertical="center"/>
    </xf>
    <xf numFmtId="0" fontId="22" fillId="0" borderId="69" xfId="52" applyFont="1" applyBorder="1" applyAlignment="1">
      <alignment horizontal="center" vertical="center"/>
    </xf>
    <xf numFmtId="0" fontId="22" fillId="0" borderId="69" xfId="52" applyFont="1" applyFill="1" applyBorder="1" applyAlignment="1">
      <alignment horizontal="left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4" fillId="0" borderId="72" xfId="0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/>
    </xf>
    <xf numFmtId="0" fontId="45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220980</xdr:colOff>
      <xdr:row>2</xdr:row>
      <xdr:rowOff>89535</xdr:rowOff>
    </xdr:from>
    <xdr:to>
      <xdr:col>8</xdr:col>
      <xdr:colOff>1106805</xdr:colOff>
      <xdr:row>5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80170" y="670560"/>
          <a:ext cx="885825" cy="558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8.xml"/><Relationship Id="rId8" Type="http://schemas.openxmlformats.org/officeDocument/2006/relationships/ctrlProp" Target="../ctrlProps/ctrlProp157.xml"/><Relationship Id="rId7" Type="http://schemas.openxmlformats.org/officeDocument/2006/relationships/ctrlProp" Target="../ctrlProps/ctrlProp156.xml"/><Relationship Id="rId6" Type="http://schemas.openxmlformats.org/officeDocument/2006/relationships/ctrlProp" Target="../ctrlProps/ctrlProp155.xml"/><Relationship Id="rId5" Type="http://schemas.openxmlformats.org/officeDocument/2006/relationships/ctrlProp" Target="../ctrlProps/ctrlProp154.xml"/><Relationship Id="rId41" Type="http://schemas.openxmlformats.org/officeDocument/2006/relationships/ctrlProp" Target="../ctrlProps/ctrlProp190.xml"/><Relationship Id="rId40" Type="http://schemas.openxmlformats.org/officeDocument/2006/relationships/ctrlProp" Target="../ctrlProps/ctrlProp189.xml"/><Relationship Id="rId4" Type="http://schemas.openxmlformats.org/officeDocument/2006/relationships/ctrlProp" Target="../ctrlProps/ctrlProp153.xml"/><Relationship Id="rId39" Type="http://schemas.openxmlformats.org/officeDocument/2006/relationships/ctrlProp" Target="../ctrlProps/ctrlProp188.xml"/><Relationship Id="rId38" Type="http://schemas.openxmlformats.org/officeDocument/2006/relationships/ctrlProp" Target="../ctrlProps/ctrlProp187.xml"/><Relationship Id="rId37" Type="http://schemas.openxmlformats.org/officeDocument/2006/relationships/ctrlProp" Target="../ctrlProps/ctrlProp186.xml"/><Relationship Id="rId36" Type="http://schemas.openxmlformats.org/officeDocument/2006/relationships/ctrlProp" Target="../ctrlProps/ctrlProp185.xml"/><Relationship Id="rId35" Type="http://schemas.openxmlformats.org/officeDocument/2006/relationships/ctrlProp" Target="../ctrlProps/ctrlProp184.xml"/><Relationship Id="rId34" Type="http://schemas.openxmlformats.org/officeDocument/2006/relationships/ctrlProp" Target="../ctrlProps/ctrlProp183.xml"/><Relationship Id="rId33" Type="http://schemas.openxmlformats.org/officeDocument/2006/relationships/ctrlProp" Target="../ctrlProps/ctrlProp182.xml"/><Relationship Id="rId32" Type="http://schemas.openxmlformats.org/officeDocument/2006/relationships/ctrlProp" Target="../ctrlProps/ctrlProp181.xml"/><Relationship Id="rId31" Type="http://schemas.openxmlformats.org/officeDocument/2006/relationships/ctrlProp" Target="../ctrlProps/ctrlProp180.xml"/><Relationship Id="rId30" Type="http://schemas.openxmlformats.org/officeDocument/2006/relationships/ctrlProp" Target="../ctrlProps/ctrlProp179.xml"/><Relationship Id="rId3" Type="http://schemas.openxmlformats.org/officeDocument/2006/relationships/ctrlProp" Target="../ctrlProps/ctrlProp152.xml"/><Relationship Id="rId29" Type="http://schemas.openxmlformats.org/officeDocument/2006/relationships/ctrlProp" Target="../ctrlProps/ctrlProp178.xml"/><Relationship Id="rId28" Type="http://schemas.openxmlformats.org/officeDocument/2006/relationships/ctrlProp" Target="../ctrlProps/ctrlProp177.xml"/><Relationship Id="rId27" Type="http://schemas.openxmlformats.org/officeDocument/2006/relationships/ctrlProp" Target="../ctrlProps/ctrlProp176.xml"/><Relationship Id="rId26" Type="http://schemas.openxmlformats.org/officeDocument/2006/relationships/ctrlProp" Target="../ctrlProps/ctrlProp175.xml"/><Relationship Id="rId25" Type="http://schemas.openxmlformats.org/officeDocument/2006/relationships/ctrlProp" Target="../ctrlProps/ctrlProp174.xml"/><Relationship Id="rId24" Type="http://schemas.openxmlformats.org/officeDocument/2006/relationships/ctrlProp" Target="../ctrlProps/ctrlProp173.xml"/><Relationship Id="rId23" Type="http://schemas.openxmlformats.org/officeDocument/2006/relationships/ctrlProp" Target="../ctrlProps/ctrlProp172.xml"/><Relationship Id="rId22" Type="http://schemas.openxmlformats.org/officeDocument/2006/relationships/ctrlProp" Target="../ctrlProps/ctrlProp171.xml"/><Relationship Id="rId21" Type="http://schemas.openxmlformats.org/officeDocument/2006/relationships/ctrlProp" Target="../ctrlProps/ctrlProp170.xml"/><Relationship Id="rId20" Type="http://schemas.openxmlformats.org/officeDocument/2006/relationships/ctrlProp" Target="../ctrlProps/ctrlProp16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8.xml"/><Relationship Id="rId18" Type="http://schemas.openxmlformats.org/officeDocument/2006/relationships/ctrlProp" Target="../ctrlProps/ctrlProp167.xml"/><Relationship Id="rId17" Type="http://schemas.openxmlformats.org/officeDocument/2006/relationships/ctrlProp" Target="../ctrlProps/ctrlProp166.xml"/><Relationship Id="rId16" Type="http://schemas.openxmlformats.org/officeDocument/2006/relationships/ctrlProp" Target="../ctrlProps/ctrlProp165.xml"/><Relationship Id="rId15" Type="http://schemas.openxmlformats.org/officeDocument/2006/relationships/ctrlProp" Target="../ctrlProps/ctrlProp164.xml"/><Relationship Id="rId14" Type="http://schemas.openxmlformats.org/officeDocument/2006/relationships/ctrlProp" Target="../ctrlProps/ctrlProp163.xml"/><Relationship Id="rId13" Type="http://schemas.openxmlformats.org/officeDocument/2006/relationships/ctrlProp" Target="../ctrlProps/ctrlProp162.xml"/><Relationship Id="rId12" Type="http://schemas.openxmlformats.org/officeDocument/2006/relationships/ctrlProp" Target="../ctrlProps/ctrlProp161.xml"/><Relationship Id="rId11" Type="http://schemas.openxmlformats.org/officeDocument/2006/relationships/ctrlProp" Target="../ctrlProps/ctrlProp160.xml"/><Relationship Id="rId10" Type="http://schemas.openxmlformats.org/officeDocument/2006/relationships/ctrlProp" Target="../ctrlProps/ctrlProp15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2" customWidth="1"/>
    <col min="3" max="3" width="10.125" customWidth="1"/>
  </cols>
  <sheetData>
    <row r="1" ht="21" customHeight="1" spans="1:2">
      <c r="A1" s="433"/>
      <c r="B1" s="434" t="s">
        <v>0</v>
      </c>
    </row>
    <row r="2" spans="1:2">
      <c r="A2" s="10">
        <v>1</v>
      </c>
      <c r="B2" s="435" t="s">
        <v>1</v>
      </c>
    </row>
    <row r="3" spans="1:2">
      <c r="A3" s="10">
        <v>2</v>
      </c>
      <c r="B3" s="435" t="s">
        <v>2</v>
      </c>
    </row>
    <row r="4" spans="1:2">
      <c r="A4" s="10">
        <v>3</v>
      </c>
      <c r="B4" s="435" t="s">
        <v>3</v>
      </c>
    </row>
    <row r="5" spans="1:2">
      <c r="A5" s="10">
        <v>4</v>
      </c>
      <c r="B5" s="435" t="s">
        <v>4</v>
      </c>
    </row>
    <row r="6" spans="1:2">
      <c r="A6" s="10">
        <v>5</v>
      </c>
      <c r="B6" s="435" t="s">
        <v>5</v>
      </c>
    </row>
    <row r="7" spans="1:2">
      <c r="A7" s="10">
        <v>6</v>
      </c>
      <c r="B7" s="435" t="s">
        <v>6</v>
      </c>
    </row>
    <row r="8" s="431" customFormat="1" ht="15" customHeight="1" spans="1:2">
      <c r="A8" s="436">
        <v>7</v>
      </c>
      <c r="B8" s="437" t="s">
        <v>7</v>
      </c>
    </row>
    <row r="9" ht="18.95" customHeight="1" spans="1:2">
      <c r="A9" s="433"/>
      <c r="B9" s="438" t="s">
        <v>8</v>
      </c>
    </row>
    <row r="10" ht="15.95" customHeight="1" spans="1:2">
      <c r="A10" s="10">
        <v>1</v>
      </c>
      <c r="B10" s="439" t="s">
        <v>9</v>
      </c>
    </row>
    <row r="11" spans="1:2">
      <c r="A11" s="10">
        <v>2</v>
      </c>
      <c r="B11" s="435" t="s">
        <v>10</v>
      </c>
    </row>
    <row r="12" spans="1:2">
      <c r="A12" s="10">
        <v>3</v>
      </c>
      <c r="B12" s="437" t="s">
        <v>11</v>
      </c>
    </row>
    <row r="13" spans="1:2">
      <c r="A13" s="10">
        <v>4</v>
      </c>
      <c r="B13" s="435" t="s">
        <v>12</v>
      </c>
    </row>
    <row r="14" spans="1:2">
      <c r="A14" s="10">
        <v>5</v>
      </c>
      <c r="B14" s="435" t="s">
        <v>13</v>
      </c>
    </row>
    <row r="15" spans="1:2">
      <c r="A15" s="10">
        <v>6</v>
      </c>
      <c r="B15" s="435" t="s">
        <v>14</v>
      </c>
    </row>
    <row r="16" spans="1:2">
      <c r="A16" s="10">
        <v>7</v>
      </c>
      <c r="B16" s="435" t="s">
        <v>15</v>
      </c>
    </row>
    <row r="17" spans="1:2">
      <c r="A17" s="10">
        <v>8</v>
      </c>
      <c r="B17" s="435" t="s">
        <v>16</v>
      </c>
    </row>
    <row r="18" spans="1:2">
      <c r="A18" s="10">
        <v>9</v>
      </c>
      <c r="B18" s="435" t="s">
        <v>17</v>
      </c>
    </row>
    <row r="19" spans="1:2">
      <c r="A19" s="10"/>
      <c r="B19" s="435"/>
    </row>
    <row r="20" ht="20.25" spans="1:2">
      <c r="A20" s="433"/>
      <c r="B20" s="434" t="s">
        <v>18</v>
      </c>
    </row>
    <row r="21" spans="1:2">
      <c r="A21" s="10">
        <v>1</v>
      </c>
      <c r="B21" s="440" t="s">
        <v>19</v>
      </c>
    </row>
    <row r="22" spans="1:2">
      <c r="A22" s="10">
        <v>2</v>
      </c>
      <c r="B22" s="435" t="s">
        <v>20</v>
      </c>
    </row>
    <row r="23" spans="1:2">
      <c r="A23" s="10">
        <v>3</v>
      </c>
      <c r="B23" s="435" t="s">
        <v>21</v>
      </c>
    </row>
    <row r="24" spans="1:2">
      <c r="A24" s="10">
        <v>4</v>
      </c>
      <c r="B24" s="435" t="s">
        <v>22</v>
      </c>
    </row>
    <row r="25" spans="1:2">
      <c r="A25" s="10">
        <v>5</v>
      </c>
      <c r="B25" s="435" t="s">
        <v>23</v>
      </c>
    </row>
    <row r="26" spans="1:2">
      <c r="A26" s="10">
        <v>6</v>
      </c>
      <c r="B26" s="435" t="s">
        <v>24</v>
      </c>
    </row>
    <row r="27" spans="1:2">
      <c r="A27" s="10">
        <v>7</v>
      </c>
      <c r="B27" s="435" t="s">
        <v>25</v>
      </c>
    </row>
    <row r="28" spans="1:2">
      <c r="A28" s="10"/>
      <c r="B28" s="435"/>
    </row>
    <row r="29" ht="20.25" spans="1:2">
      <c r="A29" s="433"/>
      <c r="B29" s="434" t="s">
        <v>26</v>
      </c>
    </row>
    <row r="30" spans="1:2">
      <c r="A30" s="10">
        <v>1</v>
      </c>
      <c r="B30" s="440" t="s">
        <v>27</v>
      </c>
    </row>
    <row r="31" spans="1:2">
      <c r="A31" s="10">
        <v>2</v>
      </c>
      <c r="B31" s="435" t="s">
        <v>28</v>
      </c>
    </row>
    <row r="32" spans="1:2">
      <c r="A32" s="10">
        <v>3</v>
      </c>
      <c r="B32" s="435" t="s">
        <v>29</v>
      </c>
    </row>
    <row r="33" ht="28.5" spans="1:2">
      <c r="A33" s="10">
        <v>4</v>
      </c>
      <c r="B33" s="435" t="s">
        <v>30</v>
      </c>
    </row>
    <row r="34" spans="1:2">
      <c r="A34" s="10">
        <v>5</v>
      </c>
      <c r="B34" s="435" t="s">
        <v>31</v>
      </c>
    </row>
    <row r="35" spans="1:2">
      <c r="A35" s="10">
        <v>6</v>
      </c>
      <c r="B35" s="435" t="s">
        <v>32</v>
      </c>
    </row>
    <row r="36" spans="1:2">
      <c r="A36" s="10">
        <v>7</v>
      </c>
      <c r="B36" s="435" t="s">
        <v>33</v>
      </c>
    </row>
    <row r="37" spans="1:2">
      <c r="A37" s="10"/>
      <c r="B37" s="435"/>
    </row>
    <row r="39" spans="1:2">
      <c r="A39" s="441" t="s">
        <v>34</v>
      </c>
      <c r="B39" s="44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1" t="s">
        <v>35</v>
      </c>
      <c r="C2" s="412"/>
      <c r="D2" s="412"/>
      <c r="E2" s="412"/>
      <c r="F2" s="412"/>
      <c r="G2" s="412"/>
      <c r="H2" s="412"/>
      <c r="I2" s="426"/>
    </row>
    <row r="3" ht="27.95" customHeight="1" spans="2:9">
      <c r="B3" s="413"/>
      <c r="C3" s="414"/>
      <c r="D3" s="415" t="s">
        <v>36</v>
      </c>
      <c r="E3" s="416"/>
      <c r="F3" s="417" t="s">
        <v>37</v>
      </c>
      <c r="G3" s="418"/>
      <c r="H3" s="415" t="s">
        <v>38</v>
      </c>
      <c r="I3" s="427"/>
    </row>
    <row r="4" ht="27.95" customHeight="1" spans="2:9">
      <c r="B4" s="413" t="s">
        <v>39</v>
      </c>
      <c r="C4" s="414" t="s">
        <v>40</v>
      </c>
      <c r="D4" s="414" t="s">
        <v>41</v>
      </c>
      <c r="E4" s="414" t="s">
        <v>42</v>
      </c>
      <c r="F4" s="419" t="s">
        <v>41</v>
      </c>
      <c r="G4" s="419" t="s">
        <v>42</v>
      </c>
      <c r="H4" s="414" t="s">
        <v>41</v>
      </c>
      <c r="I4" s="428" t="s">
        <v>42</v>
      </c>
    </row>
    <row r="5" ht="27.95" customHeight="1" spans="2:9">
      <c r="B5" s="420" t="s">
        <v>43</v>
      </c>
      <c r="C5" s="10">
        <v>13</v>
      </c>
      <c r="D5" s="10">
        <v>0</v>
      </c>
      <c r="E5" s="10">
        <v>1</v>
      </c>
      <c r="F5" s="421">
        <v>0</v>
      </c>
      <c r="G5" s="421">
        <v>1</v>
      </c>
      <c r="H5" s="10">
        <v>1</v>
      </c>
      <c r="I5" s="429">
        <v>2</v>
      </c>
    </row>
    <row r="6" ht="27.95" customHeight="1" spans="2:9">
      <c r="B6" s="420" t="s">
        <v>44</v>
      </c>
      <c r="C6" s="10">
        <v>20</v>
      </c>
      <c r="D6" s="10">
        <v>0</v>
      </c>
      <c r="E6" s="10">
        <v>1</v>
      </c>
      <c r="F6" s="421">
        <v>1</v>
      </c>
      <c r="G6" s="421">
        <v>2</v>
      </c>
      <c r="H6" s="10">
        <v>2</v>
      </c>
      <c r="I6" s="429">
        <v>3</v>
      </c>
    </row>
    <row r="7" ht="27.95" customHeight="1" spans="2:9">
      <c r="B7" s="420" t="s">
        <v>45</v>
      </c>
      <c r="C7" s="10">
        <v>32</v>
      </c>
      <c r="D7" s="10">
        <v>0</v>
      </c>
      <c r="E7" s="10">
        <v>1</v>
      </c>
      <c r="F7" s="421">
        <v>2</v>
      </c>
      <c r="G7" s="421">
        <v>3</v>
      </c>
      <c r="H7" s="10">
        <v>3</v>
      </c>
      <c r="I7" s="429">
        <v>4</v>
      </c>
    </row>
    <row r="8" ht="27.95" customHeight="1" spans="2:9">
      <c r="B8" s="420" t="s">
        <v>46</v>
      </c>
      <c r="C8" s="10">
        <v>50</v>
      </c>
      <c r="D8" s="10">
        <v>1</v>
      </c>
      <c r="E8" s="10">
        <v>2</v>
      </c>
      <c r="F8" s="421">
        <v>3</v>
      </c>
      <c r="G8" s="421">
        <v>4</v>
      </c>
      <c r="H8" s="10">
        <v>5</v>
      </c>
      <c r="I8" s="429">
        <v>6</v>
      </c>
    </row>
    <row r="9" ht="27.95" customHeight="1" spans="2:9">
      <c r="B9" s="420" t="s">
        <v>47</v>
      </c>
      <c r="C9" s="10">
        <v>80</v>
      </c>
      <c r="D9" s="10">
        <v>2</v>
      </c>
      <c r="E9" s="10">
        <v>3</v>
      </c>
      <c r="F9" s="421">
        <v>5</v>
      </c>
      <c r="G9" s="421">
        <v>6</v>
      </c>
      <c r="H9" s="10">
        <v>7</v>
      </c>
      <c r="I9" s="429">
        <v>8</v>
      </c>
    </row>
    <row r="10" ht="27.95" customHeight="1" spans="2:9">
      <c r="B10" s="420" t="s">
        <v>48</v>
      </c>
      <c r="C10" s="10">
        <v>125</v>
      </c>
      <c r="D10" s="10">
        <v>3</v>
      </c>
      <c r="E10" s="10">
        <v>4</v>
      </c>
      <c r="F10" s="421">
        <v>7</v>
      </c>
      <c r="G10" s="421">
        <v>8</v>
      </c>
      <c r="H10" s="10">
        <v>10</v>
      </c>
      <c r="I10" s="429">
        <v>11</v>
      </c>
    </row>
    <row r="11" ht="27.95" customHeight="1" spans="2:9">
      <c r="B11" s="420" t="s">
        <v>49</v>
      </c>
      <c r="C11" s="10">
        <v>200</v>
      </c>
      <c r="D11" s="10">
        <v>5</v>
      </c>
      <c r="E11" s="10">
        <v>6</v>
      </c>
      <c r="F11" s="421">
        <v>10</v>
      </c>
      <c r="G11" s="421">
        <v>11</v>
      </c>
      <c r="H11" s="10">
        <v>14</v>
      </c>
      <c r="I11" s="429">
        <v>15</v>
      </c>
    </row>
    <row r="12" ht="27.95" customHeight="1" spans="2:9">
      <c r="B12" s="422" t="s">
        <v>50</v>
      </c>
      <c r="C12" s="423">
        <v>315</v>
      </c>
      <c r="D12" s="423">
        <v>7</v>
      </c>
      <c r="E12" s="423">
        <v>8</v>
      </c>
      <c r="F12" s="424">
        <v>14</v>
      </c>
      <c r="G12" s="424">
        <v>15</v>
      </c>
      <c r="H12" s="423">
        <v>21</v>
      </c>
      <c r="I12" s="430">
        <v>22</v>
      </c>
    </row>
    <row r="14" spans="2:4">
      <c r="B14" s="425" t="s">
        <v>51</v>
      </c>
      <c r="C14" s="425"/>
      <c r="D14" s="4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M24" sqref="M24"/>
    </sheetView>
  </sheetViews>
  <sheetFormatPr defaultColWidth="10.375" defaultRowHeight="16.5" customHeight="1"/>
  <cols>
    <col min="1" max="1" width="11.125" style="241" customWidth="1"/>
    <col min="2" max="9" width="10.375" style="241"/>
    <col min="10" max="10" width="8.875" style="241" customWidth="1"/>
    <col min="11" max="11" width="12" style="241" customWidth="1"/>
    <col min="12" max="16384" width="10.375" style="241"/>
  </cols>
  <sheetData>
    <row r="1" ht="21" spans="1:11">
      <c r="A1" s="345" t="s">
        <v>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ht="15" spans="1:11">
      <c r="A2" s="242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245" t="s">
        <v>57</v>
      </c>
      <c r="I2" s="318" t="s">
        <v>56</v>
      </c>
      <c r="J2" s="318"/>
      <c r="K2" s="319"/>
    </row>
    <row r="3" ht="14.25" spans="1:1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ht="18" customHeight="1" spans="1:11">
      <c r="A4" s="252" t="s">
        <v>61</v>
      </c>
      <c r="B4" s="253" t="s">
        <v>62</v>
      </c>
      <c r="C4" s="254"/>
      <c r="D4" s="252" t="s">
        <v>63</v>
      </c>
      <c r="E4" s="255"/>
      <c r="F4" s="256">
        <v>45657</v>
      </c>
      <c r="G4" s="257"/>
      <c r="H4" s="252" t="s">
        <v>64</v>
      </c>
      <c r="I4" s="255"/>
      <c r="J4" s="162" t="s">
        <v>65</v>
      </c>
      <c r="K4" s="163" t="s">
        <v>66</v>
      </c>
    </row>
    <row r="5" ht="14.25" spans="1:11">
      <c r="A5" s="258" t="s">
        <v>67</v>
      </c>
      <c r="B5" s="162" t="s">
        <v>68</v>
      </c>
      <c r="C5" s="163"/>
      <c r="D5" s="252" t="s">
        <v>69</v>
      </c>
      <c r="E5" s="255"/>
      <c r="F5" s="256">
        <v>45588</v>
      </c>
      <c r="G5" s="257"/>
      <c r="H5" s="252" t="s">
        <v>70</v>
      </c>
      <c r="I5" s="255"/>
      <c r="J5" s="162" t="s">
        <v>65</v>
      </c>
      <c r="K5" s="163" t="s">
        <v>66</v>
      </c>
    </row>
    <row r="6" ht="14.25" spans="1:11">
      <c r="A6" s="252" t="s">
        <v>71</v>
      </c>
      <c r="B6" s="259" t="s">
        <v>72</v>
      </c>
      <c r="C6" s="260">
        <v>6</v>
      </c>
      <c r="D6" s="258" t="s">
        <v>73</v>
      </c>
      <c r="E6" s="261"/>
      <c r="F6" s="256">
        <v>45604</v>
      </c>
      <c r="G6" s="257"/>
      <c r="H6" s="252" t="s">
        <v>74</v>
      </c>
      <c r="I6" s="255"/>
      <c r="J6" s="162" t="s">
        <v>65</v>
      </c>
      <c r="K6" s="163" t="s">
        <v>66</v>
      </c>
    </row>
    <row r="7" ht="14.25" spans="1:11">
      <c r="A7" s="252" t="s">
        <v>75</v>
      </c>
      <c r="B7" s="262">
        <v>5400</v>
      </c>
      <c r="C7" s="263"/>
      <c r="D7" s="258" t="s">
        <v>76</v>
      </c>
      <c r="E7" s="264"/>
      <c r="F7" s="256">
        <v>45621</v>
      </c>
      <c r="G7" s="257"/>
      <c r="H7" s="252" t="s">
        <v>77</v>
      </c>
      <c r="I7" s="255"/>
      <c r="J7" s="162" t="s">
        <v>65</v>
      </c>
      <c r="K7" s="163" t="s">
        <v>66</v>
      </c>
    </row>
    <row r="8" ht="15" spans="1:11">
      <c r="A8" s="265" t="s">
        <v>78</v>
      </c>
      <c r="B8" s="266"/>
      <c r="C8" s="267"/>
      <c r="D8" s="268" t="s">
        <v>79</v>
      </c>
      <c r="E8" s="269"/>
      <c r="F8" s="270">
        <v>45626</v>
      </c>
      <c r="G8" s="271"/>
      <c r="H8" s="268" t="s">
        <v>80</v>
      </c>
      <c r="I8" s="269"/>
      <c r="J8" s="288" t="s">
        <v>65</v>
      </c>
      <c r="K8" s="320" t="s">
        <v>66</v>
      </c>
    </row>
    <row r="9" ht="15" spans="1:11">
      <c r="A9" s="346" t="s">
        <v>81</v>
      </c>
      <c r="B9" s="347"/>
      <c r="C9" s="347"/>
      <c r="D9" s="348"/>
      <c r="E9" s="348"/>
      <c r="F9" s="348"/>
      <c r="G9" s="348"/>
      <c r="H9" s="348"/>
      <c r="I9" s="348"/>
      <c r="J9" s="348"/>
      <c r="K9" s="393"/>
    </row>
    <row r="10" ht="15" spans="1:11">
      <c r="A10" s="349" t="s">
        <v>82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94"/>
    </row>
    <row r="11" ht="14.25" spans="1:11">
      <c r="A11" s="351" t="s">
        <v>83</v>
      </c>
      <c r="B11" s="352" t="s">
        <v>84</v>
      </c>
      <c r="C11" s="353" t="s">
        <v>85</v>
      </c>
      <c r="D11" s="354"/>
      <c r="E11" s="355" t="s">
        <v>86</v>
      </c>
      <c r="F11" s="352" t="s">
        <v>84</v>
      </c>
      <c r="G11" s="353" t="s">
        <v>85</v>
      </c>
      <c r="H11" s="353" t="s">
        <v>87</v>
      </c>
      <c r="I11" s="355" t="s">
        <v>88</v>
      </c>
      <c r="J11" s="352" t="s">
        <v>84</v>
      </c>
      <c r="K11" s="395" t="s">
        <v>85</v>
      </c>
    </row>
    <row r="12" ht="14.25" spans="1:11">
      <c r="A12" s="258" t="s">
        <v>89</v>
      </c>
      <c r="B12" s="278" t="s">
        <v>84</v>
      </c>
      <c r="C12" s="162" t="s">
        <v>85</v>
      </c>
      <c r="D12" s="264"/>
      <c r="E12" s="261" t="s">
        <v>90</v>
      </c>
      <c r="F12" s="278" t="s">
        <v>84</v>
      </c>
      <c r="G12" s="162" t="s">
        <v>85</v>
      </c>
      <c r="H12" s="162" t="s">
        <v>87</v>
      </c>
      <c r="I12" s="261" t="s">
        <v>91</v>
      </c>
      <c r="J12" s="278" t="s">
        <v>84</v>
      </c>
      <c r="K12" s="163" t="s">
        <v>85</v>
      </c>
    </row>
    <row r="13" ht="14.25" spans="1:11">
      <c r="A13" s="258" t="s">
        <v>92</v>
      </c>
      <c r="B13" s="278" t="s">
        <v>84</v>
      </c>
      <c r="C13" s="162" t="s">
        <v>85</v>
      </c>
      <c r="D13" s="264"/>
      <c r="E13" s="261" t="s">
        <v>93</v>
      </c>
      <c r="F13" s="162" t="s">
        <v>94</v>
      </c>
      <c r="G13" s="162" t="s">
        <v>95</v>
      </c>
      <c r="H13" s="162" t="s">
        <v>87</v>
      </c>
      <c r="I13" s="261" t="s">
        <v>96</v>
      </c>
      <c r="J13" s="278" t="s">
        <v>84</v>
      </c>
      <c r="K13" s="163" t="s">
        <v>85</v>
      </c>
    </row>
    <row r="14" ht="15" spans="1:11">
      <c r="A14" s="268" t="s">
        <v>97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22"/>
    </row>
    <row r="15" ht="15" spans="1:11">
      <c r="A15" s="349" t="s">
        <v>98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94"/>
    </row>
    <row r="16" ht="14.25" spans="1:11">
      <c r="A16" s="356" t="s">
        <v>99</v>
      </c>
      <c r="B16" s="353" t="s">
        <v>94</v>
      </c>
      <c r="C16" s="353" t="s">
        <v>95</v>
      </c>
      <c r="D16" s="357"/>
      <c r="E16" s="358" t="s">
        <v>100</v>
      </c>
      <c r="F16" s="353" t="s">
        <v>94</v>
      </c>
      <c r="G16" s="353" t="s">
        <v>95</v>
      </c>
      <c r="H16" s="359"/>
      <c r="I16" s="358" t="s">
        <v>101</v>
      </c>
      <c r="J16" s="353" t="s">
        <v>94</v>
      </c>
      <c r="K16" s="395" t="s">
        <v>95</v>
      </c>
    </row>
    <row r="17" customHeight="1" spans="1:22">
      <c r="A17" s="295" t="s">
        <v>102</v>
      </c>
      <c r="B17" s="162" t="s">
        <v>94</v>
      </c>
      <c r="C17" s="162" t="s">
        <v>95</v>
      </c>
      <c r="D17" s="360"/>
      <c r="E17" s="296" t="s">
        <v>103</v>
      </c>
      <c r="F17" s="162" t="s">
        <v>94</v>
      </c>
      <c r="G17" s="162" t="s">
        <v>95</v>
      </c>
      <c r="H17" s="361"/>
      <c r="I17" s="296" t="s">
        <v>104</v>
      </c>
      <c r="J17" s="162" t="s">
        <v>94</v>
      </c>
      <c r="K17" s="163" t="s">
        <v>95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62" t="s">
        <v>105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97"/>
    </row>
    <row r="19" s="344" customFormat="1" ht="18" customHeight="1" spans="1:11">
      <c r="A19" s="349" t="s">
        <v>106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94"/>
    </row>
    <row r="20" customHeight="1" spans="1:11">
      <c r="A20" s="364" t="s">
        <v>107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98"/>
    </row>
    <row r="21" ht="21.75" customHeight="1" spans="1:11">
      <c r="A21" s="366" t="s">
        <v>108</v>
      </c>
      <c r="B21" s="367"/>
      <c r="C21" s="367" t="s">
        <v>109</v>
      </c>
      <c r="D21" s="367" t="s">
        <v>110</v>
      </c>
      <c r="E21" s="367" t="s">
        <v>111</v>
      </c>
      <c r="F21" s="367" t="s">
        <v>112</v>
      </c>
      <c r="G21" s="367" t="s">
        <v>113</v>
      </c>
      <c r="H21" s="367" t="s">
        <v>114</v>
      </c>
      <c r="I21" s="367" t="s">
        <v>115</v>
      </c>
      <c r="J21" s="296"/>
      <c r="K21" s="330" t="s">
        <v>116</v>
      </c>
    </row>
    <row r="22" ht="23" customHeight="1" spans="1:11">
      <c r="A22" s="368" t="s">
        <v>117</v>
      </c>
      <c r="B22" s="369"/>
      <c r="C22" s="369"/>
      <c r="D22" s="369" t="s">
        <v>94</v>
      </c>
      <c r="E22" s="369" t="s">
        <v>94</v>
      </c>
      <c r="F22" s="369" t="s">
        <v>94</v>
      </c>
      <c r="G22" s="369" t="s">
        <v>94</v>
      </c>
      <c r="H22" s="369" t="s">
        <v>94</v>
      </c>
      <c r="I22" s="369" t="s">
        <v>94</v>
      </c>
      <c r="J22" s="369"/>
      <c r="K22" s="399"/>
    </row>
    <row r="23" ht="23" customHeight="1" spans="1:11">
      <c r="A23" s="368" t="s">
        <v>118</v>
      </c>
      <c r="B23" s="369"/>
      <c r="C23" s="369"/>
      <c r="D23" s="369" t="s">
        <v>94</v>
      </c>
      <c r="E23" s="369" t="s">
        <v>94</v>
      </c>
      <c r="F23" s="369" t="s">
        <v>94</v>
      </c>
      <c r="G23" s="369" t="s">
        <v>94</v>
      </c>
      <c r="H23" s="369" t="s">
        <v>94</v>
      </c>
      <c r="I23" s="369" t="s">
        <v>94</v>
      </c>
      <c r="J23" s="369"/>
      <c r="K23" s="400"/>
    </row>
    <row r="24" ht="23" customHeight="1" spans="1:11">
      <c r="A24" s="368" t="s">
        <v>119</v>
      </c>
      <c r="B24" s="369"/>
      <c r="C24" s="369"/>
      <c r="D24" s="369" t="s">
        <v>94</v>
      </c>
      <c r="E24" s="369" t="s">
        <v>94</v>
      </c>
      <c r="F24" s="369" t="s">
        <v>94</v>
      </c>
      <c r="G24" s="369" t="s">
        <v>94</v>
      </c>
      <c r="H24" s="369" t="s">
        <v>94</v>
      </c>
      <c r="I24" s="369" t="s">
        <v>94</v>
      </c>
      <c r="J24" s="369"/>
      <c r="K24" s="400"/>
    </row>
    <row r="25" ht="23" customHeight="1" spans="1:11">
      <c r="A25" s="370"/>
      <c r="B25" s="369"/>
      <c r="C25" s="369"/>
      <c r="D25" s="369"/>
      <c r="E25" s="369"/>
      <c r="F25" s="369"/>
      <c r="G25" s="369"/>
      <c r="H25" s="369"/>
      <c r="I25" s="369"/>
      <c r="J25" s="369"/>
      <c r="K25" s="400"/>
    </row>
    <row r="26" ht="23" customHeight="1" spans="1:11">
      <c r="A26" s="370"/>
      <c r="B26" s="369"/>
      <c r="C26" s="369"/>
      <c r="D26" s="369"/>
      <c r="E26" s="369"/>
      <c r="F26" s="369"/>
      <c r="G26" s="369"/>
      <c r="H26" s="369"/>
      <c r="I26" s="369"/>
      <c r="J26" s="369"/>
      <c r="K26" s="400"/>
    </row>
    <row r="27" ht="18" customHeight="1" spans="1:11">
      <c r="A27" s="371" t="s">
        <v>120</v>
      </c>
      <c r="B27" s="372"/>
      <c r="C27" s="372"/>
      <c r="D27" s="372"/>
      <c r="E27" s="372"/>
      <c r="F27" s="372"/>
      <c r="G27" s="372"/>
      <c r="H27" s="372"/>
      <c r="I27" s="372"/>
      <c r="J27" s="372"/>
      <c r="K27" s="401"/>
    </row>
    <row r="28" ht="18.75" customHeight="1" spans="1:1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402"/>
    </row>
    <row r="29" ht="18.75" customHeight="1" spans="1:11">
      <c r="A29" s="375"/>
      <c r="B29" s="376"/>
      <c r="C29" s="376"/>
      <c r="D29" s="376"/>
      <c r="E29" s="376"/>
      <c r="F29" s="376"/>
      <c r="G29" s="376"/>
      <c r="H29" s="376"/>
      <c r="I29" s="376"/>
      <c r="J29" s="376"/>
      <c r="K29" s="403"/>
    </row>
    <row r="30" ht="18" customHeight="1" spans="1:11">
      <c r="A30" s="371" t="s">
        <v>121</v>
      </c>
      <c r="B30" s="372"/>
      <c r="C30" s="372"/>
      <c r="D30" s="372"/>
      <c r="E30" s="372"/>
      <c r="F30" s="372"/>
      <c r="G30" s="372"/>
      <c r="H30" s="372"/>
      <c r="I30" s="372"/>
      <c r="J30" s="372"/>
      <c r="K30" s="401"/>
    </row>
    <row r="31" ht="14.25" spans="1:11">
      <c r="A31" s="377" t="s">
        <v>122</v>
      </c>
      <c r="B31" s="378"/>
      <c r="C31" s="378"/>
      <c r="D31" s="378"/>
      <c r="E31" s="378"/>
      <c r="F31" s="378"/>
      <c r="G31" s="378"/>
      <c r="H31" s="378"/>
      <c r="I31" s="378"/>
      <c r="J31" s="378"/>
      <c r="K31" s="404"/>
    </row>
    <row r="32" ht="15" spans="1:11">
      <c r="A32" s="170" t="s">
        <v>123</v>
      </c>
      <c r="B32" s="171"/>
      <c r="C32" s="162" t="s">
        <v>65</v>
      </c>
      <c r="D32" s="162" t="s">
        <v>66</v>
      </c>
      <c r="E32" s="379" t="s">
        <v>124</v>
      </c>
      <c r="F32" s="380"/>
      <c r="G32" s="380"/>
      <c r="H32" s="380"/>
      <c r="I32" s="380"/>
      <c r="J32" s="380"/>
      <c r="K32" s="405"/>
    </row>
    <row r="33" ht="15" spans="1:11">
      <c r="A33" s="381" t="s">
        <v>125</v>
      </c>
      <c r="B33" s="381"/>
      <c r="C33" s="381"/>
      <c r="D33" s="381"/>
      <c r="E33" s="381"/>
      <c r="F33" s="381"/>
      <c r="G33" s="381"/>
      <c r="H33" s="381"/>
      <c r="I33" s="381"/>
      <c r="J33" s="381"/>
      <c r="K33" s="381"/>
    </row>
    <row r="34" ht="21" customHeight="1" spans="1:11">
      <c r="A34" s="382" t="s">
        <v>126</v>
      </c>
      <c r="B34" s="383"/>
      <c r="C34" s="383"/>
      <c r="D34" s="383"/>
      <c r="E34" s="383"/>
      <c r="F34" s="383"/>
      <c r="G34" s="383"/>
      <c r="H34" s="383"/>
      <c r="I34" s="383"/>
      <c r="J34" s="383"/>
      <c r="K34" s="406"/>
    </row>
    <row r="35" ht="21" customHeight="1" spans="1:11">
      <c r="A35" s="303" t="s">
        <v>127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 t="s">
        <v>128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15" spans="1:11">
      <c r="A41" s="298" t="s">
        <v>129</v>
      </c>
      <c r="B41" s="299"/>
      <c r="C41" s="299"/>
      <c r="D41" s="299"/>
      <c r="E41" s="299"/>
      <c r="F41" s="299"/>
      <c r="G41" s="299"/>
      <c r="H41" s="299"/>
      <c r="I41" s="299"/>
      <c r="J41" s="299"/>
      <c r="K41" s="331"/>
    </row>
    <row r="42" ht="15" spans="1:11">
      <c r="A42" s="349" t="s">
        <v>130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94"/>
    </row>
    <row r="43" ht="14.25" spans="1:11">
      <c r="A43" s="356" t="s">
        <v>131</v>
      </c>
      <c r="B43" s="353" t="s">
        <v>94</v>
      </c>
      <c r="C43" s="353" t="s">
        <v>95</v>
      </c>
      <c r="D43" s="353" t="s">
        <v>87</v>
      </c>
      <c r="E43" s="358" t="s">
        <v>132</v>
      </c>
      <c r="F43" s="353" t="s">
        <v>94</v>
      </c>
      <c r="G43" s="353" t="s">
        <v>95</v>
      </c>
      <c r="H43" s="353" t="s">
        <v>87</v>
      </c>
      <c r="I43" s="358" t="s">
        <v>133</v>
      </c>
      <c r="J43" s="353" t="s">
        <v>94</v>
      </c>
      <c r="K43" s="395" t="s">
        <v>95</v>
      </c>
    </row>
    <row r="44" ht="14.25" spans="1:11">
      <c r="A44" s="295" t="s">
        <v>86</v>
      </c>
      <c r="B44" s="162" t="s">
        <v>94</v>
      </c>
      <c r="C44" s="162" t="s">
        <v>95</v>
      </c>
      <c r="D44" s="162" t="s">
        <v>87</v>
      </c>
      <c r="E44" s="296" t="s">
        <v>93</v>
      </c>
      <c r="F44" s="162" t="s">
        <v>94</v>
      </c>
      <c r="G44" s="162" t="s">
        <v>95</v>
      </c>
      <c r="H44" s="162" t="s">
        <v>87</v>
      </c>
      <c r="I44" s="296" t="s">
        <v>104</v>
      </c>
      <c r="J44" s="162" t="s">
        <v>94</v>
      </c>
      <c r="K44" s="163" t="s">
        <v>95</v>
      </c>
    </row>
    <row r="45" ht="15" spans="1:11">
      <c r="A45" s="268" t="s">
        <v>97</v>
      </c>
      <c r="B45" s="269"/>
      <c r="C45" s="269"/>
      <c r="D45" s="269"/>
      <c r="E45" s="269"/>
      <c r="F45" s="269"/>
      <c r="G45" s="269"/>
      <c r="H45" s="269"/>
      <c r="I45" s="269"/>
      <c r="J45" s="269"/>
      <c r="K45" s="322"/>
    </row>
    <row r="46" ht="15" spans="1:11">
      <c r="A46" s="381" t="s">
        <v>134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</row>
    <row r="47" ht="15" spans="1:11">
      <c r="A47" s="382"/>
      <c r="B47" s="383"/>
      <c r="C47" s="383"/>
      <c r="D47" s="383"/>
      <c r="E47" s="383"/>
      <c r="F47" s="383"/>
      <c r="G47" s="383"/>
      <c r="H47" s="383"/>
      <c r="I47" s="383"/>
      <c r="J47" s="383"/>
      <c r="K47" s="406"/>
    </row>
    <row r="48" ht="15" spans="1:11">
      <c r="A48" s="384" t="s">
        <v>135</v>
      </c>
      <c r="B48" s="385" t="s">
        <v>136</v>
      </c>
      <c r="C48" s="385"/>
      <c r="D48" s="386" t="s">
        <v>137</v>
      </c>
      <c r="E48" s="387" t="s">
        <v>138</v>
      </c>
      <c r="F48" s="388" t="s">
        <v>139</v>
      </c>
      <c r="G48" s="389">
        <v>45616</v>
      </c>
      <c r="H48" s="390" t="s">
        <v>140</v>
      </c>
      <c r="I48" s="407"/>
      <c r="J48" s="408" t="s">
        <v>141</v>
      </c>
      <c r="K48" s="409"/>
    </row>
    <row r="49" ht="15" spans="1:11">
      <c r="A49" s="381" t="s">
        <v>142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</row>
    <row r="50" ht="15" spans="1:11">
      <c r="A50" s="391" t="s">
        <v>143</v>
      </c>
      <c r="B50" s="392"/>
      <c r="C50" s="392"/>
      <c r="D50" s="392"/>
      <c r="E50" s="392"/>
      <c r="F50" s="392"/>
      <c r="G50" s="392"/>
      <c r="H50" s="392"/>
      <c r="I50" s="392"/>
      <c r="J50" s="392"/>
      <c r="K50" s="410"/>
    </row>
    <row r="51" ht="15" spans="1:11">
      <c r="A51" s="384" t="s">
        <v>135</v>
      </c>
      <c r="B51" s="385" t="s">
        <v>136</v>
      </c>
      <c r="C51" s="385"/>
      <c r="D51" s="386" t="s">
        <v>137</v>
      </c>
      <c r="E51" s="387" t="s">
        <v>138</v>
      </c>
      <c r="F51" s="388" t="s">
        <v>139</v>
      </c>
      <c r="G51" s="389">
        <v>45616</v>
      </c>
      <c r="H51" s="390" t="s">
        <v>140</v>
      </c>
      <c r="I51" s="407"/>
      <c r="J51" s="408" t="s">
        <v>141</v>
      </c>
      <c r="K51" s="4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O9" sqref="O9"/>
    </sheetView>
  </sheetViews>
  <sheetFormatPr defaultColWidth="9" defaultRowHeight="14.25"/>
  <cols>
    <col min="1" max="1" width="15.625" style="84" customWidth="1"/>
    <col min="2" max="2" width="9" style="84" customWidth="1"/>
    <col min="3" max="4" width="8.5" style="85" customWidth="1"/>
    <col min="5" max="7" width="8.5" style="84" customWidth="1"/>
    <col min="8" max="8" width="10.25" style="84" customWidth="1"/>
    <col min="9" max="9" width="6.5" style="84" customWidth="1"/>
    <col min="10" max="10" width="2.75" style="84" customWidth="1"/>
    <col min="11" max="11" width="9.15833333333333" style="84" customWidth="1"/>
    <col min="12" max="12" width="10.75" style="84" customWidth="1"/>
    <col min="13" max="16" width="9.75" style="84" customWidth="1"/>
    <col min="17" max="17" width="9.75" style="339" customWidth="1"/>
    <col min="18" max="255" width="9" style="84"/>
    <col min="256" max="16384" width="9" style="88"/>
  </cols>
  <sheetData>
    <row r="1" s="84" customFormat="1" ht="29" customHeight="1" spans="1:258">
      <c r="A1" s="235" t="s">
        <v>144</v>
      </c>
      <c r="B1" s="235"/>
      <c r="C1" s="237"/>
      <c r="D1" s="237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343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  <c r="IX1" s="88"/>
    </row>
    <row r="2" s="84" customFormat="1" ht="20" customHeight="1" spans="1:258">
      <c r="A2" s="93" t="s">
        <v>61</v>
      </c>
      <c r="B2" s="94" t="str">
        <f>首期!B4</f>
        <v>TAJJEN81822</v>
      </c>
      <c r="C2" s="95"/>
      <c r="D2" s="96"/>
      <c r="E2" s="97" t="s">
        <v>67</v>
      </c>
      <c r="F2" s="98" t="str">
        <f>首期!B5</f>
        <v>男式短袖T恤</v>
      </c>
      <c r="G2" s="98"/>
      <c r="H2" s="98"/>
      <c r="I2" s="98"/>
      <c r="J2" s="120"/>
      <c r="K2" s="121" t="s">
        <v>57</v>
      </c>
      <c r="L2" s="122" t="s">
        <v>56</v>
      </c>
      <c r="M2" s="122"/>
      <c r="N2" s="122"/>
      <c r="O2" s="122"/>
      <c r="P2" s="123"/>
      <c r="Q2" s="146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  <c r="IW2" s="88"/>
      <c r="IX2" s="88"/>
    </row>
    <row r="3" s="84" customFormat="1" ht="15" spans="1:258">
      <c r="A3" s="99" t="s">
        <v>145</v>
      </c>
      <c r="B3" s="100" t="s">
        <v>146</v>
      </c>
      <c r="C3" s="101"/>
      <c r="D3" s="100"/>
      <c r="E3" s="100"/>
      <c r="F3" s="100"/>
      <c r="G3" s="100"/>
      <c r="H3" s="100"/>
      <c r="I3" s="100"/>
      <c r="J3" s="124"/>
      <c r="K3" s="125"/>
      <c r="L3" s="125"/>
      <c r="M3" s="125"/>
      <c r="N3" s="125"/>
      <c r="O3" s="125"/>
      <c r="P3" s="126"/>
      <c r="Q3" s="147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</row>
    <row r="4" s="84" customFormat="1" ht="16.5" spans="1:258">
      <c r="A4" s="99"/>
      <c r="B4" s="102" t="s">
        <v>110</v>
      </c>
      <c r="C4" s="103" t="s">
        <v>111</v>
      </c>
      <c r="D4" s="104" t="s">
        <v>112</v>
      </c>
      <c r="E4" s="103" t="s">
        <v>113</v>
      </c>
      <c r="F4" s="103" t="s">
        <v>114</v>
      </c>
      <c r="G4" s="103" t="s">
        <v>115</v>
      </c>
      <c r="H4" s="103" t="s">
        <v>147</v>
      </c>
      <c r="I4" s="127" t="s">
        <v>148</v>
      </c>
      <c r="J4" s="124"/>
      <c r="K4" s="128"/>
      <c r="L4" s="130" t="s">
        <v>117</v>
      </c>
      <c r="M4" s="130" t="s">
        <v>113</v>
      </c>
      <c r="N4" s="130" t="s">
        <v>113</v>
      </c>
      <c r="O4" s="130"/>
      <c r="P4" s="130" t="s">
        <v>119</v>
      </c>
      <c r="Q4" s="14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</row>
    <row r="5" s="84" customFormat="1" ht="16.5" spans="1:258">
      <c r="A5" s="99"/>
      <c r="B5" s="102" t="s">
        <v>149</v>
      </c>
      <c r="C5" s="103" t="s">
        <v>150</v>
      </c>
      <c r="D5" s="104" t="s">
        <v>151</v>
      </c>
      <c r="E5" s="103" t="s">
        <v>152</v>
      </c>
      <c r="F5" s="103" t="s">
        <v>153</v>
      </c>
      <c r="G5" s="103" t="s">
        <v>154</v>
      </c>
      <c r="H5" s="103" t="s">
        <v>155</v>
      </c>
      <c r="I5" s="127"/>
      <c r="J5" s="131"/>
      <c r="K5" s="132"/>
      <c r="L5" s="133"/>
      <c r="M5" s="134" t="s">
        <v>156</v>
      </c>
      <c r="N5" s="134" t="s">
        <v>157</v>
      </c>
      <c r="O5" s="134"/>
      <c r="P5" s="134" t="s">
        <v>115</v>
      </c>
      <c r="Q5" s="149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</row>
    <row r="6" s="84" customFormat="1" ht="20" customHeight="1" spans="1:258">
      <c r="A6" s="105" t="s">
        <v>158</v>
      </c>
      <c r="B6" s="106">
        <f>C6-1</f>
        <v>66</v>
      </c>
      <c r="C6" s="106">
        <f>D6-2</f>
        <v>67</v>
      </c>
      <c r="D6" s="107">
        <v>69</v>
      </c>
      <c r="E6" s="106">
        <f>D6+2</f>
        <v>71</v>
      </c>
      <c r="F6" s="106">
        <f>E6+2</f>
        <v>73</v>
      </c>
      <c r="G6" s="106">
        <f>F6+1</f>
        <v>74</v>
      </c>
      <c r="H6" s="106">
        <f>G6+1</f>
        <v>75</v>
      </c>
      <c r="I6" s="135" t="s">
        <v>159</v>
      </c>
      <c r="J6" s="131"/>
      <c r="K6" s="132"/>
      <c r="L6" s="132"/>
      <c r="M6" s="132" t="s">
        <v>160</v>
      </c>
      <c r="N6" s="132" t="s">
        <v>161</v>
      </c>
      <c r="O6" s="132"/>
      <c r="P6" s="132" t="s">
        <v>161</v>
      </c>
      <c r="Q6" s="150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</row>
    <row r="7" s="84" customFormat="1" ht="20" customHeight="1" spans="1:258">
      <c r="A7" s="108" t="s">
        <v>162</v>
      </c>
      <c r="B7" s="106">
        <f>C7-4</f>
        <v>102</v>
      </c>
      <c r="C7" s="106">
        <f>D7-4</f>
        <v>106</v>
      </c>
      <c r="D7" s="107">
        <v>110</v>
      </c>
      <c r="E7" s="106">
        <f>D7+4</f>
        <v>114</v>
      </c>
      <c r="F7" s="106">
        <f>E7+4</f>
        <v>118</v>
      </c>
      <c r="G7" s="106">
        <f>F7+6</f>
        <v>124</v>
      </c>
      <c r="H7" s="106">
        <f>G7+6</f>
        <v>130</v>
      </c>
      <c r="I7" s="135" t="s">
        <v>159</v>
      </c>
      <c r="J7" s="131"/>
      <c r="K7" s="132"/>
      <c r="L7" s="132"/>
      <c r="M7" s="132" t="s">
        <v>163</v>
      </c>
      <c r="N7" s="132" t="s">
        <v>160</v>
      </c>
      <c r="O7" s="132"/>
      <c r="P7" s="132" t="s">
        <v>160</v>
      </c>
      <c r="Q7" s="150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</row>
    <row r="8" s="84" customFormat="1" ht="20" customHeight="1" spans="1:258">
      <c r="A8" s="108" t="s">
        <v>164</v>
      </c>
      <c r="B8" s="106">
        <f>C8-4</f>
        <v>100</v>
      </c>
      <c r="C8" s="106">
        <f>D8-4</f>
        <v>104</v>
      </c>
      <c r="D8" s="109">
        <v>108</v>
      </c>
      <c r="E8" s="106">
        <f>D8+4</f>
        <v>112</v>
      </c>
      <c r="F8" s="106">
        <f>E8+5</f>
        <v>117</v>
      </c>
      <c r="G8" s="106">
        <f>F8+6</f>
        <v>123</v>
      </c>
      <c r="H8" s="106">
        <f>G8+7</f>
        <v>130</v>
      </c>
      <c r="I8" s="135" t="s">
        <v>159</v>
      </c>
      <c r="J8" s="131"/>
      <c r="K8" s="132"/>
      <c r="L8" s="132"/>
      <c r="M8" s="132" t="s">
        <v>160</v>
      </c>
      <c r="N8" s="132" t="s">
        <v>165</v>
      </c>
      <c r="O8" s="132"/>
      <c r="P8" s="132" t="s">
        <v>161</v>
      </c>
      <c r="Q8" s="150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</row>
    <row r="9" s="84" customFormat="1" ht="20" customHeight="1" spans="1:258">
      <c r="A9" s="108" t="s">
        <v>166</v>
      </c>
      <c r="B9" s="106">
        <f>C9-1.2</f>
        <v>43.6</v>
      </c>
      <c r="C9" s="106">
        <f>D9-1.2</f>
        <v>44.8</v>
      </c>
      <c r="D9" s="109" t="s">
        <v>167</v>
      </c>
      <c r="E9" s="106">
        <f>D9+1.2</f>
        <v>47.2</v>
      </c>
      <c r="F9" s="106">
        <f>E9+1.2</f>
        <v>48.4</v>
      </c>
      <c r="G9" s="106">
        <f>F9+1.4</f>
        <v>49.8</v>
      </c>
      <c r="H9" s="106">
        <f>G9+1.4</f>
        <v>51.2</v>
      </c>
      <c r="I9" s="135" t="s">
        <v>168</v>
      </c>
      <c r="J9" s="131"/>
      <c r="K9" s="132"/>
      <c r="L9" s="132"/>
      <c r="M9" s="132" t="s">
        <v>169</v>
      </c>
      <c r="N9" s="132" t="s">
        <v>161</v>
      </c>
      <c r="O9" s="132"/>
      <c r="P9" s="132" t="s">
        <v>170</v>
      </c>
      <c r="Q9" s="150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</row>
    <row r="10" s="84" customFormat="1" ht="20" customHeight="1" spans="1:258">
      <c r="A10" s="108" t="s">
        <v>171</v>
      </c>
      <c r="B10" s="106">
        <f>C10-0.5</f>
        <v>20</v>
      </c>
      <c r="C10" s="106">
        <f>D10-0.5</f>
        <v>20.5</v>
      </c>
      <c r="D10" s="109">
        <v>21</v>
      </c>
      <c r="E10" s="106">
        <f t="shared" ref="E10:H10" si="0">D10+0.5</f>
        <v>21.5</v>
      </c>
      <c r="F10" s="106">
        <f t="shared" si="0"/>
        <v>22</v>
      </c>
      <c r="G10" s="106">
        <f t="shared" si="0"/>
        <v>22.5</v>
      </c>
      <c r="H10" s="106">
        <f t="shared" si="0"/>
        <v>23</v>
      </c>
      <c r="I10" s="135" t="s">
        <v>168</v>
      </c>
      <c r="J10" s="131"/>
      <c r="K10" s="132"/>
      <c r="L10" s="132"/>
      <c r="M10" s="132" t="s">
        <v>172</v>
      </c>
      <c r="N10" s="132" t="s">
        <v>160</v>
      </c>
      <c r="O10" s="132"/>
      <c r="P10" s="132" t="s">
        <v>160</v>
      </c>
      <c r="Q10" s="150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</row>
    <row r="11" s="84" customFormat="1" ht="20" customHeight="1" spans="1:258">
      <c r="A11" s="110" t="s">
        <v>173</v>
      </c>
      <c r="B11" s="111">
        <f>C11-0.8</f>
        <v>17.9</v>
      </c>
      <c r="C11" s="111">
        <f>D11-0.8</f>
        <v>18.7</v>
      </c>
      <c r="D11" s="112">
        <v>19.5</v>
      </c>
      <c r="E11" s="111">
        <f>D11+0.8</f>
        <v>20.3</v>
      </c>
      <c r="F11" s="111">
        <f>E11+0.8</f>
        <v>21.1</v>
      </c>
      <c r="G11" s="111">
        <f>F11+1.3</f>
        <v>22.4</v>
      </c>
      <c r="H11" s="111">
        <f>G11+1.3</f>
        <v>23.7</v>
      </c>
      <c r="I11" s="135" t="s">
        <v>174</v>
      </c>
      <c r="J11" s="131"/>
      <c r="K11" s="132"/>
      <c r="L11" s="132"/>
      <c r="M11" s="132" t="s">
        <v>175</v>
      </c>
      <c r="N11" s="132" t="s">
        <v>160</v>
      </c>
      <c r="O11" s="132"/>
      <c r="P11" s="132" t="s">
        <v>160</v>
      </c>
      <c r="Q11" s="150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</row>
    <row r="12" s="84" customFormat="1" ht="20" customHeight="1" spans="1:258">
      <c r="A12" s="110" t="s">
        <v>176</v>
      </c>
      <c r="B12" s="111">
        <f>C12-0.6</f>
        <v>16.3</v>
      </c>
      <c r="C12" s="111">
        <f>D12-0.6</f>
        <v>16.9</v>
      </c>
      <c r="D12" s="112">
        <v>17.5</v>
      </c>
      <c r="E12" s="111">
        <f>D12+0.6</f>
        <v>18.1</v>
      </c>
      <c r="F12" s="111">
        <f>E12+0.6</f>
        <v>18.7</v>
      </c>
      <c r="G12" s="111">
        <f>F12+0.95</f>
        <v>19.65</v>
      </c>
      <c r="H12" s="111">
        <f>G12+0.95</f>
        <v>20.6</v>
      </c>
      <c r="I12" s="135" t="s">
        <v>168</v>
      </c>
      <c r="J12" s="131"/>
      <c r="K12" s="132"/>
      <c r="L12" s="132"/>
      <c r="M12" s="132" t="s">
        <v>172</v>
      </c>
      <c r="N12" s="132" t="s">
        <v>172</v>
      </c>
      <c r="O12" s="132"/>
      <c r="P12" s="132" t="s">
        <v>160</v>
      </c>
      <c r="Q12" s="150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</row>
    <row r="13" s="84" customFormat="1" ht="20" customHeight="1" spans="1:258">
      <c r="A13" s="108" t="s">
        <v>177</v>
      </c>
      <c r="B13" s="106">
        <f>C13-0.4</f>
        <v>19.2</v>
      </c>
      <c r="C13" s="106">
        <f>D13-0.4</f>
        <v>19.6</v>
      </c>
      <c r="D13" s="107">
        <v>20</v>
      </c>
      <c r="E13" s="106">
        <f>D13+0.4</f>
        <v>20.4</v>
      </c>
      <c r="F13" s="106">
        <f>E13+0.4</f>
        <v>20.8</v>
      </c>
      <c r="G13" s="106">
        <f>F13+0.6</f>
        <v>21.4</v>
      </c>
      <c r="H13" s="106">
        <f>G13+0.6</f>
        <v>22</v>
      </c>
      <c r="I13" s="135">
        <v>0</v>
      </c>
      <c r="J13" s="131"/>
      <c r="K13" s="132"/>
      <c r="L13" s="132"/>
      <c r="M13" s="132" t="s">
        <v>160</v>
      </c>
      <c r="N13" s="132" t="s">
        <v>178</v>
      </c>
      <c r="O13" s="132"/>
      <c r="P13" s="132"/>
      <c r="Q13" s="150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  <c r="IX13" s="88"/>
    </row>
    <row r="14" s="84" customFormat="1" ht="20" customHeight="1" spans="1:258">
      <c r="A14" s="108" t="s">
        <v>179</v>
      </c>
      <c r="B14" s="106">
        <f>C14-0.2</f>
        <v>10.6</v>
      </c>
      <c r="C14" s="106">
        <f>D14-0.2</f>
        <v>10.8</v>
      </c>
      <c r="D14" s="107">
        <v>11</v>
      </c>
      <c r="E14" s="106">
        <f>D14+0.2</f>
        <v>11.2</v>
      </c>
      <c r="F14" s="106">
        <f>E14+0.2</f>
        <v>11.4</v>
      </c>
      <c r="G14" s="106">
        <f>F14+0.25</f>
        <v>11.65</v>
      </c>
      <c r="H14" s="106">
        <f>G14+0.25</f>
        <v>11.9</v>
      </c>
      <c r="I14" s="136"/>
      <c r="J14" s="131"/>
      <c r="K14" s="132"/>
      <c r="L14" s="132"/>
      <c r="M14" s="132" t="s">
        <v>160</v>
      </c>
      <c r="N14" s="132" t="s">
        <v>160</v>
      </c>
      <c r="O14" s="132"/>
      <c r="P14" s="132"/>
      <c r="Q14" s="150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</row>
    <row r="15" s="84" customFormat="1" ht="20" customHeight="1" spans="1:258">
      <c r="A15" s="108" t="s">
        <v>180</v>
      </c>
      <c r="B15" s="106">
        <v>1.5</v>
      </c>
      <c r="C15" s="106">
        <v>1.5</v>
      </c>
      <c r="D15" s="107">
        <v>1.5</v>
      </c>
      <c r="E15" s="106">
        <v>1.5</v>
      </c>
      <c r="F15" s="106">
        <v>1.5</v>
      </c>
      <c r="G15" s="106">
        <v>1.5</v>
      </c>
      <c r="H15" s="106">
        <v>1.5</v>
      </c>
      <c r="I15" s="136"/>
      <c r="J15" s="131"/>
      <c r="K15" s="132"/>
      <c r="L15" s="132"/>
      <c r="M15" s="132" t="s">
        <v>160</v>
      </c>
      <c r="N15" s="132" t="s">
        <v>160</v>
      </c>
      <c r="O15" s="132"/>
      <c r="P15" s="132" t="s">
        <v>181</v>
      </c>
      <c r="Q15" s="150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</row>
    <row r="16" s="84" customFormat="1" ht="20" customHeight="1" spans="1:258">
      <c r="A16" s="108"/>
      <c r="B16" s="106"/>
      <c r="C16" s="106"/>
      <c r="D16" s="113"/>
      <c r="E16" s="106"/>
      <c r="F16" s="106"/>
      <c r="G16" s="106"/>
      <c r="H16" s="106"/>
      <c r="I16" s="136"/>
      <c r="J16" s="131"/>
      <c r="K16" s="132"/>
      <c r="L16" s="132"/>
      <c r="M16" s="132"/>
      <c r="N16" s="132"/>
      <c r="O16" s="132"/>
      <c r="P16" s="132"/>
      <c r="Q16" s="150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</row>
    <row r="17" s="84" customFormat="1" ht="20" customHeight="1" spans="1:258">
      <c r="A17" s="108"/>
      <c r="B17" s="106"/>
      <c r="C17" s="106"/>
      <c r="D17" s="113"/>
      <c r="E17" s="106"/>
      <c r="F17" s="106"/>
      <c r="G17" s="106"/>
      <c r="H17" s="106"/>
      <c r="I17" s="137"/>
      <c r="J17" s="131"/>
      <c r="K17" s="132"/>
      <c r="L17" s="132"/>
      <c r="M17" s="132"/>
      <c r="N17" s="132"/>
      <c r="O17" s="132"/>
      <c r="P17" s="132"/>
      <c r="Q17" s="150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</row>
    <row r="18" s="84" customFormat="1" ht="20" customHeight="1" spans="1:258">
      <c r="A18" s="108"/>
      <c r="B18" s="106"/>
      <c r="C18" s="106"/>
      <c r="D18" s="113"/>
      <c r="E18" s="106"/>
      <c r="F18" s="106"/>
      <c r="G18" s="106"/>
      <c r="H18" s="106"/>
      <c r="I18" s="138"/>
      <c r="J18" s="131"/>
      <c r="K18" s="132"/>
      <c r="L18" s="132"/>
      <c r="M18" s="132"/>
      <c r="N18" s="132"/>
      <c r="O18" s="132"/>
      <c r="P18" s="132"/>
      <c r="Q18" s="150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</row>
    <row r="19" s="84" customFormat="1" ht="20" customHeight="1" spans="1:258">
      <c r="A19" s="114"/>
      <c r="B19" s="115"/>
      <c r="C19" s="115"/>
      <c r="D19" s="115"/>
      <c r="E19" s="116"/>
      <c r="F19" s="115"/>
      <c r="G19" s="115"/>
      <c r="H19" s="115"/>
      <c r="I19" s="115"/>
      <c r="J19" s="139"/>
      <c r="K19" s="140"/>
      <c r="L19" s="140"/>
      <c r="M19" s="141"/>
      <c r="N19" s="140"/>
      <c r="O19" s="140"/>
      <c r="P19" s="141"/>
      <c r="Q19" s="151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</row>
    <row r="20" s="84" customFormat="1" ht="16.5" spans="1:258">
      <c r="A20" s="340"/>
      <c r="B20" s="340"/>
      <c r="C20" s="341"/>
      <c r="D20" s="341"/>
      <c r="E20" s="342"/>
      <c r="F20" s="341"/>
      <c r="G20" s="341"/>
      <c r="H20" s="341"/>
      <c r="I20" s="341"/>
      <c r="Q20" s="343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</row>
    <row r="21" s="84" customFormat="1" spans="1:258">
      <c r="A21" s="117" t="s">
        <v>182</v>
      </c>
      <c r="B21" s="117"/>
      <c r="C21" s="118"/>
      <c r="D21" s="118"/>
      <c r="Q21" s="343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</row>
    <row r="22" s="84" customFormat="1" spans="3:258">
      <c r="C22" s="85"/>
      <c r="D22" s="85"/>
      <c r="K22" s="142" t="s">
        <v>183</v>
      </c>
      <c r="L22" s="239">
        <v>45616</v>
      </c>
      <c r="M22" s="142" t="s">
        <v>184</v>
      </c>
      <c r="N22" s="142" t="s">
        <v>138</v>
      </c>
      <c r="O22" s="142" t="s">
        <v>185</v>
      </c>
      <c r="P22" s="84" t="s">
        <v>141</v>
      </c>
      <c r="Q22" s="343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2" sqref="B2:C2"/>
    </sheetView>
  </sheetViews>
  <sheetFormatPr defaultColWidth="10" defaultRowHeight="16.5" customHeight="1"/>
  <cols>
    <col min="1" max="1" width="10.875" style="241" customWidth="1"/>
    <col min="2" max="16384" width="10" style="241"/>
  </cols>
  <sheetData>
    <row r="1" ht="22.5" customHeight="1" spans="1:11">
      <c r="A1" s="156" t="s">
        <v>186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242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245" t="s">
        <v>57</v>
      </c>
      <c r="I2" s="318" t="s">
        <v>56</v>
      </c>
      <c r="J2" s="318"/>
      <c r="K2" s="319"/>
    </row>
    <row r="3" customHeight="1" spans="1:1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customHeight="1" spans="1:11">
      <c r="A4" s="252" t="s">
        <v>61</v>
      </c>
      <c r="B4" s="253" t="s">
        <v>62</v>
      </c>
      <c r="C4" s="254"/>
      <c r="D4" s="252" t="s">
        <v>63</v>
      </c>
      <c r="E4" s="255"/>
      <c r="F4" s="256">
        <v>45657</v>
      </c>
      <c r="G4" s="257"/>
      <c r="H4" s="252" t="s">
        <v>64</v>
      </c>
      <c r="I4" s="255"/>
      <c r="J4" s="162" t="s">
        <v>65</v>
      </c>
      <c r="K4" s="163" t="s">
        <v>66</v>
      </c>
    </row>
    <row r="5" customHeight="1" spans="1:11">
      <c r="A5" s="258" t="s">
        <v>67</v>
      </c>
      <c r="B5" s="162" t="s">
        <v>68</v>
      </c>
      <c r="C5" s="163"/>
      <c r="D5" s="252" t="s">
        <v>69</v>
      </c>
      <c r="E5" s="255"/>
      <c r="F5" s="256">
        <v>45588</v>
      </c>
      <c r="G5" s="257"/>
      <c r="H5" s="252" t="s">
        <v>70</v>
      </c>
      <c r="I5" s="255"/>
      <c r="J5" s="162" t="s">
        <v>65</v>
      </c>
      <c r="K5" s="163" t="s">
        <v>66</v>
      </c>
    </row>
    <row r="6" customHeight="1" spans="1:11">
      <c r="A6" s="252" t="s">
        <v>71</v>
      </c>
      <c r="B6" s="259" t="s">
        <v>72</v>
      </c>
      <c r="C6" s="260">
        <v>6</v>
      </c>
      <c r="D6" s="258" t="s">
        <v>73</v>
      </c>
      <c r="E6" s="261"/>
      <c r="F6" s="256">
        <v>45604</v>
      </c>
      <c r="G6" s="257"/>
      <c r="H6" s="252" t="s">
        <v>74</v>
      </c>
      <c r="I6" s="255"/>
      <c r="J6" s="162" t="s">
        <v>65</v>
      </c>
      <c r="K6" s="163" t="s">
        <v>66</v>
      </c>
    </row>
    <row r="7" customHeight="1" spans="1:11">
      <c r="A7" s="252" t="s">
        <v>75</v>
      </c>
      <c r="B7" s="262">
        <v>5400</v>
      </c>
      <c r="C7" s="263"/>
      <c r="D7" s="258" t="s">
        <v>76</v>
      </c>
      <c r="E7" s="264"/>
      <c r="F7" s="256">
        <v>45621</v>
      </c>
      <c r="G7" s="257"/>
      <c r="H7" s="252" t="s">
        <v>77</v>
      </c>
      <c r="I7" s="255"/>
      <c r="J7" s="162" t="s">
        <v>65</v>
      </c>
      <c r="K7" s="163" t="s">
        <v>66</v>
      </c>
    </row>
    <row r="8" customHeight="1" spans="1:16">
      <c r="A8" s="265" t="s">
        <v>78</v>
      </c>
      <c r="B8" s="266"/>
      <c r="C8" s="267"/>
      <c r="D8" s="268" t="s">
        <v>79</v>
      </c>
      <c r="E8" s="269"/>
      <c r="F8" s="270">
        <v>45626</v>
      </c>
      <c r="G8" s="271"/>
      <c r="H8" s="268" t="s">
        <v>80</v>
      </c>
      <c r="I8" s="269"/>
      <c r="J8" s="288" t="s">
        <v>65</v>
      </c>
      <c r="K8" s="320" t="s">
        <v>66</v>
      </c>
      <c r="P8" s="215" t="s">
        <v>187</v>
      </c>
    </row>
    <row r="9" customHeight="1" spans="1:11">
      <c r="A9" s="272" t="s">
        <v>188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customHeight="1" spans="1:11">
      <c r="A10" s="273" t="s">
        <v>83</v>
      </c>
      <c r="B10" s="274" t="s">
        <v>84</v>
      </c>
      <c r="C10" s="275" t="s">
        <v>85</v>
      </c>
      <c r="D10" s="276"/>
      <c r="E10" s="277" t="s">
        <v>88</v>
      </c>
      <c r="F10" s="274" t="s">
        <v>84</v>
      </c>
      <c r="G10" s="275" t="s">
        <v>85</v>
      </c>
      <c r="H10" s="274"/>
      <c r="I10" s="277" t="s">
        <v>86</v>
      </c>
      <c r="J10" s="274" t="s">
        <v>84</v>
      </c>
      <c r="K10" s="321" t="s">
        <v>85</v>
      </c>
    </row>
    <row r="11" customHeight="1" spans="1:11">
      <c r="A11" s="258" t="s">
        <v>89</v>
      </c>
      <c r="B11" s="278" t="s">
        <v>84</v>
      </c>
      <c r="C11" s="162" t="s">
        <v>85</v>
      </c>
      <c r="D11" s="264"/>
      <c r="E11" s="261" t="s">
        <v>91</v>
      </c>
      <c r="F11" s="278" t="s">
        <v>84</v>
      </c>
      <c r="G11" s="162" t="s">
        <v>85</v>
      </c>
      <c r="H11" s="278"/>
      <c r="I11" s="261" t="s">
        <v>96</v>
      </c>
      <c r="J11" s="278" t="s">
        <v>84</v>
      </c>
      <c r="K11" s="163" t="s">
        <v>85</v>
      </c>
    </row>
    <row r="12" customHeight="1" spans="1:11">
      <c r="A12" s="268" t="s">
        <v>124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22"/>
    </row>
    <row r="13" customHeight="1" spans="1:11">
      <c r="A13" s="279" t="s">
        <v>189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customHeight="1" spans="1:11">
      <c r="A14" s="280" t="s">
        <v>190</v>
      </c>
      <c r="B14" s="281"/>
      <c r="C14" s="281"/>
      <c r="D14" s="281"/>
      <c r="E14" s="281"/>
      <c r="F14" s="281"/>
      <c r="G14" s="281"/>
      <c r="H14" s="282"/>
      <c r="I14" s="323"/>
      <c r="J14" s="323"/>
      <c r="K14" s="324"/>
    </row>
    <row r="15" customHeight="1" spans="1:11">
      <c r="A15" s="283"/>
      <c r="B15" s="284"/>
      <c r="C15" s="284"/>
      <c r="D15" s="285"/>
      <c r="E15" s="286"/>
      <c r="F15" s="284"/>
      <c r="G15" s="284"/>
      <c r="H15" s="285"/>
      <c r="I15" s="325"/>
      <c r="J15" s="326"/>
      <c r="K15" s="327"/>
    </row>
    <row r="16" customHeight="1" spans="1:1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320"/>
    </row>
    <row r="17" customHeight="1" spans="1:11">
      <c r="A17" s="279" t="s">
        <v>191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customHeight="1" spans="1:11">
      <c r="A18" s="289" t="s">
        <v>192</v>
      </c>
      <c r="B18" s="290"/>
      <c r="C18" s="290"/>
      <c r="D18" s="290"/>
      <c r="E18" s="290"/>
      <c r="F18" s="290"/>
      <c r="G18" s="290"/>
      <c r="H18" s="290"/>
      <c r="I18" s="323"/>
      <c r="J18" s="323"/>
      <c r="K18" s="324"/>
    </row>
    <row r="19" customHeight="1" spans="1:11">
      <c r="A19" s="283"/>
      <c r="B19" s="284"/>
      <c r="C19" s="284"/>
      <c r="D19" s="285"/>
      <c r="E19" s="286"/>
      <c r="F19" s="284"/>
      <c r="G19" s="284"/>
      <c r="H19" s="285"/>
      <c r="I19" s="325"/>
      <c r="J19" s="326"/>
      <c r="K19" s="327"/>
    </row>
    <row r="20" customHeight="1" spans="1:1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20"/>
    </row>
    <row r="21" customHeight="1" spans="1:11">
      <c r="A21" s="291" t="s">
        <v>121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customHeight="1" spans="1:11">
      <c r="A22" s="157" t="s">
        <v>122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219"/>
    </row>
    <row r="23" customHeight="1" spans="1:11">
      <c r="A23" s="170" t="s">
        <v>123</v>
      </c>
      <c r="B23" s="171"/>
      <c r="C23" s="162" t="s">
        <v>65</v>
      </c>
      <c r="D23" s="162" t="s">
        <v>66</v>
      </c>
      <c r="E23" s="169"/>
      <c r="F23" s="169"/>
      <c r="G23" s="169"/>
      <c r="H23" s="169"/>
      <c r="I23" s="169"/>
      <c r="J23" s="169"/>
      <c r="K23" s="212"/>
    </row>
    <row r="24" customHeight="1" spans="1:11">
      <c r="A24" s="292" t="s">
        <v>193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328"/>
    </row>
    <row r="25" customHeight="1" spans="1:1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329"/>
    </row>
    <row r="26" customHeight="1" spans="1:11">
      <c r="A26" s="272" t="s">
        <v>130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customHeight="1" spans="1:11">
      <c r="A27" s="246" t="s">
        <v>131</v>
      </c>
      <c r="B27" s="275" t="s">
        <v>94</v>
      </c>
      <c r="C27" s="275" t="s">
        <v>95</v>
      </c>
      <c r="D27" s="275" t="s">
        <v>87</v>
      </c>
      <c r="E27" s="247" t="s">
        <v>132</v>
      </c>
      <c r="F27" s="275" t="s">
        <v>94</v>
      </c>
      <c r="G27" s="275" t="s">
        <v>95</v>
      </c>
      <c r="H27" s="275" t="s">
        <v>87</v>
      </c>
      <c r="I27" s="247" t="s">
        <v>133</v>
      </c>
      <c r="J27" s="275" t="s">
        <v>94</v>
      </c>
      <c r="K27" s="321" t="s">
        <v>95</v>
      </c>
    </row>
    <row r="28" customHeight="1" spans="1:11">
      <c r="A28" s="295" t="s">
        <v>86</v>
      </c>
      <c r="B28" s="162" t="s">
        <v>94</v>
      </c>
      <c r="C28" s="162" t="s">
        <v>95</v>
      </c>
      <c r="D28" s="162" t="s">
        <v>87</v>
      </c>
      <c r="E28" s="296" t="s">
        <v>93</v>
      </c>
      <c r="F28" s="162" t="s">
        <v>94</v>
      </c>
      <c r="G28" s="162" t="s">
        <v>95</v>
      </c>
      <c r="H28" s="162" t="s">
        <v>87</v>
      </c>
      <c r="I28" s="296" t="s">
        <v>104</v>
      </c>
      <c r="J28" s="162" t="s">
        <v>94</v>
      </c>
      <c r="K28" s="163" t="s">
        <v>95</v>
      </c>
    </row>
    <row r="29" customHeight="1" spans="1:11">
      <c r="A29" s="252" t="s">
        <v>97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0"/>
    </row>
    <row r="30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31"/>
    </row>
    <row r="31" customHeight="1" spans="1:11">
      <c r="A31" s="300" t="s">
        <v>194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ht="21" customHeight="1" spans="1:1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21" customHeight="1" spans="1:1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33"/>
    </row>
    <row r="34" ht="21" customHeight="1" spans="1:1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33"/>
    </row>
    <row r="35" ht="21" customHeight="1" spans="1:1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21" customHeight="1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3"/>
    </row>
    <row r="43" ht="17.25" customHeight="1" spans="1:11">
      <c r="A43" s="298" t="s">
        <v>129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31"/>
    </row>
    <row r="44" customHeight="1" spans="1:11">
      <c r="A44" s="300" t="s">
        <v>195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ht="18" customHeight="1" spans="1:11">
      <c r="A45" s="305" t="s">
        <v>124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34"/>
    </row>
    <row r="46" ht="18" customHeight="1" spans="1:11">
      <c r="A46" s="305" t="s">
        <v>196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34"/>
    </row>
    <row r="47" ht="18" customHeight="1" spans="1:1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329"/>
    </row>
    <row r="48" ht="21" customHeight="1" spans="1:11">
      <c r="A48" s="307" t="s">
        <v>135</v>
      </c>
      <c r="B48" s="308" t="s">
        <v>136</v>
      </c>
      <c r="C48" s="308"/>
      <c r="D48" s="309" t="s">
        <v>137</v>
      </c>
      <c r="E48" s="309"/>
      <c r="F48" s="309" t="s">
        <v>139</v>
      </c>
      <c r="G48" s="310"/>
      <c r="H48" s="311" t="s">
        <v>140</v>
      </c>
      <c r="I48" s="311"/>
      <c r="J48" s="308" t="s">
        <v>141</v>
      </c>
      <c r="K48" s="335"/>
    </row>
    <row r="49" customHeight="1" spans="1:11">
      <c r="A49" s="312" t="s">
        <v>142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36"/>
    </row>
    <row r="50" customHeight="1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37"/>
    </row>
    <row r="51" customHeight="1" spans="1:1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38"/>
    </row>
    <row r="52" ht="21" customHeight="1" spans="1:11">
      <c r="A52" s="307" t="s">
        <v>135</v>
      </c>
      <c r="B52" s="308" t="s">
        <v>136</v>
      </c>
      <c r="C52" s="308"/>
      <c r="D52" s="309" t="s">
        <v>137</v>
      </c>
      <c r="E52" s="309"/>
      <c r="F52" s="309" t="s">
        <v>139</v>
      </c>
      <c r="G52" s="310"/>
      <c r="H52" s="311" t="s">
        <v>140</v>
      </c>
      <c r="I52" s="311"/>
      <c r="J52" s="308" t="s">
        <v>141</v>
      </c>
      <c r="K52" s="33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A2" sqref="A2:Q19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8" width="8.5" style="84" customWidth="1"/>
    <col min="9" max="9" width="6.875" style="84" customWidth="1"/>
    <col min="10" max="13" width="12.625" style="84" customWidth="1"/>
    <col min="14" max="16" width="12.625" style="234" customWidth="1"/>
    <col min="17" max="248" width="9" style="84"/>
    <col min="249" max="16384" width="9" style="88"/>
  </cols>
  <sheetData>
    <row r="1" s="84" customFormat="1" ht="29" customHeight="1" spans="1:251">
      <c r="A1" s="235" t="s">
        <v>144</v>
      </c>
      <c r="B1" s="236"/>
      <c r="C1" s="237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8"/>
      <c r="O1" s="238"/>
      <c r="P1" s="23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s="84" customFormat="1" ht="20" customHeight="1" spans="1:251">
      <c r="A2" s="93" t="s">
        <v>61</v>
      </c>
      <c r="B2" s="94" t="str">
        <f>首期!B4</f>
        <v>TAJJEN81822</v>
      </c>
      <c r="C2" s="95"/>
      <c r="D2" s="96"/>
      <c r="E2" s="97" t="s">
        <v>67</v>
      </c>
      <c r="F2" s="98" t="str">
        <f>首期!B5</f>
        <v>男式短袖T恤</v>
      </c>
      <c r="G2" s="98"/>
      <c r="H2" s="98"/>
      <c r="I2" s="98"/>
      <c r="J2" s="120"/>
      <c r="K2" s="121" t="s">
        <v>57</v>
      </c>
      <c r="L2" s="122" t="s">
        <v>56</v>
      </c>
      <c r="M2" s="122"/>
      <c r="N2" s="122"/>
      <c r="O2" s="122"/>
      <c r="P2" s="123"/>
      <c r="Q2" s="146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s="84" customFormat="1" ht="15" spans="1:251">
      <c r="A3" s="99" t="s">
        <v>145</v>
      </c>
      <c r="B3" s="100" t="s">
        <v>146</v>
      </c>
      <c r="C3" s="101"/>
      <c r="D3" s="100"/>
      <c r="E3" s="100"/>
      <c r="F3" s="100"/>
      <c r="G3" s="100"/>
      <c r="H3" s="100"/>
      <c r="I3" s="100"/>
      <c r="J3" s="124"/>
      <c r="K3" s="125"/>
      <c r="L3" s="125"/>
      <c r="M3" s="125"/>
      <c r="N3" s="125"/>
      <c r="O3" s="125"/>
      <c r="P3" s="126"/>
      <c r="Q3" s="147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s="84" customFormat="1" ht="16.5" spans="1:251">
      <c r="A4" s="99"/>
      <c r="B4" s="102" t="s">
        <v>110</v>
      </c>
      <c r="C4" s="103" t="s">
        <v>111</v>
      </c>
      <c r="D4" s="104" t="s">
        <v>112</v>
      </c>
      <c r="E4" s="103" t="s">
        <v>113</v>
      </c>
      <c r="F4" s="103" t="s">
        <v>114</v>
      </c>
      <c r="G4" s="103" t="s">
        <v>115</v>
      </c>
      <c r="H4" s="103" t="s">
        <v>147</v>
      </c>
      <c r="I4" s="127" t="s">
        <v>148</v>
      </c>
      <c r="J4" s="124"/>
      <c r="K4" s="128"/>
      <c r="L4" s="129"/>
      <c r="M4" s="130" t="s">
        <v>197</v>
      </c>
      <c r="N4" s="130" t="s">
        <v>197</v>
      </c>
      <c r="O4" s="130"/>
      <c r="P4" s="130"/>
      <c r="Q4" s="14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s="84" customFormat="1" ht="20" customHeight="1" spans="1:251">
      <c r="A5" s="99"/>
      <c r="B5" s="102" t="s">
        <v>149</v>
      </c>
      <c r="C5" s="103" t="s">
        <v>150</v>
      </c>
      <c r="D5" s="104" t="s">
        <v>151</v>
      </c>
      <c r="E5" s="103" t="s">
        <v>152</v>
      </c>
      <c r="F5" s="103" t="s">
        <v>153</v>
      </c>
      <c r="G5" s="103" t="s">
        <v>154</v>
      </c>
      <c r="H5" s="103" t="s">
        <v>155</v>
      </c>
      <c r="I5" s="127"/>
      <c r="J5" s="131"/>
      <c r="K5" s="132"/>
      <c r="L5" s="133"/>
      <c r="M5" s="134" t="s">
        <v>198</v>
      </c>
      <c r="N5" s="134" t="s">
        <v>199</v>
      </c>
      <c r="O5" s="134"/>
      <c r="P5" s="134"/>
      <c r="Q5" s="149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s="84" customFormat="1" ht="20" customHeight="1" spans="1:251">
      <c r="A6" s="105" t="s">
        <v>158</v>
      </c>
      <c r="B6" s="106">
        <f>C6-1</f>
        <v>66</v>
      </c>
      <c r="C6" s="106">
        <f>D6-2</f>
        <v>67</v>
      </c>
      <c r="D6" s="107">
        <v>69</v>
      </c>
      <c r="E6" s="106">
        <f>D6+2</f>
        <v>71</v>
      </c>
      <c r="F6" s="106">
        <f>E6+2</f>
        <v>73</v>
      </c>
      <c r="G6" s="106">
        <f>F6+1</f>
        <v>74</v>
      </c>
      <c r="H6" s="106">
        <f>G6+1</f>
        <v>75</v>
      </c>
      <c r="I6" s="135" t="s">
        <v>159</v>
      </c>
      <c r="J6" s="131"/>
      <c r="K6" s="132"/>
      <c r="L6" s="132"/>
      <c r="M6" s="132" t="s">
        <v>160</v>
      </c>
      <c r="N6" s="132" t="s">
        <v>160</v>
      </c>
      <c r="O6" s="132"/>
      <c r="P6" s="132"/>
      <c r="Q6" s="150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s="84" customFormat="1" ht="20" customHeight="1" spans="1:251">
      <c r="A7" s="108" t="s">
        <v>162</v>
      </c>
      <c r="B7" s="106">
        <f>C7-4</f>
        <v>102</v>
      </c>
      <c r="C7" s="106">
        <f>D7-4</f>
        <v>106</v>
      </c>
      <c r="D7" s="107">
        <v>110</v>
      </c>
      <c r="E7" s="106">
        <f>D7+4</f>
        <v>114</v>
      </c>
      <c r="F7" s="106">
        <f>E7+4</f>
        <v>118</v>
      </c>
      <c r="G7" s="106">
        <f>F7+6</f>
        <v>124</v>
      </c>
      <c r="H7" s="106">
        <f>G7+6</f>
        <v>130</v>
      </c>
      <c r="I7" s="135" t="s">
        <v>159</v>
      </c>
      <c r="J7" s="131"/>
      <c r="K7" s="132"/>
      <c r="L7" s="132"/>
      <c r="M7" s="132" t="s">
        <v>160</v>
      </c>
      <c r="N7" s="132" t="s">
        <v>200</v>
      </c>
      <c r="O7" s="132"/>
      <c r="P7" s="132"/>
      <c r="Q7" s="150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s="84" customFormat="1" ht="20" customHeight="1" spans="1:251">
      <c r="A8" s="108" t="s">
        <v>164</v>
      </c>
      <c r="B8" s="106">
        <f>C8-4</f>
        <v>100</v>
      </c>
      <c r="C8" s="106">
        <f>D8-4</f>
        <v>104</v>
      </c>
      <c r="D8" s="109">
        <v>108</v>
      </c>
      <c r="E8" s="106">
        <f>D8+4</f>
        <v>112</v>
      </c>
      <c r="F8" s="106">
        <f>E8+5</f>
        <v>117</v>
      </c>
      <c r="G8" s="106">
        <f>F8+6</f>
        <v>123</v>
      </c>
      <c r="H8" s="106">
        <f>G8+7</f>
        <v>130</v>
      </c>
      <c r="I8" s="135" t="s">
        <v>159</v>
      </c>
      <c r="J8" s="131"/>
      <c r="K8" s="132"/>
      <c r="L8" s="132"/>
      <c r="M8" s="132" t="s">
        <v>160</v>
      </c>
      <c r="N8" s="132" t="s">
        <v>165</v>
      </c>
      <c r="O8" s="132"/>
      <c r="P8" s="132"/>
      <c r="Q8" s="150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s="84" customFormat="1" ht="20" customHeight="1" spans="1:251">
      <c r="A9" s="108" t="s">
        <v>166</v>
      </c>
      <c r="B9" s="106">
        <f>C9-1.2</f>
        <v>43.6</v>
      </c>
      <c r="C9" s="106">
        <f>D9-1.2</f>
        <v>44.8</v>
      </c>
      <c r="D9" s="109" t="s">
        <v>167</v>
      </c>
      <c r="E9" s="106">
        <f>D9+1.2</f>
        <v>47.2</v>
      </c>
      <c r="F9" s="106">
        <f>E9+1.2</f>
        <v>48.4</v>
      </c>
      <c r="G9" s="106">
        <f>F9+1.4</f>
        <v>49.8</v>
      </c>
      <c r="H9" s="106">
        <f>G9+1.4</f>
        <v>51.2</v>
      </c>
      <c r="I9" s="135" t="s">
        <v>168</v>
      </c>
      <c r="J9" s="131"/>
      <c r="K9" s="132"/>
      <c r="L9" s="132"/>
      <c r="M9" s="132" t="s">
        <v>163</v>
      </c>
      <c r="N9" s="132" t="s">
        <v>161</v>
      </c>
      <c r="O9" s="132"/>
      <c r="P9" s="132"/>
      <c r="Q9" s="150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s="84" customFormat="1" ht="20" customHeight="1" spans="1:251">
      <c r="A10" s="108" t="s">
        <v>171</v>
      </c>
      <c r="B10" s="106">
        <f>C10-0.5</f>
        <v>20</v>
      </c>
      <c r="C10" s="106">
        <f>D10-0.5</f>
        <v>20.5</v>
      </c>
      <c r="D10" s="109">
        <v>21</v>
      </c>
      <c r="E10" s="106">
        <f t="shared" ref="E10:H10" si="0">D10+0.5</f>
        <v>21.5</v>
      </c>
      <c r="F10" s="106">
        <f t="shared" si="0"/>
        <v>22</v>
      </c>
      <c r="G10" s="106">
        <f t="shared" si="0"/>
        <v>22.5</v>
      </c>
      <c r="H10" s="106">
        <f t="shared" si="0"/>
        <v>23</v>
      </c>
      <c r="I10" s="135" t="s">
        <v>168</v>
      </c>
      <c r="J10" s="131"/>
      <c r="K10" s="132"/>
      <c r="L10" s="132"/>
      <c r="M10" s="132" t="s">
        <v>201</v>
      </c>
      <c r="N10" s="132" t="s">
        <v>161</v>
      </c>
      <c r="O10" s="132"/>
      <c r="P10" s="132"/>
      <c r="Q10" s="150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s="84" customFormat="1" ht="20" customHeight="1" spans="1:251">
      <c r="A11" s="110" t="s">
        <v>173</v>
      </c>
      <c r="B11" s="111">
        <f>C11-0.8</f>
        <v>17.9</v>
      </c>
      <c r="C11" s="111">
        <f>D11-0.8</f>
        <v>18.7</v>
      </c>
      <c r="D11" s="112">
        <v>19.5</v>
      </c>
      <c r="E11" s="111">
        <f>D11+0.8</f>
        <v>20.3</v>
      </c>
      <c r="F11" s="111">
        <f>E11+0.8</f>
        <v>21.1</v>
      </c>
      <c r="G11" s="111">
        <f>F11+1.3</f>
        <v>22.4</v>
      </c>
      <c r="H11" s="111">
        <f>G11+1.3</f>
        <v>23.7</v>
      </c>
      <c r="I11" s="135" t="s">
        <v>174</v>
      </c>
      <c r="J11" s="131"/>
      <c r="K11" s="132"/>
      <c r="L11" s="132"/>
      <c r="M11" s="132" t="s">
        <v>201</v>
      </c>
      <c r="N11" s="132" t="s">
        <v>161</v>
      </c>
      <c r="O11" s="132"/>
      <c r="P11" s="132"/>
      <c r="Q11" s="150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s="84" customFormat="1" ht="20" customHeight="1" spans="1:251">
      <c r="A12" s="110" t="s">
        <v>176</v>
      </c>
      <c r="B12" s="111">
        <f>C12-0.6</f>
        <v>16.3</v>
      </c>
      <c r="C12" s="111">
        <f>D12-0.6</f>
        <v>16.9</v>
      </c>
      <c r="D12" s="112">
        <v>17.5</v>
      </c>
      <c r="E12" s="111">
        <f>D12+0.6</f>
        <v>18.1</v>
      </c>
      <c r="F12" s="111">
        <f>E12+0.6</f>
        <v>18.7</v>
      </c>
      <c r="G12" s="111">
        <f>F12+0.95</f>
        <v>19.65</v>
      </c>
      <c r="H12" s="111">
        <f>G12+0.95</f>
        <v>20.6</v>
      </c>
      <c r="I12" s="135" t="s">
        <v>168</v>
      </c>
      <c r="J12" s="131"/>
      <c r="K12" s="132"/>
      <c r="L12" s="132"/>
      <c r="M12" s="132" t="s">
        <v>178</v>
      </c>
      <c r="N12" s="132" t="s">
        <v>201</v>
      </c>
      <c r="O12" s="132"/>
      <c r="P12" s="132"/>
      <c r="Q12" s="150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s="84" customFormat="1" ht="20" customHeight="1" spans="1:251">
      <c r="A13" s="108" t="s">
        <v>177</v>
      </c>
      <c r="B13" s="106">
        <f>C13-0.4</f>
        <v>19.2</v>
      </c>
      <c r="C13" s="106">
        <f>D13-0.4</f>
        <v>19.6</v>
      </c>
      <c r="D13" s="107">
        <v>20</v>
      </c>
      <c r="E13" s="106">
        <f>D13+0.4</f>
        <v>20.4</v>
      </c>
      <c r="F13" s="106">
        <f>E13+0.4</f>
        <v>20.8</v>
      </c>
      <c r="G13" s="106">
        <f>F13+0.6</f>
        <v>21.4</v>
      </c>
      <c r="H13" s="106">
        <f>G13+0.6</f>
        <v>22</v>
      </c>
      <c r="I13" s="135">
        <v>0</v>
      </c>
      <c r="J13" s="131"/>
      <c r="K13" s="132"/>
      <c r="L13" s="132"/>
      <c r="M13" s="132" t="s">
        <v>160</v>
      </c>
      <c r="N13" s="132" t="s">
        <v>178</v>
      </c>
      <c r="O13" s="132"/>
      <c r="P13" s="132"/>
      <c r="Q13" s="150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s="84" customFormat="1" ht="20" customHeight="1" spans="1:251">
      <c r="A14" s="108" t="s">
        <v>179</v>
      </c>
      <c r="B14" s="106">
        <f>C14-0.2</f>
        <v>10.6</v>
      </c>
      <c r="C14" s="106">
        <f>D14-0.2</f>
        <v>10.8</v>
      </c>
      <c r="D14" s="107">
        <v>11</v>
      </c>
      <c r="E14" s="106">
        <f>D14+0.2</f>
        <v>11.2</v>
      </c>
      <c r="F14" s="106">
        <f>E14+0.2</f>
        <v>11.4</v>
      </c>
      <c r="G14" s="106">
        <f>F14+0.25</f>
        <v>11.65</v>
      </c>
      <c r="H14" s="106">
        <f>G14+0.25</f>
        <v>11.9</v>
      </c>
      <c r="I14" s="136"/>
      <c r="J14" s="131"/>
      <c r="K14" s="132"/>
      <c r="L14" s="132"/>
      <c r="M14" s="132" t="s">
        <v>160</v>
      </c>
      <c r="N14" s="132" t="s">
        <v>160</v>
      </c>
      <c r="O14" s="132"/>
      <c r="P14" s="132"/>
      <c r="Q14" s="150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s="84" customFormat="1" ht="20" customHeight="1" spans="1:251">
      <c r="A15" s="108" t="s">
        <v>180</v>
      </c>
      <c r="B15" s="106">
        <v>1.5</v>
      </c>
      <c r="C15" s="106">
        <v>1.5</v>
      </c>
      <c r="D15" s="107">
        <v>1.5</v>
      </c>
      <c r="E15" s="106">
        <v>1.5</v>
      </c>
      <c r="F15" s="106">
        <v>1.5</v>
      </c>
      <c r="G15" s="106">
        <v>1.5</v>
      </c>
      <c r="H15" s="106">
        <v>1.5</v>
      </c>
      <c r="I15" s="136"/>
      <c r="J15" s="131"/>
      <c r="K15" s="132"/>
      <c r="L15" s="132"/>
      <c r="M15" s="132" t="s">
        <v>160</v>
      </c>
      <c r="N15" s="132" t="s">
        <v>160</v>
      </c>
      <c r="O15" s="132"/>
      <c r="P15" s="132"/>
      <c r="Q15" s="150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s="84" customFormat="1" ht="20" customHeight="1" spans="1:251">
      <c r="A16" s="108"/>
      <c r="B16" s="106"/>
      <c r="C16" s="106"/>
      <c r="D16" s="113"/>
      <c r="E16" s="106"/>
      <c r="F16" s="106"/>
      <c r="G16" s="106"/>
      <c r="H16" s="106"/>
      <c r="I16" s="136"/>
      <c r="J16" s="131"/>
      <c r="K16" s="132"/>
      <c r="L16" s="132"/>
      <c r="M16" s="132"/>
      <c r="N16" s="132"/>
      <c r="O16" s="132"/>
      <c r="P16" s="132"/>
      <c r="Q16" s="150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s="84" customFormat="1" ht="20" customHeight="1" spans="1:251">
      <c r="A17" s="108"/>
      <c r="B17" s="106"/>
      <c r="C17" s="106"/>
      <c r="D17" s="113"/>
      <c r="E17" s="106"/>
      <c r="F17" s="106"/>
      <c r="G17" s="106"/>
      <c r="H17" s="106"/>
      <c r="I17" s="137"/>
      <c r="J17" s="131"/>
      <c r="K17" s="132"/>
      <c r="L17" s="132"/>
      <c r="M17" s="132"/>
      <c r="N17" s="132"/>
      <c r="O17" s="132"/>
      <c r="P17" s="132"/>
      <c r="Q17" s="150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</row>
    <row r="18" s="84" customFormat="1" ht="18" spans="1:251">
      <c r="A18" s="108"/>
      <c r="B18" s="106"/>
      <c r="C18" s="106"/>
      <c r="D18" s="113"/>
      <c r="E18" s="106"/>
      <c r="F18" s="106"/>
      <c r="G18" s="106"/>
      <c r="H18" s="106"/>
      <c r="I18" s="138"/>
      <c r="J18" s="131"/>
      <c r="K18" s="132"/>
      <c r="L18" s="132"/>
      <c r="M18" s="132"/>
      <c r="N18" s="132"/>
      <c r="O18" s="132"/>
      <c r="P18" s="132"/>
      <c r="Q18" s="150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s="84" customFormat="1" ht="17.25" spans="1:251">
      <c r="A19" s="114"/>
      <c r="B19" s="115"/>
      <c r="C19" s="115"/>
      <c r="D19" s="115"/>
      <c r="E19" s="116"/>
      <c r="F19" s="115"/>
      <c r="G19" s="115"/>
      <c r="H19" s="115"/>
      <c r="I19" s="115"/>
      <c r="J19" s="139"/>
      <c r="K19" s="140"/>
      <c r="L19" s="140"/>
      <c r="M19" s="141"/>
      <c r="N19" s="140"/>
      <c r="O19" s="140"/>
      <c r="P19" s="141"/>
      <c r="Q19" s="151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</row>
    <row r="20" s="84" customFormat="1" spans="3:251">
      <c r="C20" s="85"/>
      <c r="J20" s="142" t="s">
        <v>183</v>
      </c>
      <c r="K20" s="239"/>
      <c r="L20" s="142" t="s">
        <v>184</v>
      </c>
      <c r="M20" s="142"/>
      <c r="O20" s="142" t="s">
        <v>185</v>
      </c>
      <c r="P20" s="240" t="s">
        <v>141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K15" sqref="A15:K16"/>
    </sheetView>
  </sheetViews>
  <sheetFormatPr defaultColWidth="10.125" defaultRowHeight="14.25"/>
  <cols>
    <col min="1" max="1" width="9.625" style="155" customWidth="1"/>
    <col min="2" max="2" width="11.125" style="155" customWidth="1"/>
    <col min="3" max="3" width="9.125" style="155" customWidth="1"/>
    <col min="4" max="4" width="9.5" style="155" customWidth="1"/>
    <col min="5" max="5" width="11.375" style="155" customWidth="1"/>
    <col min="6" max="6" width="10.375" style="155" customWidth="1"/>
    <col min="7" max="7" width="9.5" style="155" customWidth="1"/>
    <col min="8" max="8" width="9.125" style="155" customWidth="1"/>
    <col min="9" max="9" width="8.125" style="155" customWidth="1"/>
    <col min="10" max="10" width="10.5" style="155" customWidth="1"/>
    <col min="11" max="11" width="12.125" style="155" customWidth="1"/>
    <col min="12" max="16384" width="10.125" style="155"/>
  </cols>
  <sheetData>
    <row r="1" ht="23.25" spans="1:11">
      <c r="A1" s="156" t="s">
        <v>202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39" customHeight="1" spans="1:11">
      <c r="A2" s="157" t="s">
        <v>53</v>
      </c>
      <c r="B2" s="158" t="s">
        <v>54</v>
      </c>
      <c r="C2" s="158"/>
      <c r="D2" s="159" t="s">
        <v>61</v>
      </c>
      <c r="E2" s="160" t="str">
        <f>首期!B4</f>
        <v>TAJJEN81822</v>
      </c>
      <c r="F2" s="161" t="s">
        <v>203</v>
      </c>
      <c r="G2" s="162" t="s">
        <v>204</v>
      </c>
      <c r="H2" s="163"/>
      <c r="I2" s="191" t="s">
        <v>57</v>
      </c>
      <c r="J2" s="210" t="s">
        <v>56</v>
      </c>
      <c r="K2" s="211"/>
    </row>
    <row r="3" ht="18" customHeight="1" spans="1:11">
      <c r="A3" s="164" t="s">
        <v>75</v>
      </c>
      <c r="B3" s="165">
        <f>首期!B7</f>
        <v>5400</v>
      </c>
      <c r="C3" s="165"/>
      <c r="D3" s="166" t="s">
        <v>205</v>
      </c>
      <c r="E3" s="167">
        <v>45657</v>
      </c>
      <c r="F3" s="168"/>
      <c r="G3" s="168"/>
      <c r="H3" s="169" t="s">
        <v>206</v>
      </c>
      <c r="I3" s="169"/>
      <c r="J3" s="169"/>
      <c r="K3" s="212"/>
    </row>
    <row r="4" ht="18" customHeight="1" spans="1:11">
      <c r="A4" s="170" t="s">
        <v>71</v>
      </c>
      <c r="B4" s="165">
        <v>3</v>
      </c>
      <c r="C4" s="165">
        <v>6</v>
      </c>
      <c r="D4" s="171" t="s">
        <v>207</v>
      </c>
      <c r="E4" s="168" t="s">
        <v>208</v>
      </c>
      <c r="F4" s="168"/>
      <c r="G4" s="168"/>
      <c r="H4" s="171" t="s">
        <v>209</v>
      </c>
      <c r="I4" s="171"/>
      <c r="J4" s="183" t="s">
        <v>65</v>
      </c>
      <c r="K4" s="213" t="s">
        <v>66</v>
      </c>
    </row>
    <row r="5" ht="18" customHeight="1" spans="1:11">
      <c r="A5" s="170" t="s">
        <v>210</v>
      </c>
      <c r="B5" s="165">
        <v>1</v>
      </c>
      <c r="C5" s="165"/>
      <c r="D5" s="166" t="s">
        <v>211</v>
      </c>
      <c r="E5" s="166"/>
      <c r="G5" s="166"/>
      <c r="H5" s="171" t="s">
        <v>212</v>
      </c>
      <c r="I5" s="171"/>
      <c r="J5" s="183" t="s">
        <v>65</v>
      </c>
      <c r="K5" s="213" t="s">
        <v>66</v>
      </c>
    </row>
    <row r="6" ht="18" customHeight="1" spans="1:13">
      <c r="A6" s="172" t="s">
        <v>213</v>
      </c>
      <c r="B6" s="173">
        <v>315</v>
      </c>
      <c r="C6" s="173"/>
      <c r="D6" s="174" t="s">
        <v>214</v>
      </c>
      <c r="E6" s="175"/>
      <c r="F6" s="175"/>
      <c r="G6" s="174"/>
      <c r="H6" s="176" t="s">
        <v>215</v>
      </c>
      <c r="I6" s="176"/>
      <c r="J6" s="175" t="s">
        <v>65</v>
      </c>
      <c r="K6" s="214" t="s">
        <v>66</v>
      </c>
      <c r="M6" s="215"/>
    </row>
    <row r="7" ht="18" customHeight="1" spans="1:11">
      <c r="A7" s="177"/>
      <c r="B7" s="178"/>
      <c r="C7" s="178"/>
      <c r="D7" s="177"/>
      <c r="E7" s="178"/>
      <c r="F7" s="179"/>
      <c r="G7" s="177"/>
      <c r="H7" s="179"/>
      <c r="I7" s="178"/>
      <c r="J7" s="178"/>
      <c r="K7" s="178"/>
    </row>
    <row r="8" ht="18" customHeight="1" spans="1:11">
      <c r="A8" s="180" t="s">
        <v>216</v>
      </c>
      <c r="B8" s="161" t="s">
        <v>217</v>
      </c>
      <c r="C8" s="161" t="s">
        <v>218</v>
      </c>
      <c r="D8" s="161" t="s">
        <v>219</v>
      </c>
      <c r="E8" s="161" t="s">
        <v>220</v>
      </c>
      <c r="F8" s="161" t="s">
        <v>221</v>
      </c>
      <c r="G8" s="181" t="s">
        <v>78</v>
      </c>
      <c r="H8" s="182"/>
      <c r="I8" s="182"/>
      <c r="J8" s="182"/>
      <c r="K8" s="216"/>
    </row>
    <row r="9" ht="18" customHeight="1" spans="1:11">
      <c r="A9" s="170" t="s">
        <v>222</v>
      </c>
      <c r="B9" s="171"/>
      <c r="C9" s="183" t="s">
        <v>65</v>
      </c>
      <c r="D9" s="183" t="s">
        <v>66</v>
      </c>
      <c r="E9" s="166" t="s">
        <v>223</v>
      </c>
      <c r="F9" s="184" t="s">
        <v>224</v>
      </c>
      <c r="G9" s="185"/>
      <c r="H9" s="186"/>
      <c r="I9" s="186"/>
      <c r="J9" s="186"/>
      <c r="K9" s="217"/>
    </row>
    <row r="10" ht="18" customHeight="1" spans="1:11">
      <c r="A10" s="170" t="s">
        <v>225</v>
      </c>
      <c r="B10" s="171"/>
      <c r="C10" s="183" t="s">
        <v>65</v>
      </c>
      <c r="D10" s="183" t="s">
        <v>66</v>
      </c>
      <c r="E10" s="166" t="s">
        <v>226</v>
      </c>
      <c r="F10" s="184" t="s">
        <v>227</v>
      </c>
      <c r="G10" s="185" t="s">
        <v>228</v>
      </c>
      <c r="H10" s="186"/>
      <c r="I10" s="186"/>
      <c r="J10" s="186"/>
      <c r="K10" s="217"/>
    </row>
    <row r="11" ht="18" customHeight="1" spans="1:11">
      <c r="A11" s="187" t="s">
        <v>188</v>
      </c>
      <c r="B11" s="188"/>
      <c r="C11" s="188"/>
      <c r="D11" s="188"/>
      <c r="E11" s="188"/>
      <c r="F11" s="188"/>
      <c r="G11" s="188"/>
      <c r="H11" s="188"/>
      <c r="I11" s="188"/>
      <c r="J11" s="188"/>
      <c r="K11" s="218"/>
    </row>
    <row r="12" ht="18" customHeight="1" spans="1:11">
      <c r="A12" s="164" t="s">
        <v>88</v>
      </c>
      <c r="B12" s="183" t="s">
        <v>84</v>
      </c>
      <c r="C12" s="183" t="s">
        <v>85</v>
      </c>
      <c r="D12" s="184"/>
      <c r="E12" s="166" t="s">
        <v>86</v>
      </c>
      <c r="F12" s="183" t="s">
        <v>84</v>
      </c>
      <c r="G12" s="183" t="s">
        <v>85</v>
      </c>
      <c r="H12" s="183"/>
      <c r="I12" s="166" t="s">
        <v>229</v>
      </c>
      <c r="J12" s="183" t="s">
        <v>84</v>
      </c>
      <c r="K12" s="213" t="s">
        <v>85</v>
      </c>
    </row>
    <row r="13" ht="18" customHeight="1" spans="1:11">
      <c r="A13" s="164" t="s">
        <v>91</v>
      </c>
      <c r="B13" s="183" t="s">
        <v>84</v>
      </c>
      <c r="C13" s="183" t="s">
        <v>85</v>
      </c>
      <c r="D13" s="184"/>
      <c r="E13" s="166" t="s">
        <v>96</v>
      </c>
      <c r="F13" s="183" t="s">
        <v>84</v>
      </c>
      <c r="G13" s="183" t="s">
        <v>85</v>
      </c>
      <c r="H13" s="183"/>
      <c r="I13" s="166" t="s">
        <v>230</v>
      </c>
      <c r="J13" s="183" t="s">
        <v>84</v>
      </c>
      <c r="K13" s="213" t="s">
        <v>85</v>
      </c>
    </row>
    <row r="14" ht="18" customHeight="1" spans="1:11">
      <c r="A14" s="172" t="s">
        <v>231</v>
      </c>
      <c r="B14" s="175" t="s">
        <v>84</v>
      </c>
      <c r="C14" s="175" t="s">
        <v>85</v>
      </c>
      <c r="D14" s="189"/>
      <c r="E14" s="174" t="s">
        <v>232</v>
      </c>
      <c r="F14" s="175" t="s">
        <v>84</v>
      </c>
      <c r="G14" s="175" t="s">
        <v>85</v>
      </c>
      <c r="H14" s="175"/>
      <c r="I14" s="174" t="s">
        <v>233</v>
      </c>
      <c r="J14" s="175" t="s">
        <v>84</v>
      </c>
      <c r="K14" s="214" t="s">
        <v>85</v>
      </c>
    </row>
    <row r="15" ht="18" customHeight="1" spans="1:11">
      <c r="A15" s="177"/>
      <c r="B15" s="190"/>
      <c r="C15" s="190"/>
      <c r="D15" s="178"/>
      <c r="E15" s="177"/>
      <c r="F15" s="190"/>
      <c r="G15" s="190"/>
      <c r="H15" s="190"/>
      <c r="I15" s="177"/>
      <c r="J15" s="190"/>
      <c r="K15" s="190"/>
    </row>
    <row r="16" s="153" customFormat="1" ht="18" customHeight="1" spans="1:11">
      <c r="A16" s="157" t="s">
        <v>234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19"/>
    </row>
    <row r="17" ht="18" customHeight="1" spans="1:11">
      <c r="A17" s="170" t="s">
        <v>235</v>
      </c>
      <c r="B17" s="171"/>
      <c r="C17" s="171"/>
      <c r="D17" s="171"/>
      <c r="E17" s="171"/>
      <c r="F17" s="171"/>
      <c r="G17" s="171"/>
      <c r="H17" s="171"/>
      <c r="I17" s="171"/>
      <c r="J17" s="171"/>
      <c r="K17" s="220"/>
    </row>
    <row r="18" ht="18" customHeight="1" spans="1:11">
      <c r="A18" s="170" t="s">
        <v>236</v>
      </c>
      <c r="B18" s="171"/>
      <c r="C18" s="171"/>
      <c r="D18" s="171"/>
      <c r="E18" s="171"/>
      <c r="F18" s="171"/>
      <c r="G18" s="171"/>
      <c r="H18" s="171"/>
      <c r="I18" s="171"/>
      <c r="J18" s="171"/>
      <c r="K18" s="220"/>
    </row>
    <row r="19" ht="22" customHeight="1" spans="1:11">
      <c r="A19" s="192"/>
      <c r="B19" s="183"/>
      <c r="C19" s="183"/>
      <c r="D19" s="183"/>
      <c r="E19" s="183"/>
      <c r="F19" s="183"/>
      <c r="G19" s="183"/>
      <c r="H19" s="183"/>
      <c r="I19" s="183"/>
      <c r="J19" s="183"/>
      <c r="K19" s="213"/>
    </row>
    <row r="20" ht="22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21"/>
    </row>
    <row r="21" ht="22" customHeight="1" spans="1:11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221"/>
    </row>
    <row r="22" ht="22" customHeight="1" spans="1:1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221"/>
    </row>
    <row r="23" ht="22" customHeight="1" spans="1:11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222"/>
    </row>
    <row r="24" ht="18" customHeight="1" spans="1:11">
      <c r="A24" s="170" t="s">
        <v>123</v>
      </c>
      <c r="B24" s="171"/>
      <c r="C24" s="183" t="s">
        <v>65</v>
      </c>
      <c r="D24" s="183" t="s">
        <v>66</v>
      </c>
      <c r="E24" s="169"/>
      <c r="F24" s="169"/>
      <c r="G24" s="169"/>
      <c r="H24" s="169"/>
      <c r="I24" s="169"/>
      <c r="J24" s="169"/>
      <c r="K24" s="212"/>
    </row>
    <row r="25" ht="18" customHeight="1" spans="1:11">
      <c r="A25" s="197" t="s">
        <v>237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3"/>
    </row>
    <row r="26" ht="15" spans="1:1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ht="20" customHeight="1" spans="1:11">
      <c r="A27" s="200" t="s">
        <v>238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24" t="s">
        <v>239</v>
      </c>
    </row>
    <row r="28" ht="23" customHeight="1" spans="1:11">
      <c r="A28" s="193" t="s">
        <v>240</v>
      </c>
      <c r="B28" s="194"/>
      <c r="C28" s="194"/>
      <c r="D28" s="194"/>
      <c r="E28" s="194"/>
      <c r="F28" s="194"/>
      <c r="G28" s="194"/>
      <c r="H28" s="194"/>
      <c r="I28" s="194"/>
      <c r="J28" s="225"/>
      <c r="K28" s="226">
        <v>2</v>
      </c>
    </row>
    <row r="29" ht="23" customHeight="1" spans="1:11">
      <c r="A29" s="193" t="s">
        <v>241</v>
      </c>
      <c r="B29" s="194"/>
      <c r="C29" s="194"/>
      <c r="D29" s="194"/>
      <c r="E29" s="194"/>
      <c r="F29" s="194"/>
      <c r="G29" s="194"/>
      <c r="H29" s="194"/>
      <c r="I29" s="194"/>
      <c r="J29" s="225"/>
      <c r="K29" s="217">
        <v>1</v>
      </c>
    </row>
    <row r="30" ht="23" customHeight="1" spans="1:11">
      <c r="A30" s="193" t="s">
        <v>242</v>
      </c>
      <c r="B30" s="194"/>
      <c r="C30" s="194"/>
      <c r="D30" s="194"/>
      <c r="E30" s="194"/>
      <c r="F30" s="194"/>
      <c r="G30" s="194"/>
      <c r="H30" s="194"/>
      <c r="I30" s="194"/>
      <c r="J30" s="225"/>
      <c r="K30" s="217">
        <v>1</v>
      </c>
    </row>
    <row r="31" ht="23" customHeight="1" spans="1:11">
      <c r="A31" s="193"/>
      <c r="B31" s="194"/>
      <c r="C31" s="194"/>
      <c r="D31" s="194"/>
      <c r="E31" s="194"/>
      <c r="F31" s="194"/>
      <c r="G31" s="194"/>
      <c r="H31" s="194"/>
      <c r="I31" s="194"/>
      <c r="J31" s="225"/>
      <c r="K31" s="217"/>
    </row>
    <row r="32" ht="23" customHeight="1" spans="1:11">
      <c r="A32" s="193"/>
      <c r="B32" s="194"/>
      <c r="C32" s="194"/>
      <c r="D32" s="194"/>
      <c r="E32" s="194"/>
      <c r="F32" s="194"/>
      <c r="G32" s="194"/>
      <c r="H32" s="194"/>
      <c r="I32" s="194"/>
      <c r="J32" s="225"/>
      <c r="K32" s="227"/>
    </row>
    <row r="33" ht="23" customHeight="1" spans="1:11">
      <c r="A33" s="193"/>
      <c r="B33" s="194"/>
      <c r="C33" s="194"/>
      <c r="D33" s="194"/>
      <c r="E33" s="194"/>
      <c r="F33" s="194"/>
      <c r="G33" s="194"/>
      <c r="H33" s="194"/>
      <c r="I33" s="194"/>
      <c r="J33" s="225"/>
      <c r="K33" s="228"/>
    </row>
    <row r="34" ht="23" customHeight="1" spans="1:11">
      <c r="A34" s="193"/>
      <c r="B34" s="194"/>
      <c r="C34" s="194"/>
      <c r="D34" s="194"/>
      <c r="E34" s="194"/>
      <c r="F34" s="194"/>
      <c r="G34" s="194"/>
      <c r="H34" s="194"/>
      <c r="I34" s="194"/>
      <c r="J34" s="225"/>
      <c r="K34" s="217"/>
    </row>
    <row r="35" ht="23" customHeight="1" spans="1:11">
      <c r="A35" s="193"/>
      <c r="B35" s="194"/>
      <c r="C35" s="194"/>
      <c r="D35" s="194"/>
      <c r="E35" s="194"/>
      <c r="F35" s="194"/>
      <c r="G35" s="194"/>
      <c r="H35" s="194"/>
      <c r="I35" s="194"/>
      <c r="J35" s="225"/>
      <c r="K35" s="229"/>
    </row>
    <row r="36" ht="23" customHeight="1" spans="1:11">
      <c r="A36" s="201" t="s">
        <v>243</v>
      </c>
      <c r="B36" s="202"/>
      <c r="C36" s="202"/>
      <c r="D36" s="202"/>
      <c r="E36" s="202"/>
      <c r="F36" s="202"/>
      <c r="G36" s="202"/>
      <c r="H36" s="202"/>
      <c r="I36" s="202"/>
      <c r="J36" s="230"/>
      <c r="K36" s="231">
        <f>SUM(K28:K35)</f>
        <v>4</v>
      </c>
    </row>
    <row r="37" ht="18.75" customHeight="1" spans="1:11">
      <c r="A37" s="203" t="s">
        <v>244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32"/>
    </row>
    <row r="38" s="154" customFormat="1" ht="18.75" customHeight="1" spans="1:11">
      <c r="A38" s="170" t="s">
        <v>245</v>
      </c>
      <c r="B38" s="171"/>
      <c r="C38" s="171"/>
      <c r="D38" s="169" t="s">
        <v>246</v>
      </c>
      <c r="E38" s="169"/>
      <c r="F38" s="205" t="s">
        <v>247</v>
      </c>
      <c r="G38" s="206"/>
      <c r="H38" s="171" t="s">
        <v>248</v>
      </c>
      <c r="I38" s="171"/>
      <c r="J38" s="171" t="s">
        <v>249</v>
      </c>
      <c r="K38" s="220"/>
    </row>
    <row r="39" ht="18.75" customHeight="1" spans="1:11">
      <c r="A39" s="170" t="s">
        <v>124</v>
      </c>
      <c r="B39" s="171" t="s">
        <v>250</v>
      </c>
      <c r="C39" s="171"/>
      <c r="D39" s="171"/>
      <c r="E39" s="171"/>
      <c r="F39" s="171"/>
      <c r="G39" s="171"/>
      <c r="H39" s="171"/>
      <c r="I39" s="171"/>
      <c r="J39" s="171"/>
      <c r="K39" s="220"/>
    </row>
    <row r="40" ht="24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220"/>
    </row>
    <row r="41" ht="24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220"/>
    </row>
    <row r="42" ht="32.1" customHeight="1" spans="1:11">
      <c r="A42" s="172" t="s">
        <v>135</v>
      </c>
      <c r="B42" s="207" t="s">
        <v>251</v>
      </c>
      <c r="C42" s="207"/>
      <c r="D42" s="174" t="s">
        <v>252</v>
      </c>
      <c r="E42" s="189" t="s">
        <v>253</v>
      </c>
      <c r="F42" s="174" t="s">
        <v>139</v>
      </c>
      <c r="G42" s="208">
        <v>45508</v>
      </c>
      <c r="H42" s="209" t="s">
        <v>140</v>
      </c>
      <c r="I42" s="209"/>
      <c r="J42" s="207" t="s">
        <v>141</v>
      </c>
      <c r="K42" s="23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A2" sqref="A2:Q19"/>
    </sheetView>
  </sheetViews>
  <sheetFormatPr defaultColWidth="9" defaultRowHeight="14.25"/>
  <cols>
    <col min="1" max="1" width="13.625" style="84" customWidth="1"/>
    <col min="2" max="3" width="9.125" style="84" customWidth="1"/>
    <col min="4" max="4" width="9.125" style="85" customWidth="1"/>
    <col min="5" max="7" width="9.125" style="84" customWidth="1"/>
    <col min="8" max="8" width="8.5" style="84" customWidth="1"/>
    <col min="9" max="9" width="5.375" style="84" customWidth="1"/>
    <col min="10" max="10" width="2.75" style="84" customWidth="1"/>
    <col min="11" max="13" width="12.625" style="84" customWidth="1"/>
    <col min="14" max="16" width="12.625" style="86" customWidth="1"/>
    <col min="17" max="17" width="12.625" style="87" customWidth="1"/>
    <col min="18" max="255" width="9" style="84"/>
    <col min="256" max="16384" width="9" style="88"/>
  </cols>
  <sheetData>
    <row r="1" s="84" customFormat="1" ht="29" customHeight="1" spans="1:258">
      <c r="A1" s="89" t="s">
        <v>144</v>
      </c>
      <c r="B1" s="90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119"/>
      <c r="O1" s="119"/>
      <c r="P1" s="119"/>
      <c r="Q1" s="145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  <c r="IX1" s="88"/>
    </row>
    <row r="2" s="84" customFormat="1" ht="20" customHeight="1" spans="1:258">
      <c r="A2" s="93" t="s">
        <v>61</v>
      </c>
      <c r="B2" s="94" t="str">
        <f>首期!B4</f>
        <v>TAJJEN81822</v>
      </c>
      <c r="C2" s="95"/>
      <c r="D2" s="96"/>
      <c r="E2" s="97" t="s">
        <v>67</v>
      </c>
      <c r="F2" s="98" t="str">
        <f>首期!B5</f>
        <v>男式短袖T恤</v>
      </c>
      <c r="G2" s="98"/>
      <c r="H2" s="98"/>
      <c r="I2" s="98"/>
      <c r="J2" s="120"/>
      <c r="K2" s="121" t="s">
        <v>57</v>
      </c>
      <c r="L2" s="122" t="s">
        <v>56</v>
      </c>
      <c r="M2" s="122"/>
      <c r="N2" s="122"/>
      <c r="O2" s="122"/>
      <c r="P2" s="123"/>
      <c r="Q2" s="146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  <c r="IW2" s="88"/>
      <c r="IX2" s="88"/>
    </row>
    <row r="3" s="84" customFormat="1" ht="15" spans="1:258">
      <c r="A3" s="99" t="s">
        <v>145</v>
      </c>
      <c r="B3" s="100" t="s">
        <v>146</v>
      </c>
      <c r="C3" s="101"/>
      <c r="D3" s="100"/>
      <c r="E3" s="100"/>
      <c r="F3" s="100"/>
      <c r="G3" s="100"/>
      <c r="H3" s="100"/>
      <c r="I3" s="100"/>
      <c r="J3" s="124"/>
      <c r="K3" s="125"/>
      <c r="L3" s="125"/>
      <c r="M3" s="125"/>
      <c r="N3" s="125"/>
      <c r="O3" s="125"/>
      <c r="P3" s="126"/>
      <c r="Q3" s="147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</row>
    <row r="4" s="84" customFormat="1" ht="16.5" spans="1:258">
      <c r="A4" s="99"/>
      <c r="B4" s="102" t="s">
        <v>110</v>
      </c>
      <c r="C4" s="103" t="s">
        <v>111</v>
      </c>
      <c r="D4" s="104" t="s">
        <v>112</v>
      </c>
      <c r="E4" s="103" t="s">
        <v>113</v>
      </c>
      <c r="F4" s="103" t="s">
        <v>114</v>
      </c>
      <c r="G4" s="103" t="s">
        <v>115</v>
      </c>
      <c r="H4" s="103" t="s">
        <v>147</v>
      </c>
      <c r="I4" s="127" t="s">
        <v>148</v>
      </c>
      <c r="J4" s="124"/>
      <c r="K4" s="128"/>
      <c r="L4" s="129"/>
      <c r="M4" s="130" t="s">
        <v>197</v>
      </c>
      <c r="N4" s="130" t="s">
        <v>197</v>
      </c>
      <c r="O4" s="130"/>
      <c r="P4" s="130"/>
      <c r="Q4" s="14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</row>
    <row r="5" s="84" customFormat="1" ht="16.5" spans="1:258">
      <c r="A5" s="99"/>
      <c r="B5" s="102" t="s">
        <v>149</v>
      </c>
      <c r="C5" s="103" t="s">
        <v>150</v>
      </c>
      <c r="D5" s="104" t="s">
        <v>151</v>
      </c>
      <c r="E5" s="103" t="s">
        <v>152</v>
      </c>
      <c r="F5" s="103" t="s">
        <v>153</v>
      </c>
      <c r="G5" s="103" t="s">
        <v>154</v>
      </c>
      <c r="H5" s="103" t="s">
        <v>155</v>
      </c>
      <c r="I5" s="127"/>
      <c r="J5" s="131"/>
      <c r="K5" s="132"/>
      <c r="L5" s="133"/>
      <c r="M5" s="134" t="s">
        <v>198</v>
      </c>
      <c r="N5" s="134" t="s">
        <v>199</v>
      </c>
      <c r="O5" s="134"/>
      <c r="P5" s="134"/>
      <c r="Q5" s="149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</row>
    <row r="6" s="84" customFormat="1" ht="21" customHeight="1" spans="1:258">
      <c r="A6" s="105" t="s">
        <v>158</v>
      </c>
      <c r="B6" s="106">
        <f>C6-1</f>
        <v>66</v>
      </c>
      <c r="C6" s="106">
        <f>D6-2</f>
        <v>67</v>
      </c>
      <c r="D6" s="107">
        <v>69</v>
      </c>
      <c r="E6" s="106">
        <f>D6+2</f>
        <v>71</v>
      </c>
      <c r="F6" s="106">
        <f>E6+2</f>
        <v>73</v>
      </c>
      <c r="G6" s="106">
        <f>F6+1</f>
        <v>74</v>
      </c>
      <c r="H6" s="106">
        <f>G6+1</f>
        <v>75</v>
      </c>
      <c r="I6" s="135" t="s">
        <v>159</v>
      </c>
      <c r="J6" s="131"/>
      <c r="K6" s="132"/>
      <c r="L6" s="132"/>
      <c r="M6" s="132" t="s">
        <v>160</v>
      </c>
      <c r="N6" s="132" t="s">
        <v>160</v>
      </c>
      <c r="O6" s="132"/>
      <c r="P6" s="132"/>
      <c r="Q6" s="150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</row>
    <row r="7" s="84" customFormat="1" ht="21" hidden="1" customHeight="1" spans="1:258">
      <c r="A7" s="108" t="s">
        <v>162</v>
      </c>
      <c r="B7" s="106">
        <f>C7-4</f>
        <v>102</v>
      </c>
      <c r="C7" s="106">
        <f>D7-4</f>
        <v>106</v>
      </c>
      <c r="D7" s="107">
        <v>110</v>
      </c>
      <c r="E7" s="106">
        <f>D7+4</f>
        <v>114</v>
      </c>
      <c r="F7" s="106">
        <f>E7+4</f>
        <v>118</v>
      </c>
      <c r="G7" s="106">
        <f>F7+6</f>
        <v>124</v>
      </c>
      <c r="H7" s="106">
        <f>G7+6</f>
        <v>130</v>
      </c>
      <c r="I7" s="135" t="s">
        <v>159</v>
      </c>
      <c r="J7" s="131"/>
      <c r="K7" s="132"/>
      <c r="L7" s="132"/>
      <c r="M7" s="132" t="s">
        <v>160</v>
      </c>
      <c r="N7" s="132" t="s">
        <v>200</v>
      </c>
      <c r="O7" s="132"/>
      <c r="P7" s="132"/>
      <c r="Q7" s="150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</row>
    <row r="8" s="84" customFormat="1" ht="21" customHeight="1" spans="1:258">
      <c r="A8" s="108" t="s">
        <v>164</v>
      </c>
      <c r="B8" s="106">
        <f>C8-4</f>
        <v>100</v>
      </c>
      <c r="C8" s="106">
        <f>D8-4</f>
        <v>104</v>
      </c>
      <c r="D8" s="109">
        <v>108</v>
      </c>
      <c r="E8" s="106">
        <f>D8+4</f>
        <v>112</v>
      </c>
      <c r="F8" s="106">
        <f>E8+5</f>
        <v>117</v>
      </c>
      <c r="G8" s="106">
        <f>F8+6</f>
        <v>123</v>
      </c>
      <c r="H8" s="106">
        <f>G8+7</f>
        <v>130</v>
      </c>
      <c r="I8" s="135" t="s">
        <v>159</v>
      </c>
      <c r="J8" s="131"/>
      <c r="K8" s="132"/>
      <c r="L8" s="132"/>
      <c r="M8" s="132" t="s">
        <v>160</v>
      </c>
      <c r="N8" s="132" t="s">
        <v>165</v>
      </c>
      <c r="O8" s="132"/>
      <c r="P8" s="132"/>
      <c r="Q8" s="150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</row>
    <row r="9" s="84" customFormat="1" ht="21" customHeight="1" spans="1:258">
      <c r="A9" s="108" t="s">
        <v>166</v>
      </c>
      <c r="B9" s="106">
        <f>C9-1.2</f>
        <v>43.6</v>
      </c>
      <c r="C9" s="106">
        <f>D9-1.2</f>
        <v>44.8</v>
      </c>
      <c r="D9" s="109" t="s">
        <v>167</v>
      </c>
      <c r="E9" s="106">
        <f>D9+1.2</f>
        <v>47.2</v>
      </c>
      <c r="F9" s="106">
        <f>E9+1.2</f>
        <v>48.4</v>
      </c>
      <c r="G9" s="106">
        <f>F9+1.4</f>
        <v>49.8</v>
      </c>
      <c r="H9" s="106">
        <f>G9+1.4</f>
        <v>51.2</v>
      </c>
      <c r="I9" s="135" t="s">
        <v>168</v>
      </c>
      <c r="J9" s="131"/>
      <c r="K9" s="132"/>
      <c r="L9" s="132"/>
      <c r="M9" s="132" t="s">
        <v>163</v>
      </c>
      <c r="N9" s="132" t="s">
        <v>161</v>
      </c>
      <c r="O9" s="132"/>
      <c r="P9" s="132"/>
      <c r="Q9" s="150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</row>
    <row r="10" s="84" customFormat="1" ht="21" customHeight="1" spans="1:258">
      <c r="A10" s="108" t="s">
        <v>171</v>
      </c>
      <c r="B10" s="106">
        <f>C10-0.5</f>
        <v>20</v>
      </c>
      <c r="C10" s="106">
        <f>D10-0.5</f>
        <v>20.5</v>
      </c>
      <c r="D10" s="109">
        <v>21</v>
      </c>
      <c r="E10" s="106">
        <f t="shared" ref="E10:H10" si="0">D10+0.5</f>
        <v>21.5</v>
      </c>
      <c r="F10" s="106">
        <f t="shared" si="0"/>
        <v>22</v>
      </c>
      <c r="G10" s="106">
        <f t="shared" si="0"/>
        <v>22.5</v>
      </c>
      <c r="H10" s="106">
        <f t="shared" si="0"/>
        <v>23</v>
      </c>
      <c r="I10" s="135" t="s">
        <v>168</v>
      </c>
      <c r="J10" s="131"/>
      <c r="K10" s="132"/>
      <c r="L10" s="132"/>
      <c r="M10" s="132" t="s">
        <v>201</v>
      </c>
      <c r="N10" s="132" t="s">
        <v>161</v>
      </c>
      <c r="O10" s="132"/>
      <c r="P10" s="132"/>
      <c r="Q10" s="150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</row>
    <row r="11" s="84" customFormat="1" ht="21" customHeight="1" spans="1:258">
      <c r="A11" s="110" t="s">
        <v>173</v>
      </c>
      <c r="B11" s="111">
        <f>C11-0.8</f>
        <v>17.9</v>
      </c>
      <c r="C11" s="111">
        <f>D11-0.8</f>
        <v>18.7</v>
      </c>
      <c r="D11" s="112">
        <v>19.5</v>
      </c>
      <c r="E11" s="111">
        <f>D11+0.8</f>
        <v>20.3</v>
      </c>
      <c r="F11" s="111">
        <f>E11+0.8</f>
        <v>21.1</v>
      </c>
      <c r="G11" s="111">
        <f>F11+1.3</f>
        <v>22.4</v>
      </c>
      <c r="H11" s="111">
        <f>G11+1.3</f>
        <v>23.7</v>
      </c>
      <c r="I11" s="135" t="s">
        <v>174</v>
      </c>
      <c r="J11" s="131"/>
      <c r="K11" s="132"/>
      <c r="L11" s="132"/>
      <c r="M11" s="132" t="s">
        <v>201</v>
      </c>
      <c r="N11" s="132" t="s">
        <v>161</v>
      </c>
      <c r="O11" s="132"/>
      <c r="P11" s="132"/>
      <c r="Q11" s="150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</row>
    <row r="12" s="84" customFormat="1" ht="21" customHeight="1" spans="1:258">
      <c r="A12" s="110" t="s">
        <v>176</v>
      </c>
      <c r="B12" s="111">
        <f>C12-0.6</f>
        <v>16.3</v>
      </c>
      <c r="C12" s="111">
        <f>D12-0.6</f>
        <v>16.9</v>
      </c>
      <c r="D12" s="112">
        <v>17.5</v>
      </c>
      <c r="E12" s="111">
        <f>D12+0.6</f>
        <v>18.1</v>
      </c>
      <c r="F12" s="111">
        <f>E12+0.6</f>
        <v>18.7</v>
      </c>
      <c r="G12" s="111">
        <f>F12+0.95</f>
        <v>19.65</v>
      </c>
      <c r="H12" s="111">
        <f>G12+0.95</f>
        <v>20.6</v>
      </c>
      <c r="I12" s="135" t="s">
        <v>168</v>
      </c>
      <c r="J12" s="131"/>
      <c r="K12" s="132"/>
      <c r="L12" s="132"/>
      <c r="M12" s="132" t="s">
        <v>178</v>
      </c>
      <c r="N12" s="132" t="s">
        <v>201</v>
      </c>
      <c r="O12" s="132"/>
      <c r="P12" s="132"/>
      <c r="Q12" s="150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</row>
    <row r="13" s="84" customFormat="1" ht="21" customHeight="1" spans="1:258">
      <c r="A13" s="108" t="s">
        <v>177</v>
      </c>
      <c r="B13" s="106">
        <f>C13-0.4</f>
        <v>19.2</v>
      </c>
      <c r="C13" s="106">
        <f>D13-0.4</f>
        <v>19.6</v>
      </c>
      <c r="D13" s="107">
        <v>20</v>
      </c>
      <c r="E13" s="106">
        <f>D13+0.4</f>
        <v>20.4</v>
      </c>
      <c r="F13" s="106">
        <f>E13+0.4</f>
        <v>20.8</v>
      </c>
      <c r="G13" s="106">
        <f>F13+0.6</f>
        <v>21.4</v>
      </c>
      <c r="H13" s="106">
        <f>G13+0.6</f>
        <v>22</v>
      </c>
      <c r="I13" s="135">
        <v>0</v>
      </c>
      <c r="J13" s="131"/>
      <c r="K13" s="132"/>
      <c r="L13" s="132"/>
      <c r="M13" s="132" t="s">
        <v>160</v>
      </c>
      <c r="N13" s="132" t="s">
        <v>178</v>
      </c>
      <c r="O13" s="132"/>
      <c r="P13" s="132"/>
      <c r="Q13" s="150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  <c r="IX13" s="88"/>
    </row>
    <row r="14" s="84" customFormat="1" ht="21" customHeight="1" spans="1:258">
      <c r="A14" s="108" t="s">
        <v>179</v>
      </c>
      <c r="B14" s="106">
        <f>C14-0.2</f>
        <v>10.6</v>
      </c>
      <c r="C14" s="106">
        <f>D14-0.2</f>
        <v>10.8</v>
      </c>
      <c r="D14" s="107">
        <v>11</v>
      </c>
      <c r="E14" s="106">
        <f>D14+0.2</f>
        <v>11.2</v>
      </c>
      <c r="F14" s="106">
        <f>E14+0.2</f>
        <v>11.4</v>
      </c>
      <c r="G14" s="106">
        <f>F14+0.25</f>
        <v>11.65</v>
      </c>
      <c r="H14" s="106">
        <f>G14+0.25</f>
        <v>11.9</v>
      </c>
      <c r="I14" s="136"/>
      <c r="J14" s="131"/>
      <c r="K14" s="132"/>
      <c r="L14" s="132"/>
      <c r="M14" s="132" t="s">
        <v>160</v>
      </c>
      <c r="N14" s="132" t="s">
        <v>160</v>
      </c>
      <c r="O14" s="132"/>
      <c r="P14" s="132"/>
      <c r="Q14" s="150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</row>
    <row r="15" s="84" customFormat="1" ht="21" customHeight="1" spans="1:258">
      <c r="A15" s="108" t="s">
        <v>180</v>
      </c>
      <c r="B15" s="106">
        <v>1.5</v>
      </c>
      <c r="C15" s="106">
        <v>1.5</v>
      </c>
      <c r="D15" s="107">
        <v>1.5</v>
      </c>
      <c r="E15" s="106">
        <v>1.5</v>
      </c>
      <c r="F15" s="106">
        <v>1.5</v>
      </c>
      <c r="G15" s="106">
        <v>1.5</v>
      </c>
      <c r="H15" s="106">
        <v>1.5</v>
      </c>
      <c r="I15" s="136"/>
      <c r="J15" s="131"/>
      <c r="K15" s="132"/>
      <c r="L15" s="132"/>
      <c r="M15" s="132" t="s">
        <v>160</v>
      </c>
      <c r="N15" s="132" t="s">
        <v>160</v>
      </c>
      <c r="O15" s="132"/>
      <c r="P15" s="132"/>
      <c r="Q15" s="150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</row>
    <row r="16" s="84" customFormat="1" ht="21" customHeight="1" spans="1:258">
      <c r="A16" s="108"/>
      <c r="B16" s="106"/>
      <c r="C16" s="106"/>
      <c r="D16" s="113"/>
      <c r="E16" s="106"/>
      <c r="F16" s="106"/>
      <c r="G16" s="106"/>
      <c r="H16" s="106"/>
      <c r="I16" s="136"/>
      <c r="J16" s="131"/>
      <c r="K16" s="132"/>
      <c r="L16" s="132"/>
      <c r="M16" s="132"/>
      <c r="N16" s="132"/>
      <c r="O16" s="132"/>
      <c r="P16" s="132"/>
      <c r="Q16" s="150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</row>
    <row r="17" s="84" customFormat="1" ht="21" customHeight="1" spans="1:258">
      <c r="A17" s="108"/>
      <c r="B17" s="106"/>
      <c r="C17" s="106"/>
      <c r="D17" s="113"/>
      <c r="E17" s="106"/>
      <c r="F17" s="106"/>
      <c r="G17" s="106"/>
      <c r="H17" s="106"/>
      <c r="I17" s="137"/>
      <c r="J17" s="131"/>
      <c r="K17" s="132"/>
      <c r="L17" s="132"/>
      <c r="M17" s="132"/>
      <c r="N17" s="132"/>
      <c r="O17" s="132"/>
      <c r="P17" s="132"/>
      <c r="Q17" s="150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</row>
    <row r="18" s="84" customFormat="1" ht="21" customHeight="1" spans="1:258">
      <c r="A18" s="108"/>
      <c r="B18" s="106"/>
      <c r="C18" s="106"/>
      <c r="D18" s="113"/>
      <c r="E18" s="106"/>
      <c r="F18" s="106"/>
      <c r="G18" s="106"/>
      <c r="H18" s="106"/>
      <c r="I18" s="138"/>
      <c r="J18" s="131"/>
      <c r="K18" s="132"/>
      <c r="L18" s="132"/>
      <c r="M18" s="132"/>
      <c r="N18" s="132"/>
      <c r="O18" s="132"/>
      <c r="P18" s="132"/>
      <c r="Q18" s="150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</row>
    <row r="19" s="84" customFormat="1" ht="17.25" spans="1:258">
      <c r="A19" s="114"/>
      <c r="B19" s="115"/>
      <c r="C19" s="115"/>
      <c r="D19" s="115"/>
      <c r="E19" s="116"/>
      <c r="F19" s="115"/>
      <c r="G19" s="115"/>
      <c r="H19" s="115"/>
      <c r="I19" s="115"/>
      <c r="J19" s="139"/>
      <c r="K19" s="140"/>
      <c r="L19" s="140"/>
      <c r="M19" s="141"/>
      <c r="N19" s="140"/>
      <c r="O19" s="140"/>
      <c r="P19" s="141"/>
      <c r="Q19" s="151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</row>
    <row r="20" s="84" customFormat="1" spans="1:258">
      <c r="A20" s="117" t="s">
        <v>182</v>
      </c>
      <c r="B20" s="117"/>
      <c r="C20" s="117"/>
      <c r="D20" s="118"/>
      <c r="N20" s="86"/>
      <c r="O20" s="86"/>
      <c r="P20" s="86"/>
      <c r="Q20" s="152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</row>
    <row r="21" s="84" customFormat="1" spans="4:258">
      <c r="D21" s="85"/>
      <c r="K21" s="142" t="s">
        <v>183</v>
      </c>
      <c r="L21" s="143"/>
      <c r="M21" s="142" t="s">
        <v>184</v>
      </c>
      <c r="N21" s="144"/>
      <c r="O21" s="144" t="s">
        <v>185</v>
      </c>
      <c r="P21" s="86" t="s">
        <v>141</v>
      </c>
      <c r="Q21" s="152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13" sqref="A13:O13"/>
    </sheetView>
  </sheetViews>
  <sheetFormatPr defaultColWidth="9" defaultRowHeight="14.25"/>
  <cols>
    <col min="1" max="1" width="7" customWidth="1"/>
    <col min="2" max="2" width="14.5" customWidth="1"/>
    <col min="3" max="3" width="16.6" style="66" customWidth="1"/>
    <col min="4" max="4" width="7.7" customWidth="1"/>
    <col min="5" max="5" width="26.6" style="67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254</v>
      </c>
      <c r="B1" s="3"/>
      <c r="C1" s="3"/>
      <c r="D1" s="3"/>
      <c r="E1" s="68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69" t="s">
        <v>259</v>
      </c>
      <c r="F2" s="5" t="s">
        <v>260</v>
      </c>
      <c r="G2" s="5" t="s">
        <v>261</v>
      </c>
      <c r="H2" s="70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1"/>
      <c r="F3" s="7"/>
      <c r="G3" s="7"/>
      <c r="H3" s="72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ht="20" customHeight="1" spans="1:15">
      <c r="A4" s="73">
        <v>1</v>
      </c>
      <c r="B4" s="31" t="s">
        <v>270</v>
      </c>
      <c r="C4" s="31" t="s">
        <v>271</v>
      </c>
      <c r="D4" s="74" t="s">
        <v>117</v>
      </c>
      <c r="E4" s="75" t="s">
        <v>272</v>
      </c>
      <c r="F4" s="31" t="s">
        <v>273</v>
      </c>
      <c r="G4" s="76" t="s">
        <v>65</v>
      </c>
      <c r="H4" s="9" t="s">
        <v>65</v>
      </c>
      <c r="I4" s="81">
        <v>2</v>
      </c>
      <c r="J4" s="81">
        <v>0</v>
      </c>
      <c r="K4" s="81">
        <v>1</v>
      </c>
      <c r="L4" s="81">
        <v>0</v>
      </c>
      <c r="M4" s="81">
        <v>0</v>
      </c>
      <c r="N4" s="9">
        <f>SUM(I4:M4)</f>
        <v>3</v>
      </c>
      <c r="O4" s="9" t="s">
        <v>274</v>
      </c>
    </row>
    <row r="5" ht="20" customHeight="1" spans="1:15">
      <c r="A5" s="73">
        <v>2</v>
      </c>
      <c r="B5" s="31" t="s">
        <v>275</v>
      </c>
      <c r="C5" s="31" t="s">
        <v>271</v>
      </c>
      <c r="D5" s="31" t="s">
        <v>276</v>
      </c>
      <c r="E5" s="75" t="s">
        <v>272</v>
      </c>
      <c r="F5" s="31" t="s">
        <v>273</v>
      </c>
      <c r="G5" s="76" t="s">
        <v>65</v>
      </c>
      <c r="H5" s="9" t="s">
        <v>65</v>
      </c>
      <c r="I5" s="81">
        <v>2</v>
      </c>
      <c r="J5" s="81">
        <v>0</v>
      </c>
      <c r="K5" s="81">
        <v>1</v>
      </c>
      <c r="L5" s="81">
        <v>0</v>
      </c>
      <c r="M5" s="81">
        <v>0</v>
      </c>
      <c r="N5" s="9">
        <f t="shared" ref="N4:N10" si="0">SUM(I5:M5)</f>
        <v>3</v>
      </c>
      <c r="O5" s="9" t="s">
        <v>274</v>
      </c>
    </row>
    <row r="6" ht="20" customHeight="1" spans="1:15">
      <c r="A6" s="73">
        <v>3</v>
      </c>
      <c r="B6" s="31" t="s">
        <v>277</v>
      </c>
      <c r="C6" s="31" t="s">
        <v>271</v>
      </c>
      <c r="D6" s="31" t="s">
        <v>278</v>
      </c>
      <c r="E6" s="75" t="s">
        <v>279</v>
      </c>
      <c r="F6" s="31" t="s">
        <v>273</v>
      </c>
      <c r="G6" s="76" t="s">
        <v>65</v>
      </c>
      <c r="H6" s="9" t="s">
        <v>65</v>
      </c>
      <c r="I6" s="81">
        <v>3</v>
      </c>
      <c r="J6" s="81">
        <v>1</v>
      </c>
      <c r="K6" s="81">
        <v>0</v>
      </c>
      <c r="L6" s="81">
        <v>0</v>
      </c>
      <c r="M6" s="81">
        <v>0</v>
      </c>
      <c r="N6" s="9">
        <f t="shared" si="0"/>
        <v>4</v>
      </c>
      <c r="O6" s="9" t="s">
        <v>274</v>
      </c>
    </row>
    <row r="7" ht="20" customHeight="1" spans="1:15">
      <c r="A7" s="73">
        <v>4</v>
      </c>
      <c r="B7" s="31" t="s">
        <v>280</v>
      </c>
      <c r="C7" s="31" t="s">
        <v>271</v>
      </c>
      <c r="D7" s="31" t="s">
        <v>281</v>
      </c>
      <c r="E7" s="75" t="s">
        <v>279</v>
      </c>
      <c r="F7" s="31" t="s">
        <v>273</v>
      </c>
      <c r="G7" s="76" t="s">
        <v>65</v>
      </c>
      <c r="H7" s="9" t="s">
        <v>65</v>
      </c>
      <c r="I7" s="81">
        <v>2</v>
      </c>
      <c r="J7" s="81">
        <v>0</v>
      </c>
      <c r="K7" s="81">
        <v>1</v>
      </c>
      <c r="L7" s="81">
        <v>0</v>
      </c>
      <c r="M7" s="81">
        <v>0</v>
      </c>
      <c r="N7" s="9">
        <f t="shared" si="0"/>
        <v>3</v>
      </c>
      <c r="O7" s="9" t="s">
        <v>274</v>
      </c>
    </row>
    <row r="8" ht="20" customHeight="1" spans="1:15">
      <c r="A8" s="73">
        <v>5</v>
      </c>
      <c r="B8" s="31" t="s">
        <v>282</v>
      </c>
      <c r="C8" s="31" t="s">
        <v>271</v>
      </c>
      <c r="D8" s="31" t="s">
        <v>283</v>
      </c>
      <c r="E8" s="75" t="s">
        <v>279</v>
      </c>
      <c r="F8" s="31" t="s">
        <v>273</v>
      </c>
      <c r="G8" s="76" t="s">
        <v>65</v>
      </c>
      <c r="H8" s="9" t="s">
        <v>65</v>
      </c>
      <c r="I8" s="81">
        <v>3</v>
      </c>
      <c r="J8" s="81">
        <v>1</v>
      </c>
      <c r="K8" s="81">
        <v>0</v>
      </c>
      <c r="L8" s="81">
        <v>0</v>
      </c>
      <c r="M8" s="81">
        <v>0</v>
      </c>
      <c r="N8" s="9">
        <f t="shared" si="0"/>
        <v>4</v>
      </c>
      <c r="O8" s="9" t="s">
        <v>274</v>
      </c>
    </row>
    <row r="9" ht="20" customHeight="1" spans="1:15">
      <c r="A9" s="73">
        <v>6</v>
      </c>
      <c r="B9" s="31" t="s">
        <v>284</v>
      </c>
      <c r="C9" s="31" t="s">
        <v>271</v>
      </c>
      <c r="D9" s="31" t="s">
        <v>285</v>
      </c>
      <c r="E9" s="75" t="s">
        <v>279</v>
      </c>
      <c r="F9" s="31" t="s">
        <v>273</v>
      </c>
      <c r="G9" s="76" t="s">
        <v>65</v>
      </c>
      <c r="H9" s="9" t="s">
        <v>65</v>
      </c>
      <c r="I9" s="81">
        <v>2</v>
      </c>
      <c r="J9" s="81">
        <v>0</v>
      </c>
      <c r="K9" s="81">
        <v>1</v>
      </c>
      <c r="L9" s="81">
        <v>0</v>
      </c>
      <c r="M9" s="81">
        <v>0</v>
      </c>
      <c r="N9" s="9">
        <f t="shared" si="0"/>
        <v>3</v>
      </c>
      <c r="O9" s="9" t="s">
        <v>274</v>
      </c>
    </row>
    <row r="10" ht="20" customHeight="1" spans="1:15">
      <c r="A10" s="73">
        <v>7</v>
      </c>
      <c r="B10" s="31" t="s">
        <v>286</v>
      </c>
      <c r="C10" s="31" t="s">
        <v>271</v>
      </c>
      <c r="D10" s="31" t="s">
        <v>118</v>
      </c>
      <c r="E10" s="75" t="s">
        <v>272</v>
      </c>
      <c r="F10" s="31" t="s">
        <v>273</v>
      </c>
      <c r="G10" s="76" t="s">
        <v>65</v>
      </c>
      <c r="H10" s="9" t="s">
        <v>65</v>
      </c>
      <c r="I10" s="81">
        <v>2</v>
      </c>
      <c r="J10" s="81">
        <v>0</v>
      </c>
      <c r="K10" s="81">
        <v>1</v>
      </c>
      <c r="L10" s="81">
        <v>0</v>
      </c>
      <c r="M10" s="81">
        <v>0</v>
      </c>
      <c r="N10" s="9">
        <f t="shared" si="0"/>
        <v>3</v>
      </c>
      <c r="O10" s="9" t="s">
        <v>274</v>
      </c>
    </row>
    <row r="11" ht="20" customHeight="1" spans="1:15">
      <c r="A11" s="9"/>
      <c r="B11" s="56"/>
      <c r="C11" s="56"/>
      <c r="D11" s="56"/>
      <c r="E11" s="77"/>
      <c r="F11" s="56"/>
      <c r="G11" s="9"/>
      <c r="H11" s="10"/>
      <c r="I11" s="82"/>
      <c r="J11" s="81"/>
      <c r="K11" s="81"/>
      <c r="L11" s="81"/>
      <c r="M11" s="9"/>
      <c r="N11" s="9"/>
      <c r="O11" s="10"/>
    </row>
    <row r="12" s="2" customFormat="1" ht="18.75" spans="1:15">
      <c r="A12" s="21" t="s">
        <v>287</v>
      </c>
      <c r="B12" s="22"/>
      <c r="C12" s="56"/>
      <c r="D12" s="23"/>
      <c r="E12" s="78"/>
      <c r="F12" s="56"/>
      <c r="G12" s="9"/>
      <c r="H12" s="38"/>
      <c r="I12" s="32"/>
      <c r="J12" s="21" t="s">
        <v>288</v>
      </c>
      <c r="K12" s="22"/>
      <c r="L12" s="22"/>
      <c r="M12" s="23"/>
      <c r="N12" s="22"/>
      <c r="O12" s="29"/>
    </row>
    <row r="13" ht="61" customHeight="1" spans="1:15">
      <c r="A13" s="79" t="s">
        <v>289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3" sqref="A13:M13"/>
    </sheetView>
  </sheetViews>
  <sheetFormatPr defaultColWidth="9" defaultRowHeight="14.25"/>
  <cols>
    <col min="1" max="1" width="5.1" customWidth="1"/>
    <col min="2" max="2" width="11.1" customWidth="1"/>
    <col min="3" max="3" width="12.125" customWidth="1"/>
    <col min="4" max="4" width="16.7" customWidth="1"/>
    <col min="5" max="5" width="12.125" customWidth="1"/>
    <col min="6" max="6" width="28.8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291</v>
      </c>
      <c r="H2" s="4"/>
      <c r="I2" s="4" t="s">
        <v>292</v>
      </c>
      <c r="J2" s="4"/>
      <c r="K2" s="6" t="s">
        <v>293</v>
      </c>
      <c r="L2" s="62" t="s">
        <v>294</v>
      </c>
      <c r="M2" s="27" t="s">
        <v>295</v>
      </c>
    </row>
    <row r="3" s="1" customFormat="1" ht="16.5" spans="1:13">
      <c r="A3" s="4"/>
      <c r="B3" s="7"/>
      <c r="C3" s="7"/>
      <c r="D3" s="7"/>
      <c r="E3" s="7"/>
      <c r="F3" s="7"/>
      <c r="G3" s="4" t="s">
        <v>296</v>
      </c>
      <c r="H3" s="4" t="s">
        <v>297</v>
      </c>
      <c r="I3" s="4" t="s">
        <v>296</v>
      </c>
      <c r="J3" s="4" t="s">
        <v>297</v>
      </c>
      <c r="K3" s="8"/>
      <c r="L3" s="63"/>
      <c r="M3" s="28"/>
    </row>
    <row r="4" ht="22" customHeight="1" spans="1:13">
      <c r="A4" s="52">
        <v>1</v>
      </c>
      <c r="B4" s="31" t="s">
        <v>273</v>
      </c>
      <c r="C4" s="15" t="s">
        <v>270</v>
      </c>
      <c r="D4" s="15" t="s">
        <v>271</v>
      </c>
      <c r="E4" s="12" t="s">
        <v>117</v>
      </c>
      <c r="F4" s="13" t="s">
        <v>272</v>
      </c>
      <c r="G4" s="53">
        <v>-0.01</v>
      </c>
      <c r="H4" s="53">
        <v>-0.01</v>
      </c>
      <c r="I4" s="53">
        <v>-0.01</v>
      </c>
      <c r="J4" s="53">
        <v>-0.01</v>
      </c>
      <c r="K4" s="58"/>
      <c r="L4" s="9"/>
      <c r="M4" s="9"/>
    </row>
    <row r="5" ht="22" customHeight="1" spans="1:13">
      <c r="A5" s="52">
        <v>2</v>
      </c>
      <c r="B5" s="31" t="s">
        <v>273</v>
      </c>
      <c r="C5" s="15" t="s">
        <v>275</v>
      </c>
      <c r="D5" s="15" t="s">
        <v>271</v>
      </c>
      <c r="E5" s="15" t="s">
        <v>276</v>
      </c>
      <c r="F5" s="13" t="s">
        <v>272</v>
      </c>
      <c r="G5" s="53">
        <v>0</v>
      </c>
      <c r="H5" s="53">
        <v>0</v>
      </c>
      <c r="I5" s="53">
        <v>0</v>
      </c>
      <c r="J5" s="53">
        <v>0</v>
      </c>
      <c r="K5" s="58"/>
      <c r="L5" s="9"/>
      <c r="M5" s="9"/>
    </row>
    <row r="6" ht="22" customHeight="1" spans="1:13">
      <c r="A6" s="52">
        <v>3</v>
      </c>
      <c r="B6" s="31" t="s">
        <v>273</v>
      </c>
      <c r="C6" s="15" t="s">
        <v>277</v>
      </c>
      <c r="D6" s="15" t="s">
        <v>271</v>
      </c>
      <c r="E6" s="15" t="s">
        <v>278</v>
      </c>
      <c r="F6" s="13" t="s">
        <v>279</v>
      </c>
      <c r="G6" s="53">
        <v>0</v>
      </c>
      <c r="H6" s="53">
        <v>0</v>
      </c>
      <c r="I6" s="53">
        <v>-0.01</v>
      </c>
      <c r="J6" s="53">
        <v>0</v>
      </c>
      <c r="K6" s="58"/>
      <c r="L6" s="9"/>
      <c r="M6" s="9"/>
    </row>
    <row r="7" ht="22" customHeight="1" spans="1:13">
      <c r="A7" s="52">
        <v>4</v>
      </c>
      <c r="B7" s="31" t="s">
        <v>273</v>
      </c>
      <c r="C7" s="15" t="s">
        <v>280</v>
      </c>
      <c r="D7" s="15" t="s">
        <v>271</v>
      </c>
      <c r="E7" s="15" t="s">
        <v>281</v>
      </c>
      <c r="F7" s="13" t="s">
        <v>279</v>
      </c>
      <c r="G7" s="53">
        <v>0</v>
      </c>
      <c r="H7" s="53">
        <v>-0.01</v>
      </c>
      <c r="I7" s="53">
        <v>0</v>
      </c>
      <c r="J7" s="53">
        <v>-0.01</v>
      </c>
      <c r="K7" s="58"/>
      <c r="L7" s="9"/>
      <c r="M7" s="9"/>
    </row>
    <row r="8" ht="22" customHeight="1" spans="1:13">
      <c r="A8" s="52">
        <v>5</v>
      </c>
      <c r="B8" s="31" t="s">
        <v>273</v>
      </c>
      <c r="C8" s="15" t="s">
        <v>282</v>
      </c>
      <c r="D8" s="15" t="s">
        <v>271</v>
      </c>
      <c r="E8" s="15" t="s">
        <v>283</v>
      </c>
      <c r="F8" s="13" t="s">
        <v>279</v>
      </c>
      <c r="G8" s="53">
        <v>0</v>
      </c>
      <c r="H8" s="53">
        <v>0</v>
      </c>
      <c r="I8" s="53">
        <v>-0.01</v>
      </c>
      <c r="J8" s="53">
        <v>-0.01</v>
      </c>
      <c r="K8" s="58"/>
      <c r="L8" s="10"/>
      <c r="M8" s="10"/>
    </row>
    <row r="9" ht="22" customHeight="1" spans="1:13">
      <c r="A9" s="52">
        <v>6</v>
      </c>
      <c r="B9" s="31" t="s">
        <v>273</v>
      </c>
      <c r="C9" s="15" t="s">
        <v>284</v>
      </c>
      <c r="D9" s="15" t="s">
        <v>271</v>
      </c>
      <c r="E9" s="15" t="s">
        <v>285</v>
      </c>
      <c r="F9" s="13" t="s">
        <v>279</v>
      </c>
      <c r="G9" s="53">
        <v>-0.01</v>
      </c>
      <c r="H9" s="53">
        <v>-0.01</v>
      </c>
      <c r="I9" s="53">
        <v>-0.01</v>
      </c>
      <c r="J9" s="53">
        <v>-0.01</v>
      </c>
      <c r="K9" s="58"/>
      <c r="L9" s="10"/>
      <c r="M9" s="10"/>
    </row>
    <row r="10" ht="22" customHeight="1" spans="1:13">
      <c r="A10" s="52">
        <v>7</v>
      </c>
      <c r="B10" s="31" t="s">
        <v>273</v>
      </c>
      <c r="C10" s="15" t="s">
        <v>286</v>
      </c>
      <c r="D10" s="15" t="s">
        <v>271</v>
      </c>
      <c r="E10" s="15" t="s">
        <v>118</v>
      </c>
      <c r="F10" s="13" t="s">
        <v>272</v>
      </c>
      <c r="G10" s="54">
        <v>-0.01</v>
      </c>
      <c r="H10" s="53">
        <v>-0.01</v>
      </c>
      <c r="I10" s="53">
        <v>-0.01</v>
      </c>
      <c r="J10" s="53">
        <v>-0.03</v>
      </c>
      <c r="K10" s="58"/>
      <c r="L10" s="10"/>
      <c r="M10" s="10"/>
    </row>
    <row r="11" ht="22" customHeight="1" spans="1:13">
      <c r="A11" s="52"/>
      <c r="B11" s="55"/>
      <c r="C11" s="56"/>
      <c r="D11" s="56"/>
      <c r="E11" s="56"/>
      <c r="F11" s="57"/>
      <c r="G11" s="58"/>
      <c r="H11" s="59"/>
      <c r="I11" s="59"/>
      <c r="J11" s="59"/>
      <c r="K11" s="58"/>
      <c r="L11" s="10"/>
      <c r="M11" s="10"/>
    </row>
    <row r="12" s="2" customFormat="1" ht="18.75" spans="1:13">
      <c r="A12" s="21" t="s">
        <v>298</v>
      </c>
      <c r="B12" s="22"/>
      <c r="C12" s="22"/>
      <c r="D12" s="56"/>
      <c r="E12" s="23"/>
      <c r="F12" s="57"/>
      <c r="G12" s="32"/>
      <c r="H12" s="21" t="s">
        <v>288</v>
      </c>
      <c r="I12" s="22"/>
      <c r="J12" s="22"/>
      <c r="K12" s="23"/>
      <c r="L12" s="64"/>
      <c r="M12" s="29"/>
    </row>
    <row r="13" ht="84" customHeight="1" spans="1:13">
      <c r="A13" s="60" t="s">
        <v>299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E4" sqref="E4:E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9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9" t="s">
        <v>302</v>
      </c>
      <c r="H2" s="40"/>
      <c r="I2" s="48"/>
      <c r="J2" s="39" t="s">
        <v>303</v>
      </c>
      <c r="K2" s="40"/>
      <c r="L2" s="48"/>
      <c r="M2" s="39" t="s">
        <v>304</v>
      </c>
      <c r="N2" s="40"/>
      <c r="O2" s="48"/>
      <c r="P2" s="39" t="s">
        <v>305</v>
      </c>
      <c r="Q2" s="40"/>
      <c r="R2" s="48"/>
      <c r="S2" s="40" t="s">
        <v>306</v>
      </c>
      <c r="T2" s="40"/>
      <c r="U2" s="48"/>
      <c r="V2" s="35" t="s">
        <v>307</v>
      </c>
      <c r="W2" s="35" t="s">
        <v>269</v>
      </c>
    </row>
    <row r="3" s="1" customFormat="1" ht="16.5" spans="1:23">
      <c r="A3" s="7"/>
      <c r="B3" s="41"/>
      <c r="C3" s="41"/>
      <c r="D3" s="41"/>
      <c r="E3" s="41"/>
      <c r="F3" s="41"/>
      <c r="G3" s="4" t="s">
        <v>308</v>
      </c>
      <c r="H3" s="4" t="s">
        <v>67</v>
      </c>
      <c r="I3" s="4" t="s">
        <v>260</v>
      </c>
      <c r="J3" s="4" t="s">
        <v>308</v>
      </c>
      <c r="K3" s="4" t="s">
        <v>67</v>
      </c>
      <c r="L3" s="4" t="s">
        <v>260</v>
      </c>
      <c r="M3" s="4" t="s">
        <v>308</v>
      </c>
      <c r="N3" s="4" t="s">
        <v>67</v>
      </c>
      <c r="O3" s="4" t="s">
        <v>260</v>
      </c>
      <c r="P3" s="4" t="s">
        <v>308</v>
      </c>
      <c r="Q3" s="4" t="s">
        <v>67</v>
      </c>
      <c r="R3" s="4" t="s">
        <v>260</v>
      </c>
      <c r="S3" s="4" t="s">
        <v>308</v>
      </c>
      <c r="T3" s="4" t="s">
        <v>67</v>
      </c>
      <c r="U3" s="4" t="s">
        <v>260</v>
      </c>
      <c r="V3" s="51"/>
      <c r="W3" s="51"/>
    </row>
    <row r="4" ht="20" customHeight="1" spans="1:23">
      <c r="A4" s="30" t="s">
        <v>309</v>
      </c>
      <c r="B4" s="20" t="s">
        <v>273</v>
      </c>
      <c r="C4" s="15" t="s">
        <v>270</v>
      </c>
      <c r="D4" s="15" t="s">
        <v>271</v>
      </c>
      <c r="E4" s="12" t="s">
        <v>117</v>
      </c>
      <c r="F4" s="13" t="s">
        <v>272</v>
      </c>
      <c r="G4" s="42" t="s">
        <v>310</v>
      </c>
      <c r="H4" s="42"/>
      <c r="I4" s="42" t="s">
        <v>311</v>
      </c>
      <c r="J4" s="42"/>
      <c r="K4" s="49"/>
      <c r="L4" s="49"/>
      <c r="M4" s="9"/>
      <c r="N4" s="9"/>
      <c r="O4" s="9"/>
      <c r="P4" s="9"/>
      <c r="Q4" s="9"/>
      <c r="R4" s="9"/>
      <c r="S4" s="9"/>
      <c r="T4" s="9"/>
      <c r="U4" s="9"/>
      <c r="V4" s="9" t="s">
        <v>312</v>
      </c>
      <c r="W4" s="9"/>
    </row>
    <row r="5" ht="20" customHeight="1" spans="1:23">
      <c r="A5" s="30" t="s">
        <v>309</v>
      </c>
      <c r="B5" s="20" t="s">
        <v>273</v>
      </c>
      <c r="C5" s="15" t="s">
        <v>275</v>
      </c>
      <c r="D5" s="15" t="s">
        <v>271</v>
      </c>
      <c r="E5" s="15" t="s">
        <v>276</v>
      </c>
      <c r="F5" s="13" t="s">
        <v>272</v>
      </c>
      <c r="G5" s="43" t="s">
        <v>313</v>
      </c>
      <c r="H5" s="44"/>
      <c r="I5" s="50"/>
      <c r="J5" s="43" t="s">
        <v>314</v>
      </c>
      <c r="K5" s="44"/>
      <c r="L5" s="50"/>
      <c r="M5" s="39" t="s">
        <v>315</v>
      </c>
      <c r="N5" s="40"/>
      <c r="O5" s="48"/>
      <c r="P5" s="39" t="s">
        <v>316</v>
      </c>
      <c r="Q5" s="40"/>
      <c r="R5" s="48"/>
      <c r="S5" s="40" t="s">
        <v>317</v>
      </c>
      <c r="T5" s="40"/>
      <c r="U5" s="48"/>
      <c r="V5" s="9"/>
      <c r="W5" s="9"/>
    </row>
    <row r="6" ht="20" customHeight="1" spans="1:23">
      <c r="A6" s="30" t="s">
        <v>309</v>
      </c>
      <c r="B6" s="20" t="s">
        <v>273</v>
      </c>
      <c r="C6" s="15" t="s">
        <v>277</v>
      </c>
      <c r="D6" s="15" t="s">
        <v>271</v>
      </c>
      <c r="E6" s="15" t="s">
        <v>278</v>
      </c>
      <c r="F6" s="13" t="s">
        <v>279</v>
      </c>
      <c r="G6" s="45" t="s">
        <v>308</v>
      </c>
      <c r="H6" s="45" t="s">
        <v>67</v>
      </c>
      <c r="I6" s="45" t="s">
        <v>260</v>
      </c>
      <c r="J6" s="45" t="s">
        <v>308</v>
      </c>
      <c r="K6" s="45" t="s">
        <v>67</v>
      </c>
      <c r="L6" s="45" t="s">
        <v>260</v>
      </c>
      <c r="M6" s="4" t="s">
        <v>308</v>
      </c>
      <c r="N6" s="4" t="s">
        <v>67</v>
      </c>
      <c r="O6" s="4" t="s">
        <v>260</v>
      </c>
      <c r="P6" s="4" t="s">
        <v>308</v>
      </c>
      <c r="Q6" s="4" t="s">
        <v>67</v>
      </c>
      <c r="R6" s="4" t="s">
        <v>260</v>
      </c>
      <c r="S6" s="4" t="s">
        <v>308</v>
      </c>
      <c r="T6" s="4" t="s">
        <v>67</v>
      </c>
      <c r="U6" s="4" t="s">
        <v>260</v>
      </c>
      <c r="V6" s="9"/>
      <c r="W6" s="9"/>
    </row>
    <row r="7" spans="1:23">
      <c r="A7" s="30" t="s">
        <v>309</v>
      </c>
      <c r="B7" s="20" t="s">
        <v>273</v>
      </c>
      <c r="C7" s="15" t="s">
        <v>280</v>
      </c>
      <c r="D7" s="15" t="s">
        <v>271</v>
      </c>
      <c r="E7" s="15" t="s">
        <v>281</v>
      </c>
      <c r="F7" s="13" t="s">
        <v>279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0" t="s">
        <v>309</v>
      </c>
      <c r="B8" s="20" t="s">
        <v>273</v>
      </c>
      <c r="C8" s="15" t="s">
        <v>282</v>
      </c>
      <c r="D8" s="15" t="s">
        <v>271</v>
      </c>
      <c r="E8" s="15" t="s">
        <v>283</v>
      </c>
      <c r="F8" s="13" t="s">
        <v>279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0" t="s">
        <v>309</v>
      </c>
      <c r="B9" s="20" t="s">
        <v>273</v>
      </c>
      <c r="C9" s="15" t="s">
        <v>284</v>
      </c>
      <c r="D9" s="15" t="s">
        <v>271</v>
      </c>
      <c r="E9" s="15" t="s">
        <v>285</v>
      </c>
      <c r="F9" s="13" t="s">
        <v>279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309</v>
      </c>
      <c r="B10" s="20" t="s">
        <v>273</v>
      </c>
      <c r="C10" s="15" t="s">
        <v>286</v>
      </c>
      <c r="D10" s="15" t="s">
        <v>271</v>
      </c>
      <c r="E10" s="15" t="s">
        <v>118</v>
      </c>
      <c r="F10" s="13" t="s">
        <v>272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21" t="s">
        <v>298</v>
      </c>
      <c r="B11" s="22"/>
      <c r="C11" s="22"/>
      <c r="D11" s="22"/>
      <c r="E11" s="23"/>
      <c r="F11" s="24"/>
      <c r="G11" s="32"/>
      <c r="H11" s="38"/>
      <c r="I11" s="38"/>
      <c r="J11" s="21" t="s">
        <v>288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  <c r="V11" s="22"/>
      <c r="W11" s="29"/>
    </row>
    <row r="12" ht="80" customHeight="1" spans="1:23">
      <c r="A12" s="46" t="s">
        <v>318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</sheetData>
  <mergeCells count="2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320</v>
      </c>
      <c r="B2" s="35" t="s">
        <v>256</v>
      </c>
      <c r="C2" s="35" t="s">
        <v>257</v>
      </c>
      <c r="D2" s="35" t="s">
        <v>258</v>
      </c>
      <c r="E2" s="35" t="s">
        <v>259</v>
      </c>
      <c r="F2" s="35" t="s">
        <v>260</v>
      </c>
      <c r="G2" s="34" t="s">
        <v>321</v>
      </c>
      <c r="H2" s="34" t="s">
        <v>322</v>
      </c>
      <c r="I2" s="34" t="s">
        <v>323</v>
      </c>
      <c r="J2" s="34" t="s">
        <v>322</v>
      </c>
      <c r="K2" s="34" t="s">
        <v>324</v>
      </c>
      <c r="L2" s="34" t="s">
        <v>322</v>
      </c>
      <c r="M2" s="35" t="s">
        <v>307</v>
      </c>
      <c r="N2" s="35" t="s">
        <v>269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320</v>
      </c>
      <c r="B4" s="37" t="s">
        <v>325</v>
      </c>
      <c r="C4" s="37" t="s">
        <v>308</v>
      </c>
      <c r="D4" s="37" t="s">
        <v>258</v>
      </c>
      <c r="E4" s="35" t="s">
        <v>259</v>
      </c>
      <c r="F4" s="35" t="s">
        <v>260</v>
      </c>
      <c r="G4" s="34" t="s">
        <v>321</v>
      </c>
      <c r="H4" s="34" t="s">
        <v>322</v>
      </c>
      <c r="I4" s="34" t="s">
        <v>323</v>
      </c>
      <c r="J4" s="34" t="s">
        <v>322</v>
      </c>
      <c r="K4" s="34" t="s">
        <v>324</v>
      </c>
      <c r="L4" s="34" t="s">
        <v>322</v>
      </c>
      <c r="M4" s="35" t="s">
        <v>307</v>
      </c>
      <c r="N4" s="35" t="s">
        <v>269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21" t="s">
        <v>326</v>
      </c>
      <c r="B11" s="22"/>
      <c r="C11" s="22"/>
      <c r="D11" s="23"/>
      <c r="E11" s="24"/>
      <c r="F11" s="38"/>
      <c r="G11" s="32"/>
      <c r="H11" s="38"/>
      <c r="I11" s="21" t="s">
        <v>327</v>
      </c>
      <c r="J11" s="22"/>
      <c r="K11" s="22"/>
      <c r="L11" s="22"/>
      <c r="M11" s="22"/>
      <c r="N11" s="29"/>
    </row>
    <row r="12" ht="16.5" spans="1:14">
      <c r="A12" s="25" t="s">
        <v>328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B1" workbookViewId="0">
      <selection activeCell="H23" sqref="H23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6.9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330</v>
      </c>
      <c r="H2" s="4" t="s">
        <v>331</v>
      </c>
      <c r="I2" s="4" t="s">
        <v>332</v>
      </c>
      <c r="J2" s="4" t="s">
        <v>333</v>
      </c>
      <c r="K2" s="5" t="s">
        <v>307</v>
      </c>
      <c r="L2" s="5" t="s">
        <v>269</v>
      </c>
    </row>
    <row r="3" spans="1:12">
      <c r="A3" s="30" t="s">
        <v>309</v>
      </c>
      <c r="B3" s="31" t="s">
        <v>273</v>
      </c>
      <c r="C3" s="15" t="s">
        <v>270</v>
      </c>
      <c r="D3" s="15" t="s">
        <v>271</v>
      </c>
      <c r="E3" s="12" t="s">
        <v>117</v>
      </c>
      <c r="F3" s="13" t="s">
        <v>272</v>
      </c>
      <c r="G3" s="9" t="s">
        <v>334</v>
      </c>
      <c r="H3" s="9" t="s">
        <v>335</v>
      </c>
      <c r="I3" s="9"/>
      <c r="J3" s="9"/>
      <c r="K3" s="33" t="s">
        <v>336</v>
      </c>
      <c r="L3" s="9" t="s">
        <v>274</v>
      </c>
    </row>
    <row r="4" spans="1:12">
      <c r="A4" s="30" t="s">
        <v>309</v>
      </c>
      <c r="B4" s="31" t="s">
        <v>273</v>
      </c>
      <c r="C4" s="15" t="s">
        <v>275</v>
      </c>
      <c r="D4" s="15" t="s">
        <v>271</v>
      </c>
      <c r="E4" s="15" t="s">
        <v>276</v>
      </c>
      <c r="F4" s="13" t="s">
        <v>272</v>
      </c>
      <c r="G4" s="9" t="s">
        <v>334</v>
      </c>
      <c r="H4" s="9" t="s">
        <v>335</v>
      </c>
      <c r="I4" s="9"/>
      <c r="J4" s="9"/>
      <c r="K4" s="33" t="s">
        <v>336</v>
      </c>
      <c r="L4" s="9" t="s">
        <v>274</v>
      </c>
    </row>
    <row r="5" spans="1:12">
      <c r="A5" s="30" t="s">
        <v>309</v>
      </c>
      <c r="B5" s="31" t="s">
        <v>273</v>
      </c>
      <c r="C5" s="15" t="s">
        <v>277</v>
      </c>
      <c r="D5" s="15" t="s">
        <v>271</v>
      </c>
      <c r="E5" s="15" t="s">
        <v>278</v>
      </c>
      <c r="F5" s="13" t="s">
        <v>279</v>
      </c>
      <c r="G5" s="9" t="s">
        <v>334</v>
      </c>
      <c r="H5" s="9" t="s">
        <v>335</v>
      </c>
      <c r="I5" s="9"/>
      <c r="J5" s="9"/>
      <c r="K5" s="33" t="s">
        <v>336</v>
      </c>
      <c r="L5" s="9" t="s">
        <v>274</v>
      </c>
    </row>
    <row r="6" spans="1:12">
      <c r="A6" s="30" t="s">
        <v>309</v>
      </c>
      <c r="B6" s="31" t="s">
        <v>273</v>
      </c>
      <c r="C6" s="15" t="s">
        <v>280</v>
      </c>
      <c r="D6" s="15" t="s">
        <v>271</v>
      </c>
      <c r="E6" s="15" t="s">
        <v>281</v>
      </c>
      <c r="F6" s="13" t="s">
        <v>279</v>
      </c>
      <c r="G6" s="9" t="s">
        <v>334</v>
      </c>
      <c r="H6" s="9" t="s">
        <v>335</v>
      </c>
      <c r="I6" s="9"/>
      <c r="J6" s="9"/>
      <c r="K6" s="33" t="s">
        <v>336</v>
      </c>
      <c r="L6" s="9" t="s">
        <v>274</v>
      </c>
    </row>
    <row r="7" spans="1:12">
      <c r="A7" s="30" t="s">
        <v>309</v>
      </c>
      <c r="B7" s="31" t="s">
        <v>273</v>
      </c>
      <c r="C7" s="15" t="s">
        <v>282</v>
      </c>
      <c r="D7" s="15" t="s">
        <v>271</v>
      </c>
      <c r="E7" s="15" t="s">
        <v>283</v>
      </c>
      <c r="F7" s="13" t="s">
        <v>279</v>
      </c>
      <c r="G7" s="9" t="s">
        <v>334</v>
      </c>
      <c r="H7" s="9" t="s">
        <v>335</v>
      </c>
      <c r="I7" s="10"/>
      <c r="J7" s="10"/>
      <c r="K7" s="33" t="s">
        <v>336</v>
      </c>
      <c r="L7" s="9" t="s">
        <v>274</v>
      </c>
    </row>
    <row r="8" spans="1:12">
      <c r="A8" s="30" t="s">
        <v>309</v>
      </c>
      <c r="B8" s="31" t="s">
        <v>273</v>
      </c>
      <c r="C8" s="15" t="s">
        <v>284</v>
      </c>
      <c r="D8" s="15" t="s">
        <v>271</v>
      </c>
      <c r="E8" s="15" t="s">
        <v>285</v>
      </c>
      <c r="F8" s="13" t="s">
        <v>279</v>
      </c>
      <c r="G8" s="9" t="s">
        <v>334</v>
      </c>
      <c r="H8" s="9" t="s">
        <v>335</v>
      </c>
      <c r="I8" s="10"/>
      <c r="J8" s="10"/>
      <c r="K8" s="33" t="s">
        <v>336</v>
      </c>
      <c r="L8" s="9" t="s">
        <v>274</v>
      </c>
    </row>
    <row r="9" spans="1:12">
      <c r="A9" s="30" t="s">
        <v>309</v>
      </c>
      <c r="B9" s="31" t="s">
        <v>273</v>
      </c>
      <c r="C9" s="15" t="s">
        <v>286</v>
      </c>
      <c r="D9" s="15" t="s">
        <v>271</v>
      </c>
      <c r="E9" s="15" t="s">
        <v>118</v>
      </c>
      <c r="F9" s="13" t="s">
        <v>272</v>
      </c>
      <c r="G9" s="9" t="s">
        <v>334</v>
      </c>
      <c r="H9" s="9" t="s">
        <v>335</v>
      </c>
      <c r="I9" s="10"/>
      <c r="J9" s="10"/>
      <c r="K9" s="33" t="s">
        <v>336</v>
      </c>
      <c r="L9" s="9" t="s">
        <v>274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21" t="s">
        <v>337</v>
      </c>
      <c r="B11" s="22"/>
      <c r="C11" s="22"/>
      <c r="D11" s="22"/>
      <c r="E11" s="23"/>
      <c r="F11" s="24"/>
      <c r="G11" s="32"/>
      <c r="H11" s="21" t="s">
        <v>338</v>
      </c>
      <c r="I11" s="22"/>
      <c r="J11" s="22"/>
      <c r="K11" s="22"/>
      <c r="L11" s="29"/>
    </row>
    <row r="12" ht="16.5" spans="1:12">
      <c r="A12" s="25" t="s">
        <v>339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6" sqref="E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5.5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308</v>
      </c>
      <c r="D2" s="5" t="s">
        <v>258</v>
      </c>
      <c r="E2" s="5" t="s">
        <v>259</v>
      </c>
      <c r="F2" s="4" t="s">
        <v>341</v>
      </c>
      <c r="G2" s="4" t="s">
        <v>292</v>
      </c>
      <c r="H2" s="6" t="s">
        <v>293</v>
      </c>
      <c r="I2" s="27" t="s">
        <v>295</v>
      </c>
    </row>
    <row r="3" s="1" customFormat="1" ht="16.5" spans="1:9">
      <c r="A3" s="4"/>
      <c r="B3" s="7"/>
      <c r="C3" s="7"/>
      <c r="D3" s="7"/>
      <c r="E3" s="7"/>
      <c r="F3" s="4" t="s">
        <v>342</v>
      </c>
      <c r="G3" s="4" t="s">
        <v>296</v>
      </c>
      <c r="H3" s="8"/>
      <c r="I3" s="28"/>
    </row>
    <row r="4" spans="1:9">
      <c r="A4" s="9">
        <v>1</v>
      </c>
      <c r="B4" s="10" t="s">
        <v>311</v>
      </c>
      <c r="C4" s="11" t="s">
        <v>343</v>
      </c>
      <c r="D4" s="12" t="s">
        <v>117</v>
      </c>
      <c r="E4" s="13" t="s">
        <v>272</v>
      </c>
      <c r="F4" s="14">
        <v>-0.015</v>
      </c>
      <c r="G4" s="14">
        <v>-0.025</v>
      </c>
      <c r="H4" s="9"/>
      <c r="I4" s="9" t="s">
        <v>274</v>
      </c>
    </row>
    <row r="5" spans="1:9">
      <c r="A5" s="9">
        <v>2</v>
      </c>
      <c r="B5" s="10" t="s">
        <v>311</v>
      </c>
      <c r="C5" s="11" t="s">
        <v>343</v>
      </c>
      <c r="D5" s="15" t="s">
        <v>276</v>
      </c>
      <c r="E5" s="13" t="s">
        <v>272</v>
      </c>
      <c r="F5" s="16">
        <v>-0.05</v>
      </c>
      <c r="G5" s="14">
        <v>-0.03</v>
      </c>
      <c r="H5" s="9"/>
      <c r="I5" s="9" t="s">
        <v>274</v>
      </c>
    </row>
    <row r="6" spans="1:9">
      <c r="A6" s="9">
        <v>3</v>
      </c>
      <c r="B6" s="10" t="s">
        <v>311</v>
      </c>
      <c r="C6" s="11" t="s">
        <v>343</v>
      </c>
      <c r="D6" s="17" t="s">
        <v>118</v>
      </c>
      <c r="E6" s="13" t="s">
        <v>272</v>
      </c>
      <c r="F6" s="14">
        <v>-0.04</v>
      </c>
      <c r="G6" s="14">
        <v>-0.03</v>
      </c>
      <c r="H6" s="9"/>
      <c r="I6" s="9" t="s">
        <v>274</v>
      </c>
    </row>
    <row r="7" spans="1:9">
      <c r="A7" s="9"/>
      <c r="B7" s="10"/>
      <c r="C7" s="11"/>
      <c r="D7" s="17"/>
      <c r="E7" s="18"/>
      <c r="F7" s="19"/>
      <c r="G7" s="14"/>
      <c r="H7" s="9"/>
      <c r="I7" s="9"/>
    </row>
    <row r="8" spans="1:9">
      <c r="A8" s="9"/>
      <c r="B8" s="10"/>
      <c r="C8" s="11"/>
      <c r="D8" s="20"/>
      <c r="E8" s="18"/>
      <c r="F8" s="14"/>
      <c r="G8" s="14"/>
      <c r="H8" s="9"/>
      <c r="I8" s="9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21" t="s">
        <v>344</v>
      </c>
      <c r="B12" s="22"/>
      <c r="C12" s="22"/>
      <c r="D12" s="23"/>
      <c r="E12" s="24"/>
      <c r="F12" s="21" t="s">
        <v>345</v>
      </c>
      <c r="G12" s="22"/>
      <c r="H12" s="23"/>
      <c r="I12" s="29"/>
    </row>
    <row r="13" ht="16.5" spans="1:9">
      <c r="A13" s="25" t="s">
        <v>346</v>
      </c>
      <c r="B13" s="25"/>
      <c r="C13" s="26"/>
      <c r="D13" s="26"/>
      <c r="E13" s="26"/>
      <c r="F13" s="26"/>
      <c r="G13" s="26"/>
      <c r="H13" s="26"/>
      <c r="I13" s="2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2024-11-22T02:20:48Z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