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tabRatio="793" activeTab="5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尾期" sheetId="5" r:id="rId5"/>
    <sheet name="验货尺寸表 (尾期)" sheetId="17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  <sheet name="Sheet1" sheetId="18" r:id="rId13"/>
  </sheets>
  <externalReferences>
    <externalReference r:id="rId14"/>
    <externalReference r:id="rId15"/>
    <externalReference r:id="rId16"/>
    <externalReference r:id="rId17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<sst xmlns="http://schemas.openxmlformats.org/spreadsheetml/2006/main" count="636" uniqueCount="318">
  <si>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</si>
  <si>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</si>
  <si>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</si>
  <si>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</si>
  <si>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</si>
  <si>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</si>
  <si>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</si>
  <si>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</si>
  <si>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</si>
  <si>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</si>
  <si>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</si>
  <si>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</si>
  <si>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</si>
  <si>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</si>
  <si>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</si>
  <si>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</si>
  <si>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</si>
  <si>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</si>
  <si>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</si>
  <si>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</si>
  <si>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</si>
  <si>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</si>
  <si>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</si>
  <si>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</si>
  <si>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</si>
  <si>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</si>
  <si>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</si>
  <si>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</si>
  <si>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</si>
  <si>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</si>
  <si>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</si>
  <si>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</si>
  <si>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</si>
  <si>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</si>
  <si>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</si>
  <si>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</si>
  <si>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</si>
  <si>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</si>
  <si>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</si>
  <si>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</si>
  <si>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</si>
  <si>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</si>
  <si>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</si>
  <si>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</si>
  <si>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</si>
  <si>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</si>
  <si>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</si>
  <si>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</si>
  <si>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</si>
  <si>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</si>
  <si>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</si>
  <si>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</si>
  <si>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</si>
  <si>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</si>
  <si>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</si>
  <si>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</si>
  <si>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</si>
  <si>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</si>
  <si>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</si>
  <si>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</si>
  <si>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</si>
  <si>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</si>
  <si>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QAMMAN84129</t>
  </si>
  <si>
    <t>合同交期</t>
  </si>
  <si>
    <t>产前确认样</t>
  </si>
  <si>
    <t>有</t>
  </si>
  <si>
    <t>无</t>
  </si>
  <si>
    <t>品名</t>
  </si>
  <si>
    <t>儿童打底裤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</si>
  <si>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</si>
  <si>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</si>
  <si>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</si>
  <si>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</si>
  <si>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</si>
  <si>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</si>
  <si>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</si>
  <si>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</si>
  <si>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</si>
  <si>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</si>
  <si>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CGDD24102200008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</si>
  <si>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</si>
  <si>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</si>
  <si>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</si>
  <si>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</si>
  <si>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</si>
  <si>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</si>
  <si>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</si>
  <si>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</si>
  <si>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</si>
  <si>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</si>
  <si>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</si>
  <si>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</si>
  <si>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</si>
  <si>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</si>
  <si>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</si>
  <si>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</si>
  <si>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</si>
  <si>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</si>
  <si>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</si>
  <si>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</si>
  <si>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</si>
  <si>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</si>
  <si>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</si>
  <si>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</si>
  <si>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</si>
  <si>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</si>
  <si>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</si>
  <si>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</si>
  <si>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</si>
  <si>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</si>
  <si>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</si>
  <si>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</si>
  <si>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</si>
  <si>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</si>
  <si>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</si>
  <si>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</si>
  <si>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</si>
  <si>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</si>
  <si>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1.小三线冚车跳线，四针六线重合过骨，不平顺</t>
  </si>
  <si>
    <t>2.冚腰头位置过骨堆线</t>
  </si>
  <si>
    <t>3、油污较多，要清理赶紧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</si>
  <si>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</si>
  <si>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</si>
  <si>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</si>
  <si>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</si>
  <si>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</si>
  <si>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</si>
  <si>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</si>
  <si>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</si>
  <si>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</si>
  <si>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刘碧云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</si>
  <si>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</si>
  <si>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</si>
  <si>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</si>
  <si>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</si>
  <si>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</si>
  <si>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</si>
  <si>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</si>
  <si>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</si>
  <si>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</si>
  <si>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120/56</t>
  </si>
  <si>
    <t>130/59</t>
  </si>
  <si>
    <t>140/55</t>
  </si>
  <si>
    <t>150/61</t>
  </si>
  <si>
    <t>160/67</t>
  </si>
  <si>
    <t>165/70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</si>
  <si>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</si>
  <si>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</si>
  <si>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</si>
  <si>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裤外侧长</t>
  </si>
  <si>
    <t>±1</t>
  </si>
  <si>
    <t>+0.5</t>
  </si>
  <si>
    <t>+0</t>
  </si>
  <si>
    <t>全松紧腰围 平量</t>
  </si>
  <si>
    <t>+1.5</t>
  </si>
  <si>
    <t>臀围</t>
  </si>
  <si>
    <t>+1</t>
  </si>
  <si>
    <t>-0.5</t>
  </si>
  <si>
    <t>腿围/2</t>
  </si>
  <si>
    <t>±0.5</t>
  </si>
  <si>
    <t>膝围/2</t>
  </si>
  <si>
    <t>脚口/2</t>
  </si>
  <si>
    <t>±0.3</t>
  </si>
  <si>
    <t>总裆长</t>
  </si>
  <si>
    <t>-0.8</t>
  </si>
  <si>
    <t xml:space="preserve">     初期请洗测2-3件，有问题的另加测量数量。</t>
  </si>
  <si>
    <t>验货时间：</t>
  </si>
  <si>
    <t>跟单QC:</t>
  </si>
  <si>
    <t>工厂负责人：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</si>
  <si>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</si>
  <si>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</si>
  <si>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</si>
  <si>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</si>
  <si>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</si>
  <si>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</si>
  <si>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</si>
  <si>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</si>
  <si>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</si>
  <si>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</si>
  <si>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</si>
  <si>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</si>
  <si>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</si>
  <si>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</si>
  <si>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</si>
  <si>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</si>
  <si>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</si>
  <si>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</si>
  <si>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</si>
  <si>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采购凭证编号：CGDD24102200008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</si>
  <si>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</si>
  <si>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</si>
  <si>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</si>
  <si>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</si>
  <si>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</si>
  <si>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</si>
  <si>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</si>
  <si>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</si>
  <si>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</si>
  <si>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</si>
  <si>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</si>
  <si>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</si>
  <si>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</si>
  <si>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</si>
  <si>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</si>
  <si>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②检验明细：齐色齐码80件</t>
  </si>
  <si>
    <t>情况说明：</t>
  </si>
  <si>
    <t xml:space="preserve">【问题点描述】  </t>
  </si>
  <si>
    <t>数量</t>
  </si>
  <si>
    <t>1.腰头橡筋容皱不均匀</t>
  </si>
  <si>
    <t>2.大烫不良，烫腿骨有不对称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</si>
  <si>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</si>
  <si>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</si>
  <si>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</si>
  <si>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</si>
  <si>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</si>
  <si>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</si>
  <si>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</si>
  <si>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走货514件，抽查80件，发现3件不良品，已按照以上提出的问题点改正，可以出货</t>
  </si>
  <si>
    <t>服装QC部门</t>
  </si>
  <si>
    <t>检验人</t>
  </si>
  <si>
    <t>+0 -0.5 +0</t>
  </si>
  <si>
    <t>+0 +0 +0</t>
  </si>
  <si>
    <t>-0.5 +0 +0</t>
  </si>
  <si>
    <t>+0.5 +0 +0</t>
  </si>
  <si>
    <t>+1 +1 +1</t>
  </si>
  <si>
    <t>+1 +0.5  +0</t>
  </si>
  <si>
    <t>-1 +0 +0</t>
  </si>
  <si>
    <t>+1 +1 +0</t>
  </si>
  <si>
    <t>-1 -1 +0</t>
  </si>
  <si>
    <t>+0.5 +0 +1</t>
  </si>
  <si>
    <t>+0.5 +0 +0.5</t>
  </si>
  <si>
    <t>+0 -1 +0</t>
  </si>
  <si>
    <t>+1.2 -0.5 +1</t>
  </si>
  <si>
    <t>+1 +0 +0.5</t>
  </si>
  <si>
    <t>+1 +0 +0</t>
  </si>
  <si>
    <t>+0.3 +0.5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</si>
  <si>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</si>
  <si>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</si>
  <si>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</si>
  <si>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</si>
  <si>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</si>
  <si>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</si>
  <si>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</si>
  <si>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</si>
  <si>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</si>
  <si>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</si>
  <si>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</si>
  <si>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</si>
  <si>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</si>
  <si>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</si>
  <si>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</si>
  <si>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</si>
  <si>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锦氨磨毛双面布</t>
  </si>
  <si>
    <t>24SS暗夜黑</t>
  </si>
  <si>
    <t>海天</t>
  </si>
  <si>
    <t>制表时间：2024/11/1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</si>
  <si>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</si>
  <si>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</si>
  <si>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</si>
  <si>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</si>
  <si>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</si>
  <si>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</si>
  <si>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</si>
  <si>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</si>
  <si>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</si>
  <si>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</si>
  <si>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</si>
  <si>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制表时间：2024/11/3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</si>
  <si>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</si>
  <si>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</si>
  <si>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</si>
  <si>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</si>
  <si>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</si>
  <si>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</si>
  <si>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</si>
  <si>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</si>
  <si>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</si>
  <si>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</si>
  <si>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</si>
  <si>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TOREAD反光银烫标</t>
  </si>
  <si>
    <t>川海</t>
  </si>
  <si>
    <t>松紧带（2CM）</t>
  </si>
  <si>
    <t>泰丰</t>
  </si>
  <si>
    <t>无互染</t>
  </si>
  <si>
    <t>物料6</t>
  </si>
  <si>
    <t>物料7</t>
  </si>
  <si>
    <t>物料8</t>
  </si>
  <si>
    <t>物料9</t>
  </si>
  <si>
    <t>物料10</t>
  </si>
  <si>
    <t>制表时间：2024/11/5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</si>
  <si>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</si>
  <si>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</si>
  <si>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</si>
  <si>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</si>
  <si>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</si>
  <si>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</si>
  <si>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</si>
  <si>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</si>
  <si>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</si>
  <si>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</si>
  <si>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</si>
  <si>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</si>
  <si>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</si>
  <si>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</si>
  <si>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</si>
  <si>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</si>
  <si>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左前烫标+两后腿印花</t>
  </si>
  <si>
    <t>无脱落开裂</t>
  </si>
  <si>
    <t>制表时间：11/12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</si>
  <si>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</si>
  <si>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</si>
  <si>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</si>
  <si>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</si>
  <si>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</si>
  <si>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2CM橡筋</t>
  </si>
  <si>
    <t>制表时间：11-2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</si>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</sst>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Microsoft YaHei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Microsoft YaHei"/>
      <charset val="136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4"/>
      <name val="仿宋_GB2312"/>
      <charset val="134"/>
    </font>
    <font>
      <b/>
      <sz val="12"/>
      <name val="仿宋_GB2312"/>
      <charset val="134"/>
    </font>
    <font>
      <sz val="14"/>
      <name val="黑体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Arial"/>
      <charset val="134"/>
    </font>
    <font>
      <sz val="10"/>
      <name val="宋体"/>
      <charset val="134"/>
      <scheme val="major"/>
    </font>
    <font>
      <sz val="11"/>
      <name val="Arial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3" fillId="8" borderId="81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82" applyNumberFormat="0" applyFill="0" applyAlignment="0" applyProtection="0">
      <alignment vertical="center"/>
    </xf>
    <xf numFmtId="0" fontId="56" fillId="0" borderId="82" applyNumberFormat="0" applyFill="0" applyAlignment="0" applyProtection="0">
      <alignment vertical="center"/>
    </xf>
    <xf numFmtId="0" fontId="57" fillId="0" borderId="83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9" borderId="84" applyNumberFormat="0" applyAlignment="0" applyProtection="0">
      <alignment vertical="center"/>
    </xf>
    <xf numFmtId="0" fontId="59" fillId="10" borderId="85" applyNumberFormat="0" applyAlignment="0" applyProtection="0">
      <alignment vertical="center"/>
    </xf>
    <xf numFmtId="0" fontId="60" fillId="10" borderId="84" applyNumberFormat="0" applyAlignment="0" applyProtection="0">
      <alignment vertical="center"/>
    </xf>
    <xf numFmtId="0" fontId="61" fillId="11" borderId="86" applyNumberFormat="0" applyAlignment="0" applyProtection="0">
      <alignment vertical="center"/>
    </xf>
    <xf numFmtId="0" fontId="62" fillId="0" borderId="87" applyNumberFormat="0" applyFill="0" applyAlignment="0" applyProtection="0">
      <alignment vertical="center"/>
    </xf>
    <xf numFmtId="0" fontId="63" fillId="0" borderId="88" applyNumberFormat="0" applyFill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18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3" fillId="0" borderId="0">
      <alignment vertical="center"/>
    </xf>
    <xf numFmtId="0" fontId="18" fillId="0" borderId="0"/>
    <xf numFmtId="0" fontId="13" fillId="0" borderId="0">
      <alignment vertical="center"/>
    </xf>
    <xf numFmtId="0" fontId="69" fillId="0" borderId="0"/>
    <xf numFmtId="0" fontId="18" fillId="0" borderId="0">
      <alignment vertical="center"/>
    </xf>
    <xf numFmtId="0" fontId="13" fillId="0" borderId="0">
      <alignment vertical="center"/>
    </xf>
    <xf numFmtId="0" fontId="18" fillId="0" borderId="0"/>
  </cellStyleXfs>
  <cellXfs count="40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3" borderId="2" xfId="0" applyNumberFormat="1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0" fontId="10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Font="1" applyBorder="1"/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0" borderId="8" xfId="0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3" fillId="0" borderId="3" xfId="0" applyNumberFormat="1" applyFont="1" applyFill="1" applyBorder="1" applyAlignment="1" applyProtection="1">
      <alignment horizontal="center"/>
    </xf>
    <xf numFmtId="177" fontId="13" fillId="0" borderId="2" xfId="0" applyNumberFormat="1" applyFont="1" applyFill="1" applyBorder="1" applyAlignment="1">
      <alignment horizontal="center"/>
    </xf>
    <xf numFmtId="0" fontId="13" fillId="0" borderId="2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8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20" fillId="0" borderId="9" xfId="52" applyFont="1" applyFill="1" applyBorder="1" applyAlignment="1">
      <alignment horizontal="left" vertical="center"/>
    </xf>
    <xf numFmtId="0" fontId="20" fillId="0" borderId="10" xfId="52" applyFont="1" applyFill="1" applyBorder="1" applyAlignment="1">
      <alignment horizontal="center" vertical="center"/>
    </xf>
    <xf numFmtId="0" fontId="21" fillId="0" borderId="10" xfId="52" applyFont="1" applyFill="1" applyBorder="1" applyAlignment="1">
      <alignment horizontal="center" vertical="center"/>
    </xf>
    <xf numFmtId="0" fontId="20" fillId="0" borderId="11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vertical="center"/>
    </xf>
    <xf numFmtId="0" fontId="22" fillId="0" borderId="12" xfId="52" applyFont="1" applyFill="1" applyBorder="1" applyAlignment="1">
      <alignment horizontal="center" vertical="center"/>
    </xf>
    <xf numFmtId="0" fontId="17" fillId="0" borderId="13" xfId="53" applyFont="1" applyFill="1" applyBorder="1" applyAlignment="1">
      <alignment horizontal="center"/>
    </xf>
    <xf numFmtId="0" fontId="23" fillId="0" borderId="14" xfId="53" applyFont="1" applyFill="1" applyBorder="1" applyAlignment="1" applyProtection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/>
    </xf>
    <xf numFmtId="0" fontId="17" fillId="0" borderId="5" xfId="53" applyFont="1" applyFill="1" applyBorder="1" applyAlignment="1">
      <alignment horizontal="center"/>
    </xf>
    <xf numFmtId="0" fontId="28" fillId="0" borderId="15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center"/>
    </xf>
    <xf numFmtId="0" fontId="29" fillId="0" borderId="15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center"/>
    </xf>
    <xf numFmtId="0" fontId="31" fillId="0" borderId="16" xfId="0" applyNumberFormat="1" applyFont="1" applyFill="1" applyBorder="1" applyAlignment="1">
      <alignment shrinkToFit="1"/>
    </xf>
    <xf numFmtId="0" fontId="32" fillId="0" borderId="17" xfId="0" applyNumberFormat="1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17" fillId="0" borderId="18" xfId="53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3" fillId="0" borderId="0" xfId="51" applyNumberFormat="1" applyFont="1" applyFill="1" applyBorder="1" applyAlignment="1">
      <alignment horizontal="center" vertical="center"/>
    </xf>
    <xf numFmtId="0" fontId="34" fillId="0" borderId="0" xfId="53" applyFont="1" applyFill="1" applyAlignment="1"/>
    <xf numFmtId="0" fontId="25" fillId="0" borderId="0" xfId="53" applyFont="1" applyFill="1" applyAlignment="1"/>
    <xf numFmtId="0" fontId="20" fillId="0" borderId="13" xfId="52" applyFont="1" applyFill="1" applyBorder="1" applyAlignment="1">
      <alignment horizontal="left" vertical="center"/>
    </xf>
    <xf numFmtId="0" fontId="17" fillId="0" borderId="13" xfId="52" applyFont="1" applyFill="1" applyBorder="1" applyAlignment="1">
      <alignment horizontal="center" vertical="center"/>
    </xf>
    <xf numFmtId="0" fontId="17" fillId="0" borderId="19" xfId="52" applyFont="1" applyFill="1" applyBorder="1" applyAlignment="1">
      <alignment horizontal="center" vertical="center"/>
    </xf>
    <xf numFmtId="0" fontId="24" fillId="0" borderId="2" xfId="53" applyFont="1" applyFill="1" applyBorder="1" applyAlignment="1" applyProtection="1">
      <alignment horizontal="center" vertical="center"/>
    </xf>
    <xf numFmtId="0" fontId="24" fillId="0" borderId="20" xfId="53" applyFont="1" applyFill="1" applyBorder="1" applyAlignment="1" applyProtection="1">
      <alignment horizontal="center" vertical="center"/>
    </xf>
    <xf numFmtId="49" fontId="34" fillId="0" borderId="21" xfId="54" applyNumberFormat="1" applyFont="1" applyFill="1" applyBorder="1" applyAlignment="1">
      <alignment horizontal="center" vertical="center"/>
    </xf>
    <xf numFmtId="49" fontId="34" fillId="0" borderId="22" xfId="54" applyNumberFormat="1" applyFont="1" applyFill="1" applyBorder="1" applyAlignment="1">
      <alignment horizontal="center" vertical="center"/>
    </xf>
    <xf numFmtId="49" fontId="17" fillId="0" borderId="23" xfId="53" applyNumberFormat="1" applyFont="1" applyFill="1" applyBorder="1" applyAlignment="1">
      <alignment horizontal="center"/>
    </xf>
    <xf numFmtId="49" fontId="34" fillId="0" borderId="23" xfId="54" applyNumberFormat="1" applyFont="1" applyFill="1" applyBorder="1" applyAlignment="1">
      <alignment horizontal="center" vertical="center"/>
    </xf>
    <xf numFmtId="49" fontId="34" fillId="0" borderId="24" xfId="54" applyNumberFormat="1" applyFont="1" applyFill="1" applyBorder="1" applyAlignment="1">
      <alignment horizontal="center" vertical="center"/>
    </xf>
    <xf numFmtId="0" fontId="24" fillId="0" borderId="0" xfId="53" applyFont="1" applyFill="1" applyAlignment="1"/>
    <xf numFmtId="14" fontId="24" fillId="0" borderId="0" xfId="53" applyNumberFormat="1" applyFont="1" applyFill="1" applyAlignment="1">
      <alignment horizontal="left"/>
    </xf>
    <xf numFmtId="0" fontId="24" fillId="0" borderId="0" xfId="53" applyFont="1" applyFill="1" applyAlignment="1">
      <alignment horizontal="center"/>
    </xf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35" fillId="0" borderId="25" xfId="52" applyFont="1" applyBorder="1" applyAlignment="1">
      <alignment horizontal="center" vertical="top"/>
    </xf>
    <xf numFmtId="0" fontId="36" fillId="0" borderId="26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36" fillId="0" borderId="27" xfId="52" applyFont="1" applyFill="1" applyBorder="1" applyAlignment="1">
      <alignment horizontal="center" vertical="center"/>
    </xf>
    <xf numFmtId="0" fontId="25" fillId="0" borderId="27" xfId="52" applyFont="1" applyFill="1" applyBorder="1" applyAlignment="1">
      <alignment vertical="center"/>
    </xf>
    <xf numFmtId="0" fontId="36" fillId="0" borderId="27" xfId="52" applyFont="1" applyFill="1" applyBorder="1" applyAlignment="1">
      <alignment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36" fillId="0" borderId="28" xfId="52" applyFont="1" applyFill="1" applyBorder="1" applyAlignment="1">
      <alignment vertical="center"/>
    </xf>
    <xf numFmtId="0" fontId="21" fillId="0" borderId="21" xfId="52" applyFont="1" applyFill="1" applyBorder="1" applyAlignment="1">
      <alignment horizontal="left" vertical="center"/>
    </xf>
    <xf numFmtId="0" fontId="36" fillId="0" borderId="21" xfId="52" applyFont="1" applyFill="1" applyBorder="1" applyAlignment="1">
      <alignment vertical="center"/>
    </xf>
    <xf numFmtId="58" fontId="25" fillId="0" borderId="21" xfId="52" applyNumberFormat="1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horizontal="center" vertical="center"/>
    </xf>
    <xf numFmtId="0" fontId="36" fillId="0" borderId="21" xfId="52" applyFont="1" applyFill="1" applyBorder="1" applyAlignment="1">
      <alignment horizontal="center" vertical="center"/>
    </xf>
    <xf numFmtId="0" fontId="36" fillId="0" borderId="28" xfId="52" applyFont="1" applyFill="1" applyBorder="1" applyAlignment="1">
      <alignment horizontal="left" vertical="center"/>
    </xf>
    <xf numFmtId="0" fontId="36" fillId="0" borderId="21" xfId="52" applyFont="1" applyFill="1" applyBorder="1" applyAlignment="1">
      <alignment horizontal="left" vertical="center"/>
    </xf>
    <xf numFmtId="0" fontId="36" fillId="0" borderId="29" xfId="52" applyFont="1" applyFill="1" applyBorder="1" applyAlignment="1">
      <alignment vertical="center"/>
    </xf>
    <xf numFmtId="0" fontId="21" fillId="0" borderId="23" xfId="52" applyFont="1" applyFill="1" applyBorder="1" applyAlignment="1">
      <alignment horizontal="left" vertical="center"/>
    </xf>
    <xf numFmtId="0" fontId="36" fillId="0" borderId="23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36" fillId="0" borderId="23" xfId="52" applyFont="1" applyFill="1" applyBorder="1" applyAlignment="1">
      <alignment horizontal="left" vertical="center"/>
    </xf>
    <xf numFmtId="0" fontId="36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36" fillId="0" borderId="26" xfId="52" applyFont="1" applyFill="1" applyBorder="1" applyAlignment="1">
      <alignment vertical="center"/>
    </xf>
    <xf numFmtId="0" fontId="36" fillId="0" borderId="30" xfId="52" applyFont="1" applyFill="1" applyBorder="1" applyAlignment="1">
      <alignment horizontal="left" vertical="center"/>
    </xf>
    <xf numFmtId="0" fontId="36" fillId="0" borderId="31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vertical="center"/>
    </xf>
    <xf numFmtId="0" fontId="25" fillId="0" borderId="32" xfId="52" applyFont="1" applyFill="1" applyBorder="1" applyAlignment="1">
      <alignment horizontal="center" vertical="center"/>
    </xf>
    <xf numFmtId="0" fontId="25" fillId="0" borderId="33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vertical="center"/>
    </xf>
    <xf numFmtId="0" fontId="25" fillId="0" borderId="0" xfId="52" applyFont="1" applyFill="1" applyBorder="1" applyAlignment="1">
      <alignment horizontal="left" vertical="center"/>
    </xf>
    <xf numFmtId="0" fontId="36" fillId="0" borderId="27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 wrapText="1"/>
    </xf>
    <xf numFmtId="0" fontId="36" fillId="0" borderId="29" xfId="52" applyFont="1" applyFill="1" applyBorder="1" applyAlignment="1">
      <alignment horizontal="left" vertical="center"/>
    </xf>
    <xf numFmtId="0" fontId="18" fillId="0" borderId="23" xfId="52" applyFill="1" applyBorder="1" applyAlignment="1">
      <alignment horizontal="center" vertical="center"/>
    </xf>
    <xf numFmtId="0" fontId="36" fillId="0" borderId="35" xfId="52" applyFont="1" applyFill="1" applyBorder="1" applyAlignment="1">
      <alignment horizontal="center" vertical="center"/>
    </xf>
    <xf numFmtId="0" fontId="36" fillId="0" borderId="36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right" vertical="center"/>
    </xf>
    <xf numFmtId="0" fontId="25" fillId="0" borderId="33" xfId="52" applyFont="1" applyFill="1" applyBorder="1" applyAlignment="1">
      <alignment horizontal="righ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36" fillId="0" borderId="32" xfId="52" applyFont="1" applyFill="1" applyBorder="1" applyAlignment="1">
      <alignment horizontal="left" vertical="center"/>
    </xf>
    <xf numFmtId="0" fontId="36" fillId="0" borderId="37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horizontal="center" vertical="center"/>
    </xf>
    <xf numFmtId="58" fontId="25" fillId="0" borderId="23" xfId="52" applyNumberFormat="1" applyFont="1" applyFill="1" applyBorder="1" applyAlignment="1">
      <alignment horizontal="center" vertical="center"/>
    </xf>
    <xf numFmtId="0" fontId="36" fillId="0" borderId="23" xfId="52" applyFont="1" applyFill="1" applyBorder="1" applyAlignment="1">
      <alignment horizontal="center" vertical="center"/>
    </xf>
    <xf numFmtId="0" fontId="25" fillId="0" borderId="27" xfId="52" applyFont="1" applyFill="1" applyBorder="1" applyAlignment="1">
      <alignment horizontal="center" vertical="center"/>
    </xf>
    <xf numFmtId="0" fontId="25" fillId="0" borderId="38" xfId="52" applyFont="1" applyFill="1" applyBorder="1" applyAlignment="1">
      <alignment horizontal="center" vertical="center"/>
    </xf>
    <xf numFmtId="0" fontId="36" fillId="0" borderId="22" xfId="52" applyFont="1" applyFill="1" applyBorder="1" applyAlignment="1">
      <alignment horizontal="center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6" fillId="0" borderId="39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center" vertical="center"/>
    </xf>
    <xf numFmtId="0" fontId="26" fillId="0" borderId="40" xfId="52" applyFont="1" applyFill="1" applyBorder="1" applyAlignment="1">
      <alignment horizontal="left" vertical="center"/>
    </xf>
    <xf numFmtId="0" fontId="36" fillId="0" borderId="38" xfId="52" applyFont="1" applyFill="1" applyBorder="1" applyAlignment="1">
      <alignment horizontal="left" vertical="center"/>
    </xf>
    <xf numFmtId="0" fontId="36" fillId="0" borderId="22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 wrapText="1"/>
    </xf>
    <xf numFmtId="0" fontId="18" fillId="0" borderId="24" xfId="52" applyFill="1" applyBorder="1" applyAlignment="1">
      <alignment horizontal="center" vertical="center"/>
    </xf>
    <xf numFmtId="0" fontId="36" fillId="0" borderId="39" xfId="52" applyFont="1" applyFill="1" applyBorder="1" applyAlignment="1">
      <alignment horizontal="center" vertical="center"/>
    </xf>
    <xf numFmtId="0" fontId="25" fillId="0" borderId="37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center" vertical="center"/>
    </xf>
    <xf numFmtId="0" fontId="25" fillId="0" borderId="22" xfId="52" applyFont="1" applyFill="1" applyBorder="1" applyAlignment="1">
      <alignment horizontal="center" vertical="center" wrapText="1"/>
    </xf>
    <xf numFmtId="0" fontId="18" fillId="0" borderId="40" xfId="52" applyFont="1" applyFill="1" applyBorder="1" applyAlignment="1">
      <alignment horizontal="center" vertical="center"/>
    </xf>
    <xf numFmtId="0" fontId="11" fillId="0" borderId="40" xfId="52" applyFont="1" applyFill="1" applyBorder="1" applyAlignment="1">
      <alignment horizontal="center" vertical="center"/>
    </xf>
    <xf numFmtId="0" fontId="25" fillId="0" borderId="37" xfId="52" applyFont="1" applyFill="1" applyBorder="1" applyAlignment="1">
      <alignment horizontal="right" vertical="center"/>
    </xf>
    <xf numFmtId="0" fontId="25" fillId="0" borderId="41" xfId="52" applyFont="1" applyFill="1" applyBorder="1" applyAlignment="1">
      <alignment horizontal="center" vertical="center"/>
    </xf>
    <xf numFmtId="0" fontId="26" fillId="0" borderId="38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center" vertical="center"/>
    </xf>
    <xf numFmtId="0" fontId="17" fillId="0" borderId="0" xfId="53" applyFont="1" applyFill="1" applyAlignment="1">
      <alignment horizontal="left"/>
    </xf>
    <xf numFmtId="49" fontId="37" fillId="0" borderId="2" xfId="51" applyNumberFormat="1" applyFont="1" applyFill="1" applyBorder="1" applyAlignment="1">
      <alignment horizontal="center" vertical="center"/>
    </xf>
    <xf numFmtId="0" fontId="38" fillId="0" borderId="2" xfId="49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/>
    </xf>
    <xf numFmtId="178" fontId="39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/>
    </xf>
    <xf numFmtId="0" fontId="39" fillId="0" borderId="2" xfId="0" applyNumberFormat="1" applyFont="1" applyFill="1" applyBorder="1" applyAlignment="1">
      <alignment horizontal="center" vertical="center"/>
    </xf>
    <xf numFmtId="0" fontId="31" fillId="0" borderId="42" xfId="0" applyNumberFormat="1" applyFont="1" applyFill="1" applyBorder="1" applyAlignment="1">
      <alignment shrinkToFit="1"/>
    </xf>
    <xf numFmtId="0" fontId="32" fillId="0" borderId="43" xfId="0" applyNumberFormat="1" applyFont="1" applyFill="1" applyBorder="1" applyAlignment="1">
      <alignment horizontal="center" vertical="center"/>
    </xf>
    <xf numFmtId="0" fontId="33" fillId="0" borderId="4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7" fillId="0" borderId="12" xfId="53" applyFont="1" applyFill="1" applyBorder="1" applyAlignment="1">
      <alignment horizontal="center"/>
    </xf>
    <xf numFmtId="0" fontId="20" fillId="0" borderId="12" xfId="52" applyFont="1" applyFill="1" applyBorder="1" applyAlignment="1">
      <alignment horizontal="left" vertical="center"/>
    </xf>
    <xf numFmtId="0" fontId="17" fillId="0" borderId="12" xfId="52" applyFont="1" applyFill="1" applyBorder="1" applyAlignment="1">
      <alignment horizontal="center" vertical="center"/>
    </xf>
    <xf numFmtId="0" fontId="17" fillId="0" borderId="44" xfId="52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left" vertical="center"/>
    </xf>
    <xf numFmtId="0" fontId="24" fillId="0" borderId="46" xfId="53" applyFont="1" applyFill="1" applyBorder="1" applyAlignment="1" applyProtection="1">
      <alignment horizontal="center" vertical="center"/>
    </xf>
    <xf numFmtId="0" fontId="0" fillId="0" borderId="47" xfId="0" applyFont="1" applyFill="1" applyBorder="1" applyAlignment="1">
      <alignment horizontal="left" vertical="center"/>
    </xf>
    <xf numFmtId="179" fontId="27" fillId="0" borderId="8" xfId="0" applyNumberFormat="1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48" xfId="0" applyFont="1" applyFill="1" applyBorder="1" applyAlignment="1">
      <alignment horizontal="center" vertical="center"/>
    </xf>
    <xf numFmtId="0" fontId="27" fillId="0" borderId="21" xfId="0" applyNumberFormat="1" applyFont="1" applyFill="1" applyBorder="1" applyAlignment="1">
      <alignment horizontal="center" vertical="center"/>
    </xf>
    <xf numFmtId="0" fontId="17" fillId="0" borderId="21" xfId="53" applyFont="1" applyFill="1" applyBorder="1" applyAlignment="1"/>
    <xf numFmtId="0" fontId="27" fillId="0" borderId="49" xfId="0" applyNumberFormat="1" applyFont="1" applyFill="1" applyBorder="1" applyAlignment="1">
      <alignment horizontal="center" vertical="center"/>
    </xf>
    <xf numFmtId="49" fontId="34" fillId="0" borderId="49" xfId="54" applyNumberFormat="1" applyFont="1" applyFill="1" applyBorder="1" applyAlignment="1">
      <alignment horizontal="center" vertical="center"/>
    </xf>
    <xf numFmtId="0" fontId="17" fillId="0" borderId="50" xfId="53" applyFont="1" applyFill="1" applyBorder="1" applyAlignment="1">
      <alignment horizontal="center"/>
    </xf>
    <xf numFmtId="49" fontId="17" fillId="0" borderId="51" xfId="53" applyNumberFormat="1" applyFont="1" applyFill="1" applyBorder="1" applyAlignment="1">
      <alignment horizontal="center"/>
    </xf>
    <xf numFmtId="49" fontId="34" fillId="0" borderId="51" xfId="54" applyNumberFormat="1" applyFont="1" applyFill="1" applyBorder="1" applyAlignment="1">
      <alignment horizontal="center" vertical="center"/>
    </xf>
    <xf numFmtId="49" fontId="34" fillId="0" borderId="52" xfId="54" applyNumberFormat="1" applyFont="1" applyFill="1" applyBorder="1" applyAlignment="1">
      <alignment horizontal="center" vertical="center"/>
    </xf>
    <xf numFmtId="14" fontId="24" fillId="0" borderId="0" xfId="53" applyNumberFormat="1" applyFont="1" applyFill="1" applyAlignment="1"/>
    <xf numFmtId="0" fontId="18" fillId="0" borderId="0" xfId="52" applyFont="1" applyBorder="1" applyAlignment="1">
      <alignment horizontal="left" vertical="center"/>
    </xf>
    <xf numFmtId="0" fontId="18" fillId="0" borderId="0" xfId="52" applyFont="1" applyAlignment="1">
      <alignment horizontal="left" vertical="center"/>
    </xf>
    <xf numFmtId="0" fontId="40" fillId="0" borderId="25" xfId="52" applyFont="1" applyBorder="1" applyAlignment="1">
      <alignment horizontal="center" vertical="top"/>
    </xf>
    <xf numFmtId="0" fontId="11" fillId="0" borderId="53" xfId="52" applyFont="1" applyBorder="1" applyAlignment="1">
      <alignment horizontal="left" vertical="center"/>
    </xf>
    <xf numFmtId="0" fontId="21" fillId="0" borderId="54" xfId="52" applyFont="1" applyBorder="1" applyAlignment="1">
      <alignment horizontal="center" vertical="center"/>
    </xf>
    <xf numFmtId="0" fontId="11" fillId="0" borderId="54" xfId="52" applyFont="1" applyBorder="1" applyAlignment="1">
      <alignment horizontal="center" vertical="center"/>
    </xf>
    <xf numFmtId="0" fontId="26" fillId="0" borderId="54" xfId="52" applyFont="1" applyBorder="1" applyAlignment="1">
      <alignment horizontal="left" vertical="center"/>
    </xf>
    <xf numFmtId="0" fontId="26" fillId="0" borderId="26" xfId="52" applyFont="1" applyBorder="1" applyAlignment="1">
      <alignment horizontal="center" vertical="center"/>
    </xf>
    <xf numFmtId="0" fontId="26" fillId="0" borderId="27" xfId="52" applyFont="1" applyBorder="1" applyAlignment="1">
      <alignment horizontal="center" vertical="center"/>
    </xf>
    <xf numFmtId="0" fontId="26" fillId="0" borderId="38" xfId="52" applyFont="1" applyBorder="1" applyAlignment="1">
      <alignment horizontal="center" vertical="center"/>
    </xf>
    <xf numFmtId="0" fontId="11" fillId="0" borderId="26" xfId="52" applyFont="1" applyBorder="1" applyAlignment="1">
      <alignment horizontal="center" vertical="center"/>
    </xf>
    <xf numFmtId="0" fontId="11" fillId="0" borderId="27" xfId="52" applyFont="1" applyBorder="1" applyAlignment="1">
      <alignment horizontal="center" vertical="center"/>
    </xf>
    <xf numFmtId="0" fontId="11" fillId="0" borderId="38" xfId="52" applyFont="1" applyBorder="1" applyAlignment="1">
      <alignment horizontal="center" vertical="center"/>
    </xf>
    <xf numFmtId="0" fontId="26" fillId="0" borderId="28" xfId="52" applyFont="1" applyBorder="1" applyAlignment="1">
      <alignment horizontal="left" vertical="center"/>
    </xf>
    <xf numFmtId="0" fontId="26" fillId="0" borderId="21" xfId="52" applyFont="1" applyBorder="1" applyAlignment="1">
      <alignment horizontal="left" vertical="center"/>
    </xf>
    <xf numFmtId="14" fontId="21" fillId="0" borderId="21" xfId="52" applyNumberFormat="1" applyFont="1" applyBorder="1" applyAlignment="1">
      <alignment horizontal="center" vertical="center"/>
    </xf>
    <xf numFmtId="14" fontId="21" fillId="0" borderId="22" xfId="52" applyNumberFormat="1" applyFont="1" applyBorder="1" applyAlignment="1">
      <alignment horizontal="center" vertical="center"/>
    </xf>
    <xf numFmtId="0" fontId="26" fillId="0" borderId="28" xfId="52" applyFont="1" applyBorder="1" applyAlignment="1">
      <alignment vertical="center"/>
    </xf>
    <xf numFmtId="49" fontId="21" fillId="0" borderId="21" xfId="52" applyNumberFormat="1" applyFont="1" applyBorder="1" applyAlignment="1">
      <alignment horizontal="center" vertical="center"/>
    </xf>
    <xf numFmtId="0" fontId="21" fillId="0" borderId="22" xfId="52" applyFont="1" applyBorder="1" applyAlignment="1">
      <alignment horizontal="center" vertical="center"/>
    </xf>
    <xf numFmtId="0" fontId="26" fillId="0" borderId="21" xfId="52" applyFont="1" applyBorder="1" applyAlignment="1">
      <alignment vertical="center"/>
    </xf>
    <xf numFmtId="0" fontId="21" fillId="0" borderId="55" xfId="52" applyFont="1" applyBorder="1" applyAlignment="1">
      <alignment horizontal="center" vertical="center"/>
    </xf>
    <xf numFmtId="0" fontId="21" fillId="0" borderId="56" xfId="52" applyFont="1" applyBorder="1" applyAlignment="1">
      <alignment horizontal="center" vertical="center"/>
    </xf>
    <xf numFmtId="0" fontId="18" fillId="0" borderId="21" xfId="52" applyFont="1" applyBorder="1" applyAlignment="1">
      <alignment vertical="center"/>
    </xf>
    <xf numFmtId="0" fontId="41" fillId="0" borderId="29" xfId="52" applyFont="1" applyBorder="1" applyAlignment="1">
      <alignment vertical="center"/>
    </xf>
    <xf numFmtId="0" fontId="21" fillId="0" borderId="57" xfId="52" applyFont="1" applyBorder="1" applyAlignment="1">
      <alignment horizontal="center" vertical="center"/>
    </xf>
    <xf numFmtId="0" fontId="21" fillId="0" borderId="41" xfId="52" applyFont="1" applyBorder="1" applyAlignment="1">
      <alignment horizontal="center" vertical="center"/>
    </xf>
    <xf numFmtId="0" fontId="26" fillId="0" borderId="29" xfId="52" applyFont="1" applyBorder="1" applyAlignment="1">
      <alignment horizontal="left" vertical="center"/>
    </xf>
    <xf numFmtId="0" fontId="26" fillId="0" borderId="23" xfId="52" applyFont="1" applyBorder="1" applyAlignment="1">
      <alignment horizontal="left" vertical="center"/>
    </xf>
    <xf numFmtId="14" fontId="21" fillId="0" borderId="23" xfId="52" applyNumberFormat="1" applyFont="1" applyBorder="1" applyAlignment="1">
      <alignment horizontal="center" vertical="center"/>
    </xf>
    <xf numFmtId="14" fontId="21" fillId="0" borderId="24" xfId="52" applyNumberFormat="1" applyFont="1" applyBorder="1" applyAlignment="1">
      <alignment horizontal="center" vertical="center"/>
    </xf>
    <xf numFmtId="0" fontId="26" fillId="0" borderId="58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6" fillId="0" borderId="35" xfId="52" applyFont="1" applyBorder="1" applyAlignment="1">
      <alignment horizontal="left" vertical="center"/>
    </xf>
    <xf numFmtId="0" fontId="11" fillId="0" borderId="59" xfId="52" applyFont="1" applyBorder="1" applyAlignment="1">
      <alignment horizontal="left" vertical="center"/>
    </xf>
    <xf numFmtId="0" fontId="11" fillId="0" borderId="60" xfId="52" applyFont="1" applyBorder="1" applyAlignment="1">
      <alignment horizontal="left" vertical="center"/>
    </xf>
    <xf numFmtId="0" fontId="26" fillId="0" borderId="61" xfId="52" applyFont="1" applyBorder="1" applyAlignment="1">
      <alignment vertical="center"/>
    </xf>
    <xf numFmtId="0" fontId="18" fillId="0" borderId="62" xfId="52" applyFont="1" applyBorder="1" applyAlignment="1">
      <alignment horizontal="left" vertical="center"/>
    </xf>
    <xf numFmtId="0" fontId="21" fillId="0" borderId="62" xfId="52" applyFont="1" applyBorder="1" applyAlignment="1">
      <alignment horizontal="left" vertical="center"/>
    </xf>
    <xf numFmtId="0" fontId="18" fillId="0" borderId="62" xfId="52" applyFont="1" applyBorder="1" applyAlignment="1">
      <alignment vertical="center"/>
    </xf>
    <xf numFmtId="0" fontId="26" fillId="0" borderId="62" xfId="52" applyFont="1" applyBorder="1" applyAlignment="1">
      <alignment vertical="center"/>
    </xf>
    <xf numFmtId="0" fontId="18" fillId="0" borderId="21" xfId="52" applyFont="1" applyBorder="1" applyAlignment="1">
      <alignment horizontal="left" vertical="center"/>
    </xf>
    <xf numFmtId="0" fontId="26" fillId="0" borderId="61" xfId="52" applyFont="1" applyBorder="1" applyAlignment="1">
      <alignment horizontal="center" vertical="center"/>
    </xf>
    <xf numFmtId="0" fontId="21" fillId="0" borderId="62" xfId="52" applyFont="1" applyBorder="1" applyAlignment="1">
      <alignment horizontal="center" vertical="center"/>
    </xf>
    <xf numFmtId="0" fontId="26" fillId="0" borderId="62" xfId="52" applyFont="1" applyBorder="1" applyAlignment="1">
      <alignment horizontal="center" vertical="center"/>
    </xf>
    <xf numFmtId="0" fontId="18" fillId="0" borderId="62" xfId="52" applyFont="1" applyBorder="1" applyAlignment="1">
      <alignment horizontal="center" vertical="center"/>
    </xf>
    <xf numFmtId="0" fontId="26" fillId="0" borderId="28" xfId="52" applyFont="1" applyBorder="1" applyAlignment="1">
      <alignment horizontal="center" vertical="center"/>
    </xf>
    <xf numFmtId="0" fontId="21" fillId="0" borderId="21" xfId="52" applyFont="1" applyBorder="1" applyAlignment="1">
      <alignment horizontal="center" vertical="center"/>
    </xf>
    <xf numFmtId="0" fontId="26" fillId="0" borderId="21" xfId="52" applyFont="1" applyBorder="1" applyAlignment="1">
      <alignment horizontal="center" vertical="center"/>
    </xf>
    <xf numFmtId="0" fontId="18" fillId="0" borderId="21" xfId="52" applyFont="1" applyBorder="1" applyAlignment="1">
      <alignment horizontal="center" vertical="center"/>
    </xf>
    <xf numFmtId="0" fontId="26" fillId="0" borderId="63" xfId="52" applyFont="1" applyBorder="1" applyAlignment="1">
      <alignment horizontal="left" vertical="center" wrapText="1"/>
    </xf>
    <xf numFmtId="0" fontId="26" fillId="0" borderId="64" xfId="52" applyFont="1" applyBorder="1" applyAlignment="1">
      <alignment horizontal="left" vertical="center" wrapText="1"/>
    </xf>
    <xf numFmtId="0" fontId="26" fillId="0" borderId="65" xfId="52" applyFont="1" applyBorder="1" applyAlignment="1">
      <alignment horizontal="left" vertical="center"/>
    </xf>
    <xf numFmtId="0" fontId="26" fillId="0" borderId="66" xfId="52" applyFont="1" applyBorder="1" applyAlignment="1">
      <alignment horizontal="left" vertical="center"/>
    </xf>
    <xf numFmtId="0" fontId="42" fillId="0" borderId="67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3" fillId="3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/>
    </xf>
    <xf numFmtId="9" fontId="21" fillId="0" borderId="2" xfId="52" applyNumberFormat="1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9" fontId="21" fillId="0" borderId="62" xfId="52" applyNumberFormat="1" applyFont="1" applyBorder="1" applyAlignment="1">
      <alignment horizontal="center" vertical="center"/>
    </xf>
    <xf numFmtId="0" fontId="21" fillId="0" borderId="28" xfId="52" applyFont="1" applyBorder="1" applyAlignment="1">
      <alignment horizontal="left" vertical="center"/>
    </xf>
    <xf numFmtId="9" fontId="21" fillId="0" borderId="21" xfId="52" applyNumberFormat="1" applyFont="1" applyBorder="1" applyAlignment="1">
      <alignment horizontal="center" vertical="center"/>
    </xf>
    <xf numFmtId="0" fontId="11" fillId="0" borderId="59" xfId="0" applyFont="1" applyBorder="1" applyAlignment="1">
      <alignment horizontal="left" vertical="center"/>
    </xf>
    <xf numFmtId="0" fontId="11" fillId="0" borderId="60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9" fontId="21" fillId="0" borderId="63" xfId="52" applyNumberFormat="1" applyFont="1" applyBorder="1" applyAlignment="1">
      <alignment horizontal="left" vertical="center"/>
    </xf>
    <xf numFmtId="9" fontId="21" fillId="0" borderId="64" xfId="52" applyNumberFormat="1" applyFont="1" applyBorder="1" applyAlignment="1">
      <alignment horizontal="left" vertical="center"/>
    </xf>
    <xf numFmtId="0" fontId="36" fillId="0" borderId="61" xfId="52" applyFont="1" applyFill="1" applyBorder="1" applyAlignment="1">
      <alignment horizontal="left" vertical="center"/>
    </xf>
    <xf numFmtId="0" fontId="36" fillId="0" borderId="62" xfId="52" applyFont="1" applyFill="1" applyBorder="1" applyAlignment="1">
      <alignment horizontal="left" vertical="center"/>
    </xf>
    <xf numFmtId="0" fontId="36" fillId="0" borderId="57" xfId="52" applyFont="1" applyFill="1" applyBorder="1" applyAlignment="1">
      <alignment horizontal="left" vertical="center"/>
    </xf>
    <xf numFmtId="0" fontId="36" fillId="0" borderId="64" xfId="52" applyFont="1" applyFill="1" applyBorder="1" applyAlignment="1">
      <alignment horizontal="left" vertical="center"/>
    </xf>
    <xf numFmtId="0" fontId="11" fillId="0" borderId="35" xfId="52" applyFont="1" applyFill="1" applyBorder="1" applyAlignment="1">
      <alignment horizontal="left" vertical="center"/>
    </xf>
    <xf numFmtId="0" fontId="21" fillId="0" borderId="68" xfId="52" applyFont="1" applyFill="1" applyBorder="1" applyAlignment="1">
      <alignment horizontal="left" vertical="center"/>
    </xf>
    <xf numFmtId="0" fontId="21" fillId="0" borderId="69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26" fillId="0" borderId="63" xfId="52" applyFont="1" applyFill="1" applyBorder="1" applyAlignment="1">
      <alignment horizontal="left" vertical="center"/>
    </xf>
    <xf numFmtId="0" fontId="26" fillId="0" borderId="64" xfId="52" applyFont="1" applyFill="1" applyBorder="1" applyAlignment="1">
      <alignment horizontal="left" vertical="center"/>
    </xf>
    <xf numFmtId="0" fontId="11" fillId="0" borderId="53" xfId="52" applyFont="1" applyBorder="1" applyAlignment="1">
      <alignment vertical="center"/>
    </xf>
    <xf numFmtId="0" fontId="44" fillId="0" borderId="60" xfId="52" applyFont="1" applyBorder="1" applyAlignment="1">
      <alignment horizontal="center" vertical="center"/>
    </xf>
    <xf numFmtId="0" fontId="11" fillId="0" borderId="54" xfId="52" applyFont="1" applyBorder="1" applyAlignment="1">
      <alignment vertical="center"/>
    </xf>
    <xf numFmtId="0" fontId="21" fillId="0" borderId="70" xfId="52" applyFont="1" applyBorder="1" applyAlignment="1">
      <alignment vertical="center"/>
    </xf>
    <xf numFmtId="0" fontId="11" fillId="0" borderId="70" xfId="52" applyFont="1" applyBorder="1" applyAlignment="1">
      <alignment vertical="center"/>
    </xf>
    <xf numFmtId="58" fontId="18" fillId="0" borderId="54" xfId="52" applyNumberFormat="1" applyFont="1" applyBorder="1" applyAlignment="1">
      <alignment vertical="center"/>
    </xf>
    <xf numFmtId="0" fontId="11" fillId="0" borderId="35" xfId="52" applyFont="1" applyBorder="1" applyAlignment="1">
      <alignment horizontal="center" vertical="center"/>
    </xf>
    <xf numFmtId="0" fontId="21" fillId="0" borderId="71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18" fillId="0" borderId="54" xfId="52" applyFont="1" applyBorder="1" applyAlignment="1">
      <alignment horizontal="center" vertical="center"/>
    </xf>
    <xf numFmtId="0" fontId="18" fillId="0" borderId="72" xfId="52" applyFont="1" applyBorder="1" applyAlignment="1">
      <alignment horizontal="center" vertical="center"/>
    </xf>
    <xf numFmtId="0" fontId="21" fillId="0" borderId="23" xfId="52" applyFont="1" applyBorder="1" applyAlignment="1">
      <alignment horizontal="left" vertical="center"/>
    </xf>
    <xf numFmtId="0" fontId="21" fillId="0" borderId="24" xfId="52" applyFont="1" applyBorder="1" applyAlignment="1">
      <alignment horizontal="left" vertical="center"/>
    </xf>
    <xf numFmtId="0" fontId="26" fillId="0" borderId="73" xfId="52" applyFont="1" applyBorder="1" applyAlignment="1">
      <alignment horizontal="left" vertical="center"/>
    </xf>
    <xf numFmtId="0" fontId="11" fillId="0" borderId="74" xfId="52" applyFont="1" applyBorder="1" applyAlignment="1">
      <alignment horizontal="left" vertical="center"/>
    </xf>
    <xf numFmtId="0" fontId="21" fillId="0" borderId="75" xfId="52" applyFont="1" applyBorder="1" applyAlignment="1">
      <alignment horizontal="left" vertical="center"/>
    </xf>
    <xf numFmtId="0" fontId="26" fillId="0" borderId="24" xfId="52" applyFont="1" applyBorder="1" applyAlignment="1">
      <alignment horizontal="left" vertical="center"/>
    </xf>
    <xf numFmtId="0" fontId="26" fillId="0" borderId="0" xfId="52" applyFont="1" applyBorder="1" applyAlignment="1">
      <alignment vertical="center"/>
    </xf>
    <xf numFmtId="0" fontId="26" fillId="0" borderId="41" xfId="52" applyFont="1" applyBorder="1" applyAlignment="1">
      <alignment horizontal="left" vertical="center" wrapText="1"/>
    </xf>
    <xf numFmtId="0" fontId="26" fillId="0" borderId="75" xfId="52" applyFont="1" applyBorder="1" applyAlignment="1">
      <alignment horizontal="left" vertical="center"/>
    </xf>
    <xf numFmtId="0" fontId="26" fillId="0" borderId="2" xfId="52" applyFont="1" applyBorder="1" applyAlignment="1">
      <alignment horizontal="center" vertical="center"/>
    </xf>
    <xf numFmtId="0" fontId="36" fillId="0" borderId="40" xfId="52" applyFont="1" applyBorder="1" applyAlignment="1">
      <alignment horizontal="left" vertical="center"/>
    </xf>
    <xf numFmtId="0" fontId="45" fillId="0" borderId="40" xfId="52" applyFont="1" applyBorder="1" applyAlignment="1">
      <alignment horizontal="left" vertical="center"/>
    </xf>
    <xf numFmtId="0" fontId="25" fillId="0" borderId="22" xfId="52" applyFont="1" applyBorder="1" applyAlignment="1">
      <alignment horizontal="left" vertical="center"/>
    </xf>
    <xf numFmtId="0" fontId="11" fillId="0" borderId="74" xfId="0" applyFont="1" applyBorder="1" applyAlignment="1">
      <alignment horizontal="left" vertical="center"/>
    </xf>
    <xf numFmtId="9" fontId="21" fillId="0" borderId="39" xfId="52" applyNumberFormat="1" applyFont="1" applyBorder="1" applyAlignment="1">
      <alignment horizontal="left" vertical="center"/>
    </xf>
    <xf numFmtId="9" fontId="21" fillId="0" borderId="41" xfId="52" applyNumberFormat="1" applyFont="1" applyBorder="1" applyAlignment="1">
      <alignment horizontal="left" vertical="center"/>
    </xf>
    <xf numFmtId="0" fontId="36" fillId="0" borderId="75" xfId="52" applyFont="1" applyFill="1" applyBorder="1" applyAlignment="1">
      <alignment horizontal="left" vertical="center"/>
    </xf>
    <xf numFmtId="0" fontId="36" fillId="0" borderId="41" xfId="52" applyFont="1" applyFill="1" applyBorder="1" applyAlignment="1">
      <alignment horizontal="left" vertical="center"/>
    </xf>
    <xf numFmtId="0" fontId="21" fillId="0" borderId="76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6" fillId="0" borderId="41" xfId="52" applyFont="1" applyFill="1" applyBorder="1" applyAlignment="1">
      <alignment horizontal="left" vertical="center"/>
    </xf>
    <xf numFmtId="0" fontId="11" fillId="0" borderId="77" xfId="52" applyFont="1" applyBorder="1" applyAlignment="1">
      <alignment horizontal="center" vertical="center"/>
    </xf>
    <xf numFmtId="0" fontId="21" fillId="0" borderId="70" xfId="52" applyFont="1" applyBorder="1" applyAlignment="1">
      <alignment horizontal="center" vertical="center"/>
    </xf>
    <xf numFmtId="0" fontId="21" fillId="0" borderId="73" xfId="52" applyFont="1" applyBorder="1" applyAlignment="1">
      <alignment horizontal="center" vertical="center"/>
    </xf>
    <xf numFmtId="0" fontId="21" fillId="0" borderId="73" xfId="52" applyFont="1" applyFill="1" applyBorder="1" applyAlignment="1">
      <alignment horizontal="left" vertical="center"/>
    </xf>
    <xf numFmtId="0" fontId="46" fillId="0" borderId="78" xfId="0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47" fillId="0" borderId="15" xfId="0" applyFont="1" applyBorder="1"/>
    <xf numFmtId="0" fontId="47" fillId="0" borderId="2" xfId="0" applyFont="1" applyBorder="1"/>
    <xf numFmtId="0" fontId="47" fillId="0" borderId="5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4" borderId="5" xfId="0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47" fillId="4" borderId="2" xfId="0" applyFont="1" applyFill="1" applyBorder="1"/>
    <xf numFmtId="0" fontId="0" fillId="0" borderId="15" xfId="0" applyBorder="1"/>
    <xf numFmtId="0" fontId="0" fillId="4" borderId="2" xfId="0" applyFill="1" applyBorder="1"/>
    <xf numFmtId="0" fontId="0" fillId="0" borderId="16" xfId="0" applyBorder="1"/>
    <xf numFmtId="0" fontId="0" fillId="0" borderId="17" xfId="0" applyBorder="1"/>
    <xf numFmtId="0" fontId="0" fillId="4" borderId="17" xfId="0" applyFill="1" applyBorder="1"/>
    <xf numFmtId="0" fontId="0" fillId="5" borderId="0" xfId="0" applyFill="1"/>
    <xf numFmtId="0" fontId="46" fillId="0" borderId="19" xfId="0" applyFont="1" applyBorder="1" applyAlignment="1">
      <alignment horizontal="center" vertical="center" wrapText="1"/>
    </xf>
    <xf numFmtId="0" fontId="47" fillId="0" borderId="79" xfId="0" applyFont="1" applyBorder="1" applyAlignment="1">
      <alignment horizontal="center" vertical="center"/>
    </xf>
    <xf numFmtId="0" fontId="47" fillId="0" borderId="20" xfId="0" applyFont="1" applyBorder="1"/>
    <xf numFmtId="0" fontId="0" fillId="0" borderId="20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7" fillId="6" borderId="2" xfId="0" applyFont="1" applyFill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checked="Checked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50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50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50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50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12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060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060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060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060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060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060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060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060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060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060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060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060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060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35941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35941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35941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116205</xdr:colOff>
      <xdr:row>2</xdr:row>
      <xdr:rowOff>36195</xdr:rowOff>
    </xdr:from>
    <xdr:to>
      <xdr:col>7</xdr:col>
      <xdr:colOff>1027430</xdr:colOff>
      <xdr:row>4</xdr:row>
      <xdr:rowOff>114300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5400000">
          <a:off x="6777355" y="448310"/>
          <a:ext cx="573405" cy="911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137160</xdr:colOff>
      <xdr:row>2</xdr:row>
      <xdr:rowOff>55245</xdr:rowOff>
    </xdr:from>
    <xdr:to>
      <xdr:col>9</xdr:col>
      <xdr:colOff>708660</xdr:colOff>
      <xdr:row>5</xdr:row>
      <xdr:rowOff>82550</xdr:rowOff>
    </xdr:to>
    <xdr:pic>
      <xdr:nvPicPr>
        <xdr:cNvPr id="4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96200" y="636270"/>
          <a:ext cx="1638300" cy="7035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92" customWidth="1"/>
    <col min="3" max="3" width="10.125" customWidth="1"/>
  </cols>
  <sheetData>
    <row r="1" ht="21" customHeight="1" spans="1:2">
      <c r="A1" s="393"/>
      <c r="B1" s="394" t="s">
        <v>0</v>
      </c>
    </row>
    <row r="2" spans="1:2">
      <c r="A2" s="9">
        <v>1</v>
      </c>
      <c r="B2" s="395" t="s">
        <v>1</v>
      </c>
    </row>
    <row r="3" spans="1:2">
      <c r="A3" s="9">
        <v>2</v>
      </c>
      <c r="B3" s="395" t="s">
        <v>2</v>
      </c>
    </row>
    <row r="4" spans="1:2">
      <c r="A4" s="9">
        <v>3</v>
      </c>
      <c r="B4" s="395" t="s">
        <v>3</v>
      </c>
    </row>
    <row r="5" spans="1:2">
      <c r="A5" s="9">
        <v>4</v>
      </c>
      <c r="B5" s="395" t="s">
        <v>4</v>
      </c>
    </row>
    <row r="6" spans="1:2">
      <c r="A6" s="9">
        <v>5</v>
      </c>
      <c r="B6" s="395" t="s">
        <v>5</v>
      </c>
    </row>
    <row r="7" spans="1:2">
      <c r="A7" s="9">
        <v>6</v>
      </c>
      <c r="B7" s="395" t="s">
        <v>6</v>
      </c>
    </row>
    <row r="8" s="391" customFormat="1" ht="15" customHeight="1" spans="1:2">
      <c r="A8" s="396">
        <v>7</v>
      </c>
      <c r="B8" s="397" t="s">
        <v>7</v>
      </c>
    </row>
    <row r="9" ht="18.95" customHeight="1" spans="1:2">
      <c r="A9" s="393"/>
      <c r="B9" s="398" t="s">
        <v>8</v>
      </c>
    </row>
    <row r="10" ht="15.95" customHeight="1" spans="1:2">
      <c r="A10" s="9">
        <v>1</v>
      </c>
      <c r="B10" s="399" t="s">
        <v>9</v>
      </c>
    </row>
    <row r="11" spans="1:2">
      <c r="A11" s="9">
        <v>2</v>
      </c>
      <c r="B11" s="395" t="s">
        <v>10</v>
      </c>
    </row>
    <row r="12" spans="1:2">
      <c r="A12" s="9">
        <v>3</v>
      </c>
      <c r="B12" s="397" t="s">
        <v>11</v>
      </c>
    </row>
    <row r="13" spans="1:2">
      <c r="A13" s="9">
        <v>4</v>
      </c>
      <c r="B13" s="395" t="s">
        <v>12</v>
      </c>
    </row>
    <row r="14" spans="1:2">
      <c r="A14" s="9">
        <v>5</v>
      </c>
      <c r="B14" s="395" t="s">
        <v>13</v>
      </c>
    </row>
    <row r="15" spans="1:2">
      <c r="A15" s="9">
        <v>6</v>
      </c>
      <c r="B15" s="395" t="s">
        <v>14</v>
      </c>
    </row>
    <row r="16" spans="1:2">
      <c r="A16" s="9">
        <v>7</v>
      </c>
      <c r="B16" s="395" t="s">
        <v>15</v>
      </c>
    </row>
    <row r="17" spans="1:2">
      <c r="A17" s="9">
        <v>8</v>
      </c>
      <c r="B17" s="395" t="s">
        <v>16</v>
      </c>
    </row>
    <row r="18" spans="1:2">
      <c r="A18" s="9">
        <v>9</v>
      </c>
      <c r="B18" s="395" t="s">
        <v>17</v>
      </c>
    </row>
    <row r="19" spans="1:2">
      <c r="A19" s="9"/>
      <c r="B19" s="395"/>
    </row>
    <row r="20" ht="20.25" spans="1:2">
      <c r="A20" s="393"/>
      <c r="B20" s="394" t="s">
        <v>18</v>
      </c>
    </row>
    <row r="21" spans="1:2">
      <c r="A21" s="9">
        <v>1</v>
      </c>
      <c r="B21" s="400" t="s">
        <v>19</v>
      </c>
    </row>
    <row r="22" spans="1:2">
      <c r="A22" s="9">
        <v>2</v>
      </c>
      <c r="B22" s="395" t="s">
        <v>20</v>
      </c>
    </row>
    <row r="23" spans="1:2">
      <c r="A23" s="9">
        <v>3</v>
      </c>
      <c r="B23" s="395" t="s">
        <v>21</v>
      </c>
    </row>
    <row r="24" spans="1:2">
      <c r="A24" s="9">
        <v>4</v>
      </c>
      <c r="B24" s="395" t="s">
        <v>22</v>
      </c>
    </row>
    <row r="25" spans="1:2">
      <c r="A25" s="9">
        <v>5</v>
      </c>
      <c r="B25" s="395" t="s">
        <v>23</v>
      </c>
    </row>
    <row r="26" spans="1:2">
      <c r="A26" s="9">
        <v>6</v>
      </c>
      <c r="B26" s="395" t="s">
        <v>24</v>
      </c>
    </row>
    <row r="27" spans="1:2">
      <c r="A27" s="9">
        <v>7</v>
      </c>
      <c r="B27" s="395" t="s">
        <v>25</v>
      </c>
    </row>
    <row r="28" spans="1:2">
      <c r="A28" s="9"/>
      <c r="B28" s="395"/>
    </row>
    <row r="29" ht="20.25" spans="1:2">
      <c r="A29" s="393"/>
      <c r="B29" s="394" t="s">
        <v>26</v>
      </c>
    </row>
    <row r="30" spans="1:2">
      <c r="A30" s="9">
        <v>1</v>
      </c>
      <c r="B30" s="400" t="s">
        <v>27</v>
      </c>
    </row>
    <row r="31" spans="1:2">
      <c r="A31" s="9">
        <v>2</v>
      </c>
      <c r="B31" s="395" t="s">
        <v>28</v>
      </c>
    </row>
    <row r="32" spans="1:2">
      <c r="A32" s="9">
        <v>3</v>
      </c>
      <c r="B32" s="395" t="s">
        <v>29</v>
      </c>
    </row>
    <row r="33" ht="28.5" spans="1:2">
      <c r="A33" s="9">
        <v>4</v>
      </c>
      <c r="B33" s="395" t="s">
        <v>30</v>
      </c>
    </row>
    <row r="34" spans="1:2">
      <c r="A34" s="9">
        <v>5</v>
      </c>
      <c r="B34" s="395" t="s">
        <v>31</v>
      </c>
    </row>
    <row r="35" spans="1:2">
      <c r="A35" s="9">
        <v>6</v>
      </c>
      <c r="B35" s="395" t="s">
        <v>32</v>
      </c>
    </row>
    <row r="36" spans="1:2">
      <c r="A36" s="9">
        <v>7</v>
      </c>
      <c r="B36" s="395" t="s">
        <v>33</v>
      </c>
    </row>
    <row r="37" spans="1:2">
      <c r="A37" s="9"/>
      <c r="B37" s="395"/>
    </row>
    <row r="39" spans="1:2">
      <c r="A39" s="401" t="s">
        <v>34</v>
      </c>
      <c r="B39" s="40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292</v>
      </c>
      <c r="B2" s="36" t="s">
        <v>238</v>
      </c>
      <c r="C2" s="36" t="s">
        <v>239</v>
      </c>
      <c r="D2" s="36" t="s">
        <v>240</v>
      </c>
      <c r="E2" s="36" t="s">
        <v>241</v>
      </c>
      <c r="F2" s="36" t="s">
        <v>242</v>
      </c>
      <c r="G2" s="35" t="s">
        <v>293</v>
      </c>
      <c r="H2" s="35" t="s">
        <v>294</v>
      </c>
      <c r="I2" s="35" t="s">
        <v>295</v>
      </c>
      <c r="J2" s="35" t="s">
        <v>294</v>
      </c>
      <c r="K2" s="35" t="s">
        <v>296</v>
      </c>
      <c r="L2" s="35" t="s">
        <v>294</v>
      </c>
      <c r="M2" s="36" t="s">
        <v>276</v>
      </c>
      <c r="N2" s="36" t="s">
        <v>251</v>
      </c>
    </row>
    <row r="3" spans="1:14">
      <c r="A3" s="9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6.5" spans="1:14">
      <c r="A4" s="37" t="s">
        <v>292</v>
      </c>
      <c r="B4" s="38" t="s">
        <v>297</v>
      </c>
      <c r="C4" s="38" t="s">
        <v>277</v>
      </c>
      <c r="D4" s="38" t="s">
        <v>240</v>
      </c>
      <c r="E4" s="36" t="s">
        <v>241</v>
      </c>
      <c r="F4" s="36" t="s">
        <v>242</v>
      </c>
      <c r="G4" s="35" t="s">
        <v>293</v>
      </c>
      <c r="H4" s="35" t="s">
        <v>294</v>
      </c>
      <c r="I4" s="35" t="s">
        <v>295</v>
      </c>
      <c r="J4" s="35" t="s">
        <v>294</v>
      </c>
      <c r="K4" s="35" t="s">
        <v>296</v>
      </c>
      <c r="L4" s="35" t="s">
        <v>294</v>
      </c>
      <c r="M4" s="36" t="s">
        <v>276</v>
      </c>
      <c r="N4" s="36" t="s">
        <v>251</v>
      </c>
    </row>
    <row r="5" spans="1:14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298</v>
      </c>
      <c r="B11" s="15"/>
      <c r="C11" s="15"/>
      <c r="D11" s="16"/>
      <c r="E11" s="17"/>
      <c r="F11" s="39"/>
      <c r="G11" s="33"/>
      <c r="H11" s="39"/>
      <c r="I11" s="14" t="s">
        <v>299</v>
      </c>
      <c r="J11" s="15"/>
      <c r="K11" s="15"/>
      <c r="L11" s="15"/>
      <c r="M11" s="15"/>
      <c r="N11" s="22"/>
    </row>
    <row r="12" ht="16.5" spans="1:14">
      <c r="A12" s="18" t="s">
        <v>300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3" sqref="F3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301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270</v>
      </c>
      <c r="B2" s="5" t="s">
        <v>242</v>
      </c>
      <c r="C2" s="5" t="s">
        <v>238</v>
      </c>
      <c r="D2" s="5" t="s">
        <v>239</v>
      </c>
      <c r="E2" s="5" t="s">
        <v>240</v>
      </c>
      <c r="F2" s="5" t="s">
        <v>241</v>
      </c>
      <c r="G2" s="4" t="s">
        <v>302</v>
      </c>
      <c r="H2" s="4" t="s">
        <v>303</v>
      </c>
      <c r="I2" s="4" t="s">
        <v>304</v>
      </c>
      <c r="J2" s="4" t="s">
        <v>305</v>
      </c>
      <c r="K2" s="5" t="s">
        <v>276</v>
      </c>
      <c r="L2" s="5" t="s">
        <v>251</v>
      </c>
    </row>
    <row r="3" ht="24" spans="1:12">
      <c r="A3" s="23">
        <v>1</v>
      </c>
      <c r="B3" s="24" t="s">
        <v>254</v>
      </c>
      <c r="C3" s="25">
        <v>241010020</v>
      </c>
      <c r="D3" s="25" t="s">
        <v>252</v>
      </c>
      <c r="E3" s="25" t="s">
        <v>253</v>
      </c>
      <c r="F3" s="12" t="s">
        <v>62</v>
      </c>
      <c r="G3" s="26" t="s">
        <v>306</v>
      </c>
      <c r="H3" s="27"/>
      <c r="I3" s="27"/>
      <c r="J3" s="11"/>
      <c r="K3" s="34" t="s">
        <v>307</v>
      </c>
      <c r="L3" s="11" t="s">
        <v>266</v>
      </c>
    </row>
    <row r="4" ht="15" spans="1:12">
      <c r="A4" s="23"/>
      <c r="B4" s="24"/>
      <c r="C4" s="28"/>
      <c r="D4" s="28"/>
      <c r="E4" s="29"/>
      <c r="F4" s="28"/>
      <c r="G4" s="11"/>
      <c r="H4" s="27"/>
      <c r="I4" s="27"/>
      <c r="J4" s="11"/>
      <c r="K4" s="34" t="s">
        <v>307</v>
      </c>
      <c r="L4" s="11" t="s">
        <v>266</v>
      </c>
    </row>
    <row r="5" spans="1:12">
      <c r="A5" s="30"/>
      <c r="B5" s="31"/>
      <c r="C5" s="31"/>
      <c r="D5" s="31"/>
      <c r="E5" s="31"/>
      <c r="F5" s="32"/>
      <c r="G5" s="11"/>
      <c r="H5" s="11"/>
      <c r="I5" s="9"/>
      <c r="J5" s="9"/>
      <c r="K5" s="34"/>
      <c r="L5" s="11"/>
    </row>
    <row r="6" spans="1:12">
      <c r="A6" s="30"/>
      <c r="B6" s="31"/>
      <c r="C6" s="31"/>
      <c r="D6" s="31"/>
      <c r="E6" s="31"/>
      <c r="F6" s="32"/>
      <c r="G6" s="11"/>
      <c r="H6" s="11"/>
      <c r="I6" s="9"/>
      <c r="J6" s="9"/>
      <c r="K6" s="34"/>
      <c r="L6" s="11"/>
    </row>
    <row r="7" spans="1:12">
      <c r="A7" s="9"/>
      <c r="B7" s="31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4" t="s">
        <v>308</v>
      </c>
      <c r="B9" s="15"/>
      <c r="C9" s="15"/>
      <c r="D9" s="15"/>
      <c r="E9" s="16"/>
      <c r="F9" s="17"/>
      <c r="G9" s="33"/>
      <c r="H9" s="14" t="s">
        <v>309</v>
      </c>
      <c r="I9" s="15"/>
      <c r="J9" s="15"/>
      <c r="K9" s="15"/>
      <c r="L9" s="22"/>
    </row>
    <row r="10" ht="16.5" spans="1:12">
      <c r="A10" s="18" t="s">
        <v>310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G17" sqref="G17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237</v>
      </c>
      <c r="B2" s="5" t="s">
        <v>242</v>
      </c>
      <c r="C2" s="5" t="s">
        <v>277</v>
      </c>
      <c r="D2" s="5" t="s">
        <v>240</v>
      </c>
      <c r="E2" s="5" t="s">
        <v>241</v>
      </c>
      <c r="F2" s="4" t="s">
        <v>312</v>
      </c>
      <c r="G2" s="4" t="s">
        <v>260</v>
      </c>
      <c r="H2" s="6" t="s">
        <v>261</v>
      </c>
      <c r="I2" s="20" t="s">
        <v>263</v>
      </c>
    </row>
    <row r="3" s="1" customFormat="1" ht="16.5" spans="1:9">
      <c r="A3" s="4"/>
      <c r="B3" s="7"/>
      <c r="C3" s="7"/>
      <c r="D3" s="7"/>
      <c r="E3" s="7"/>
      <c r="F3" s="4" t="s">
        <v>313</v>
      </c>
      <c r="G3" s="4" t="s">
        <v>264</v>
      </c>
      <c r="H3" s="8"/>
      <c r="I3" s="21"/>
    </row>
    <row r="4" ht="18.75" spans="1:9">
      <c r="A4" s="9">
        <v>1</v>
      </c>
      <c r="B4" s="9" t="s">
        <v>282</v>
      </c>
      <c r="C4" s="10" t="s">
        <v>314</v>
      </c>
      <c r="D4" s="11" t="s">
        <v>111</v>
      </c>
      <c r="E4" s="12" t="s">
        <v>62</v>
      </c>
      <c r="F4" s="13">
        <v>-0.03</v>
      </c>
      <c r="G4" s="13">
        <v>-0.02</v>
      </c>
      <c r="H4" s="13">
        <v>-0.05</v>
      </c>
      <c r="I4" s="11" t="s">
        <v>266</v>
      </c>
    </row>
    <row r="5" spans="1:9">
      <c r="A5" s="9"/>
      <c r="B5" s="9"/>
      <c r="C5" s="11"/>
      <c r="D5" s="11"/>
      <c r="E5" s="11"/>
      <c r="F5" s="11"/>
      <c r="G5" s="11"/>
      <c r="H5" s="11"/>
      <c r="I5" s="11"/>
    </row>
    <row r="6" spans="1:9">
      <c r="A6" s="9"/>
      <c r="B6" s="9"/>
      <c r="C6" s="11"/>
      <c r="D6" s="11"/>
      <c r="E6" s="11"/>
      <c r="F6" s="11"/>
      <c r="G6" s="11"/>
      <c r="H6" s="11"/>
      <c r="I6" s="11"/>
    </row>
    <row r="7" spans="1:9">
      <c r="A7" s="9"/>
      <c r="B7" s="9"/>
      <c r="C7" s="11"/>
      <c r="D7" s="11"/>
      <c r="E7" s="11"/>
      <c r="F7" s="11"/>
      <c r="G7" s="11"/>
      <c r="H7" s="11"/>
      <c r="I7" s="1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315</v>
      </c>
      <c r="B12" s="15"/>
      <c r="C12" s="15"/>
      <c r="D12" s="16"/>
      <c r="E12" s="17"/>
      <c r="F12" s="14" t="s">
        <v>316</v>
      </c>
      <c r="G12" s="15"/>
      <c r="H12" s="16"/>
      <c r="I12" s="22"/>
    </row>
    <row r="13" ht="16.5" spans="1:9">
      <c r="A13" s="18" t="s">
        <v>317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H43" sqref="H43"/>
    </sheetView>
  </sheetViews>
  <sheetFormatPr defaultColWidth="9" defaultRowHeight="14.25"/>
  <sheetData/>
  <pageMargins left="0.156944444444444" right="0.118055555555556" top="0.196527777777778" bottom="0.118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1" t="s">
        <v>35</v>
      </c>
      <c r="C2" s="372"/>
      <c r="D2" s="372"/>
      <c r="E2" s="372"/>
      <c r="F2" s="372"/>
      <c r="G2" s="372"/>
      <c r="H2" s="372"/>
      <c r="I2" s="386"/>
    </row>
    <row r="3" ht="27.95" customHeight="1" spans="2:9">
      <c r="B3" s="373"/>
      <c r="C3" s="374"/>
      <c r="D3" s="375" t="s">
        <v>36</v>
      </c>
      <c r="E3" s="376"/>
      <c r="F3" s="377" t="s">
        <v>37</v>
      </c>
      <c r="G3" s="378"/>
      <c r="H3" s="375" t="s">
        <v>38</v>
      </c>
      <c r="I3" s="387"/>
    </row>
    <row r="4" ht="27.95" customHeight="1" spans="2:9">
      <c r="B4" s="373" t="s">
        <v>39</v>
      </c>
      <c r="C4" s="374" t="s">
        <v>40</v>
      </c>
      <c r="D4" s="374" t="s">
        <v>41</v>
      </c>
      <c r="E4" s="374" t="s">
        <v>42</v>
      </c>
      <c r="F4" s="379" t="s">
        <v>41</v>
      </c>
      <c r="G4" s="379" t="s">
        <v>42</v>
      </c>
      <c r="H4" s="374" t="s">
        <v>41</v>
      </c>
      <c r="I4" s="388" t="s">
        <v>42</v>
      </c>
    </row>
    <row r="5" ht="27.95" customHeight="1" spans="2:9">
      <c r="B5" s="380" t="s">
        <v>43</v>
      </c>
      <c r="C5" s="9">
        <v>13</v>
      </c>
      <c r="D5" s="9">
        <v>0</v>
      </c>
      <c r="E5" s="9">
        <v>1</v>
      </c>
      <c r="F5" s="381">
        <v>0</v>
      </c>
      <c r="G5" s="381">
        <v>1</v>
      </c>
      <c r="H5" s="9">
        <v>1</v>
      </c>
      <c r="I5" s="389">
        <v>2</v>
      </c>
    </row>
    <row r="6" ht="27.95" customHeight="1" spans="2:9">
      <c r="B6" s="380" t="s">
        <v>44</v>
      </c>
      <c r="C6" s="9">
        <v>20</v>
      </c>
      <c r="D6" s="9">
        <v>0</v>
      </c>
      <c r="E6" s="9">
        <v>1</v>
      </c>
      <c r="F6" s="381">
        <v>1</v>
      </c>
      <c r="G6" s="381">
        <v>2</v>
      </c>
      <c r="H6" s="9">
        <v>2</v>
      </c>
      <c r="I6" s="389">
        <v>3</v>
      </c>
    </row>
    <row r="7" ht="27.95" customHeight="1" spans="2:9">
      <c r="B7" s="380" t="s">
        <v>45</v>
      </c>
      <c r="C7" s="9">
        <v>32</v>
      </c>
      <c r="D7" s="9">
        <v>0</v>
      </c>
      <c r="E7" s="9">
        <v>1</v>
      </c>
      <c r="F7" s="381">
        <v>2</v>
      </c>
      <c r="G7" s="381">
        <v>3</v>
      </c>
      <c r="H7" s="9">
        <v>3</v>
      </c>
      <c r="I7" s="389">
        <v>4</v>
      </c>
    </row>
    <row r="8" ht="27.95" customHeight="1" spans="2:9">
      <c r="B8" s="380" t="s">
        <v>46</v>
      </c>
      <c r="C8" s="9">
        <v>50</v>
      </c>
      <c r="D8" s="9">
        <v>1</v>
      </c>
      <c r="E8" s="9">
        <v>2</v>
      </c>
      <c r="F8" s="381">
        <v>3</v>
      </c>
      <c r="G8" s="381">
        <v>4</v>
      </c>
      <c r="H8" s="9">
        <v>5</v>
      </c>
      <c r="I8" s="389">
        <v>6</v>
      </c>
    </row>
    <row r="9" ht="27.95" customHeight="1" spans="2:9">
      <c r="B9" s="380" t="s">
        <v>47</v>
      </c>
      <c r="C9" s="9">
        <v>80</v>
      </c>
      <c r="D9" s="9">
        <v>2</v>
      </c>
      <c r="E9" s="9">
        <v>3</v>
      </c>
      <c r="F9" s="381">
        <v>5</v>
      </c>
      <c r="G9" s="381">
        <v>6</v>
      </c>
      <c r="H9" s="9">
        <v>7</v>
      </c>
      <c r="I9" s="389">
        <v>8</v>
      </c>
    </row>
    <row r="10" ht="27.95" customHeight="1" spans="2:9">
      <c r="B10" s="380" t="s">
        <v>48</v>
      </c>
      <c r="C10" s="9">
        <v>125</v>
      </c>
      <c r="D10" s="9">
        <v>3</v>
      </c>
      <c r="E10" s="9">
        <v>4</v>
      </c>
      <c r="F10" s="381">
        <v>7</v>
      </c>
      <c r="G10" s="381">
        <v>8</v>
      </c>
      <c r="H10" s="9">
        <v>10</v>
      </c>
      <c r="I10" s="389">
        <v>11</v>
      </c>
    </row>
    <row r="11" ht="27.95" customHeight="1" spans="2:9">
      <c r="B11" s="380" t="s">
        <v>49</v>
      </c>
      <c r="C11" s="9">
        <v>200</v>
      </c>
      <c r="D11" s="9">
        <v>5</v>
      </c>
      <c r="E11" s="9">
        <v>6</v>
      </c>
      <c r="F11" s="381">
        <v>10</v>
      </c>
      <c r="G11" s="381">
        <v>11</v>
      </c>
      <c r="H11" s="9">
        <v>14</v>
      </c>
      <c r="I11" s="389">
        <v>15</v>
      </c>
    </row>
    <row r="12" ht="27.95" customHeight="1" spans="2:9">
      <c r="B12" s="382" t="s">
        <v>50</v>
      </c>
      <c r="C12" s="383">
        <v>315</v>
      </c>
      <c r="D12" s="383">
        <v>7</v>
      </c>
      <c r="E12" s="383">
        <v>8</v>
      </c>
      <c r="F12" s="384">
        <v>14</v>
      </c>
      <c r="G12" s="384">
        <v>15</v>
      </c>
      <c r="H12" s="383">
        <v>21</v>
      </c>
      <c r="I12" s="390">
        <v>22</v>
      </c>
    </row>
    <row r="14" spans="2:4">
      <c r="B14" s="385" t="s">
        <v>51</v>
      </c>
      <c r="C14" s="385"/>
      <c r="D14" s="38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A37" sqref="A37:K37"/>
    </sheetView>
  </sheetViews>
  <sheetFormatPr defaultColWidth="10.375" defaultRowHeight="16.5" customHeight="1"/>
  <cols>
    <col min="1" max="1" width="11.125" style="256" customWidth="1"/>
    <col min="2" max="9" width="10.375" style="256"/>
    <col min="10" max="10" width="8.875" style="256" customWidth="1"/>
    <col min="11" max="11" width="12" style="256" customWidth="1"/>
    <col min="12" max="16384" width="10.375" style="256"/>
  </cols>
  <sheetData>
    <row r="1" ht="21" spans="1:11">
      <c r="A1" s="257" t="s">
        <v>52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ht="15" spans="1:11">
      <c r="A2" s="258" t="s">
        <v>53</v>
      </c>
      <c r="B2" s="259" t="s">
        <v>54</v>
      </c>
      <c r="C2" s="259"/>
      <c r="D2" s="260" t="s">
        <v>55</v>
      </c>
      <c r="E2" s="260"/>
      <c r="F2" s="259" t="s">
        <v>56</v>
      </c>
      <c r="G2" s="259"/>
      <c r="H2" s="261" t="s">
        <v>57</v>
      </c>
      <c r="I2" s="344" t="s">
        <v>56</v>
      </c>
      <c r="J2" s="344"/>
      <c r="K2" s="345"/>
    </row>
    <row r="3" ht="14.25" spans="1:11">
      <c r="A3" s="262" t="s">
        <v>58</v>
      </c>
      <c r="B3" s="263"/>
      <c r="C3" s="264"/>
      <c r="D3" s="265" t="s">
        <v>59</v>
      </c>
      <c r="E3" s="266"/>
      <c r="F3" s="266"/>
      <c r="G3" s="267"/>
      <c r="H3" s="265" t="s">
        <v>60</v>
      </c>
      <c r="I3" s="266"/>
      <c r="J3" s="266"/>
      <c r="K3" s="267"/>
    </row>
    <row r="4" ht="14.25" spans="1:11">
      <c r="A4" s="268" t="s">
        <v>61</v>
      </c>
      <c r="B4" s="152" t="s">
        <v>62</v>
      </c>
      <c r="C4" s="153"/>
      <c r="D4" s="268" t="s">
        <v>63</v>
      </c>
      <c r="E4" s="269"/>
      <c r="F4" s="270">
        <v>45626</v>
      </c>
      <c r="G4" s="271"/>
      <c r="H4" s="268" t="s">
        <v>64</v>
      </c>
      <c r="I4" s="269"/>
      <c r="J4" s="152" t="s">
        <v>65</v>
      </c>
      <c r="K4" s="153" t="s">
        <v>66</v>
      </c>
    </row>
    <row r="5" ht="14.25" spans="1:11">
      <c r="A5" s="272" t="s">
        <v>67</v>
      </c>
      <c r="B5" s="152" t="s">
        <v>68</v>
      </c>
      <c r="C5" s="153"/>
      <c r="D5" s="268" t="s">
        <v>69</v>
      </c>
      <c r="E5" s="269"/>
      <c r="F5" s="270">
        <v>45610</v>
      </c>
      <c r="G5" s="271"/>
      <c r="H5" s="268" t="s">
        <v>70</v>
      </c>
      <c r="I5" s="269"/>
      <c r="J5" s="152" t="s">
        <v>65</v>
      </c>
      <c r="K5" s="153" t="s">
        <v>66</v>
      </c>
    </row>
    <row r="6" ht="14.25" spans="1:11">
      <c r="A6" s="268" t="s">
        <v>71</v>
      </c>
      <c r="B6" s="273" t="s">
        <v>72</v>
      </c>
      <c r="C6" s="274">
        <v>6</v>
      </c>
      <c r="D6" s="272" t="s">
        <v>73</v>
      </c>
      <c r="E6" s="275"/>
      <c r="F6" s="270">
        <v>45616</v>
      </c>
      <c r="G6" s="271"/>
      <c r="H6" s="268" t="s">
        <v>74</v>
      </c>
      <c r="I6" s="269"/>
      <c r="J6" s="152" t="s">
        <v>65</v>
      </c>
      <c r="K6" s="153" t="s">
        <v>66</v>
      </c>
    </row>
    <row r="7" ht="14.25" spans="1:11">
      <c r="A7" s="268" t="s">
        <v>75</v>
      </c>
      <c r="B7" s="276">
        <v>514</v>
      </c>
      <c r="C7" s="277"/>
      <c r="D7" s="272" t="s">
        <v>76</v>
      </c>
      <c r="E7" s="278"/>
      <c r="F7" s="270">
        <v>45622</v>
      </c>
      <c r="G7" s="271"/>
      <c r="H7" s="268" t="s">
        <v>77</v>
      </c>
      <c r="I7" s="269"/>
      <c r="J7" s="152" t="s">
        <v>65</v>
      </c>
      <c r="K7" s="153" t="s">
        <v>66</v>
      </c>
    </row>
    <row r="8" ht="15" spans="1:11">
      <c r="A8" s="279" t="s">
        <v>78</v>
      </c>
      <c r="B8" s="280" t="s">
        <v>79</v>
      </c>
      <c r="C8" s="281"/>
      <c r="D8" s="282" t="s">
        <v>80</v>
      </c>
      <c r="E8" s="283"/>
      <c r="F8" s="284">
        <v>45624</v>
      </c>
      <c r="G8" s="285"/>
      <c r="H8" s="282" t="s">
        <v>81</v>
      </c>
      <c r="I8" s="283"/>
      <c r="J8" s="346" t="s">
        <v>65</v>
      </c>
      <c r="K8" s="347" t="s">
        <v>66</v>
      </c>
    </row>
    <row r="9" ht="15" spans="1:11">
      <c r="A9" s="286" t="s">
        <v>82</v>
      </c>
      <c r="B9" s="287"/>
      <c r="C9" s="287"/>
      <c r="D9" s="288"/>
      <c r="E9" s="288"/>
      <c r="F9" s="288"/>
      <c r="G9" s="288"/>
      <c r="H9" s="288"/>
      <c r="I9" s="288"/>
      <c r="J9" s="288"/>
      <c r="K9" s="348"/>
    </row>
    <row r="10" ht="15" spans="1:11">
      <c r="A10" s="289" t="s">
        <v>83</v>
      </c>
      <c r="B10" s="290"/>
      <c r="C10" s="290"/>
      <c r="D10" s="290"/>
      <c r="E10" s="290"/>
      <c r="F10" s="290"/>
      <c r="G10" s="290"/>
      <c r="H10" s="290"/>
      <c r="I10" s="290"/>
      <c r="J10" s="290"/>
      <c r="K10" s="349"/>
    </row>
    <row r="11" ht="14.25" spans="1:11">
      <c r="A11" s="291" t="s">
        <v>84</v>
      </c>
      <c r="B11" s="292" t="s">
        <v>85</v>
      </c>
      <c r="C11" s="293" t="s">
        <v>86</v>
      </c>
      <c r="D11" s="294"/>
      <c r="E11" s="295" t="s">
        <v>87</v>
      </c>
      <c r="F11" s="292" t="s">
        <v>85</v>
      </c>
      <c r="G11" s="293" t="s">
        <v>86</v>
      </c>
      <c r="H11" s="293" t="s">
        <v>88</v>
      </c>
      <c r="I11" s="295" t="s">
        <v>89</v>
      </c>
      <c r="J11" s="292" t="s">
        <v>85</v>
      </c>
      <c r="K11" s="350" t="s">
        <v>86</v>
      </c>
    </row>
    <row r="12" ht="14.25" spans="1:11">
      <c r="A12" s="272" t="s">
        <v>90</v>
      </c>
      <c r="B12" s="296" t="s">
        <v>85</v>
      </c>
      <c r="C12" s="152" t="s">
        <v>86</v>
      </c>
      <c r="D12" s="278"/>
      <c r="E12" s="275" t="s">
        <v>91</v>
      </c>
      <c r="F12" s="296" t="s">
        <v>85</v>
      </c>
      <c r="G12" s="152" t="s">
        <v>86</v>
      </c>
      <c r="H12" s="152" t="s">
        <v>88</v>
      </c>
      <c r="I12" s="275" t="s">
        <v>92</v>
      </c>
      <c r="J12" s="296" t="s">
        <v>85</v>
      </c>
      <c r="K12" s="153" t="s">
        <v>86</v>
      </c>
    </row>
    <row r="13" ht="14.25" spans="1:11">
      <c r="A13" s="272" t="s">
        <v>93</v>
      </c>
      <c r="B13" s="296" t="s">
        <v>85</v>
      </c>
      <c r="C13" s="152" t="s">
        <v>86</v>
      </c>
      <c r="D13" s="278"/>
      <c r="E13" s="275" t="s">
        <v>94</v>
      </c>
      <c r="F13" s="152" t="s">
        <v>95</v>
      </c>
      <c r="G13" s="152" t="s">
        <v>96</v>
      </c>
      <c r="H13" s="152" t="s">
        <v>88</v>
      </c>
      <c r="I13" s="275" t="s">
        <v>97</v>
      </c>
      <c r="J13" s="296" t="s">
        <v>85</v>
      </c>
      <c r="K13" s="153" t="s">
        <v>86</v>
      </c>
    </row>
    <row r="14" ht="15" spans="1:11">
      <c r="A14" s="282" t="s">
        <v>98</v>
      </c>
      <c r="B14" s="283"/>
      <c r="C14" s="283"/>
      <c r="D14" s="283"/>
      <c r="E14" s="283"/>
      <c r="F14" s="283"/>
      <c r="G14" s="283"/>
      <c r="H14" s="283"/>
      <c r="I14" s="283"/>
      <c r="J14" s="283"/>
      <c r="K14" s="351"/>
    </row>
    <row r="15" ht="15" spans="1:11">
      <c r="A15" s="289" t="s">
        <v>99</v>
      </c>
      <c r="B15" s="290"/>
      <c r="C15" s="290"/>
      <c r="D15" s="290"/>
      <c r="E15" s="290"/>
      <c r="F15" s="290"/>
      <c r="G15" s="290"/>
      <c r="H15" s="290"/>
      <c r="I15" s="290"/>
      <c r="J15" s="290"/>
      <c r="K15" s="349"/>
    </row>
    <row r="16" ht="14.25" spans="1:11">
      <c r="A16" s="297" t="s">
        <v>100</v>
      </c>
      <c r="B16" s="293" t="s">
        <v>95</v>
      </c>
      <c r="C16" s="293" t="s">
        <v>96</v>
      </c>
      <c r="D16" s="298"/>
      <c r="E16" s="299" t="s">
        <v>101</v>
      </c>
      <c r="F16" s="293" t="s">
        <v>95</v>
      </c>
      <c r="G16" s="293" t="s">
        <v>96</v>
      </c>
      <c r="H16" s="300"/>
      <c r="I16" s="299" t="s">
        <v>102</v>
      </c>
      <c r="J16" s="293" t="s">
        <v>95</v>
      </c>
      <c r="K16" s="350" t="s">
        <v>96</v>
      </c>
    </row>
    <row r="17" customHeight="1" spans="1:22">
      <c r="A17" s="301" t="s">
        <v>103</v>
      </c>
      <c r="B17" s="152" t="s">
        <v>95</v>
      </c>
      <c r="C17" s="152" t="s">
        <v>96</v>
      </c>
      <c r="D17" s="302"/>
      <c r="E17" s="303" t="s">
        <v>104</v>
      </c>
      <c r="F17" s="152" t="s">
        <v>95</v>
      </c>
      <c r="G17" s="152" t="s">
        <v>96</v>
      </c>
      <c r="H17" s="304"/>
      <c r="I17" s="303" t="s">
        <v>105</v>
      </c>
      <c r="J17" s="152" t="s">
        <v>95</v>
      </c>
      <c r="K17" s="153" t="s">
        <v>96</v>
      </c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</row>
    <row r="18" ht="18" customHeight="1" spans="1:11">
      <c r="A18" s="305" t="s">
        <v>106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53"/>
    </row>
    <row r="19" s="255" customFormat="1" ht="18" customHeight="1" spans="1:11">
      <c r="A19" s="289" t="s">
        <v>107</v>
      </c>
      <c r="B19" s="290"/>
      <c r="C19" s="290"/>
      <c r="D19" s="290"/>
      <c r="E19" s="290"/>
      <c r="F19" s="290"/>
      <c r="G19" s="290"/>
      <c r="H19" s="290"/>
      <c r="I19" s="290"/>
      <c r="J19" s="290"/>
      <c r="K19" s="349"/>
    </row>
    <row r="20" customHeight="1" spans="1:11">
      <c r="A20" s="307" t="s">
        <v>108</v>
      </c>
      <c r="B20" s="308"/>
      <c r="C20" s="308"/>
      <c r="D20" s="308"/>
      <c r="E20" s="308"/>
      <c r="F20" s="308"/>
      <c r="G20" s="308"/>
      <c r="H20" s="308"/>
      <c r="I20" s="308"/>
      <c r="J20" s="308"/>
      <c r="K20" s="354"/>
    </row>
    <row r="21" ht="21.75" customHeight="1" spans="1:11">
      <c r="A21" s="309" t="s">
        <v>109</v>
      </c>
      <c r="B21" s="110"/>
      <c r="C21" s="310">
        <v>120</v>
      </c>
      <c r="D21" s="310">
        <v>130</v>
      </c>
      <c r="E21" s="310">
        <v>140</v>
      </c>
      <c r="F21" s="310">
        <v>150</v>
      </c>
      <c r="G21" s="310">
        <v>160</v>
      </c>
      <c r="H21" s="311">
        <v>165</v>
      </c>
      <c r="I21" s="110"/>
      <c r="J21" s="355"/>
      <c r="K21" s="356" t="s">
        <v>110</v>
      </c>
    </row>
    <row r="22" ht="23" customHeight="1" spans="1:11">
      <c r="A22" s="312" t="s">
        <v>111</v>
      </c>
      <c r="B22" s="313"/>
      <c r="C22" s="313" t="s">
        <v>95</v>
      </c>
      <c r="D22" s="313" t="s">
        <v>95</v>
      </c>
      <c r="E22" s="313" t="s">
        <v>95</v>
      </c>
      <c r="F22" s="313" t="s">
        <v>95</v>
      </c>
      <c r="G22" s="313" t="s">
        <v>95</v>
      </c>
      <c r="H22" s="313" t="s">
        <v>95</v>
      </c>
      <c r="I22" s="313"/>
      <c r="J22" s="313"/>
      <c r="K22" s="357" t="s">
        <v>95</v>
      </c>
    </row>
    <row r="23" ht="23" customHeight="1" spans="1:11">
      <c r="A23" s="312"/>
      <c r="B23" s="313"/>
      <c r="C23" s="313"/>
      <c r="D23" s="313"/>
      <c r="E23" s="313"/>
      <c r="F23" s="313"/>
      <c r="G23" s="313"/>
      <c r="H23" s="313"/>
      <c r="I23" s="313"/>
      <c r="J23" s="313"/>
      <c r="K23" s="357"/>
    </row>
    <row r="24" ht="23" customHeight="1" spans="1:11">
      <c r="A24" s="314"/>
      <c r="B24" s="315"/>
      <c r="C24" s="315"/>
      <c r="D24" s="315"/>
      <c r="E24" s="315"/>
      <c r="F24" s="315"/>
      <c r="G24" s="315"/>
      <c r="H24" s="315"/>
      <c r="I24" s="315"/>
      <c r="J24" s="315"/>
      <c r="K24" s="358"/>
    </row>
    <row r="25" ht="23" customHeight="1" spans="1:11">
      <c r="A25" s="316"/>
      <c r="B25" s="317"/>
      <c r="C25" s="317"/>
      <c r="D25" s="317"/>
      <c r="E25" s="317"/>
      <c r="F25" s="317"/>
      <c r="G25" s="317"/>
      <c r="H25" s="317"/>
      <c r="I25" s="317"/>
      <c r="J25" s="317"/>
      <c r="K25" s="358"/>
    </row>
    <row r="26" ht="23" customHeight="1" spans="1:11">
      <c r="A26" s="316"/>
      <c r="B26" s="317"/>
      <c r="C26" s="317"/>
      <c r="D26" s="317"/>
      <c r="E26" s="317"/>
      <c r="F26" s="317"/>
      <c r="G26" s="317"/>
      <c r="H26" s="317"/>
      <c r="I26" s="317"/>
      <c r="J26" s="317"/>
      <c r="K26" s="358"/>
    </row>
    <row r="27" ht="23" customHeight="1" spans="1:11">
      <c r="A27" s="316"/>
      <c r="B27" s="317"/>
      <c r="C27" s="317"/>
      <c r="D27" s="317"/>
      <c r="E27" s="317"/>
      <c r="F27" s="317"/>
      <c r="G27" s="317"/>
      <c r="H27" s="317"/>
      <c r="I27" s="317"/>
      <c r="J27" s="317"/>
      <c r="K27" s="358"/>
    </row>
    <row r="28" ht="18" customHeight="1" spans="1:11">
      <c r="A28" s="318" t="s">
        <v>112</v>
      </c>
      <c r="B28" s="319"/>
      <c r="C28" s="319"/>
      <c r="D28" s="319"/>
      <c r="E28" s="319"/>
      <c r="F28" s="319"/>
      <c r="G28" s="319"/>
      <c r="H28" s="319"/>
      <c r="I28" s="319"/>
      <c r="J28" s="319"/>
      <c r="K28" s="359"/>
    </row>
    <row r="29" ht="18.75" customHeight="1" spans="1:11">
      <c r="A29" s="320"/>
      <c r="B29" s="321"/>
      <c r="C29" s="321"/>
      <c r="D29" s="321"/>
      <c r="E29" s="321"/>
      <c r="F29" s="321"/>
      <c r="G29" s="321"/>
      <c r="H29" s="321"/>
      <c r="I29" s="321"/>
      <c r="J29" s="321"/>
      <c r="K29" s="360"/>
    </row>
    <row r="30" ht="18.75" customHeight="1" spans="1:11">
      <c r="A30" s="322"/>
      <c r="B30" s="323"/>
      <c r="C30" s="323"/>
      <c r="D30" s="323"/>
      <c r="E30" s="323"/>
      <c r="F30" s="323"/>
      <c r="G30" s="323"/>
      <c r="H30" s="323"/>
      <c r="I30" s="323"/>
      <c r="J30" s="323"/>
      <c r="K30" s="361"/>
    </row>
    <row r="31" ht="18" customHeight="1" spans="1:11">
      <c r="A31" s="318" t="s">
        <v>113</v>
      </c>
      <c r="B31" s="319"/>
      <c r="C31" s="319"/>
      <c r="D31" s="319"/>
      <c r="E31" s="319"/>
      <c r="F31" s="319"/>
      <c r="G31" s="319"/>
      <c r="H31" s="319"/>
      <c r="I31" s="319"/>
      <c r="J31" s="319"/>
      <c r="K31" s="359"/>
    </row>
    <row r="32" ht="14.25" spans="1:11">
      <c r="A32" s="324" t="s">
        <v>114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62"/>
    </row>
    <row r="33" ht="15" spans="1:11">
      <c r="A33" s="160" t="s">
        <v>115</v>
      </c>
      <c r="B33" s="161"/>
      <c r="C33" s="152" t="s">
        <v>65</v>
      </c>
      <c r="D33" s="152" t="s">
        <v>66</v>
      </c>
      <c r="E33" s="326" t="s">
        <v>116</v>
      </c>
      <c r="F33" s="327"/>
      <c r="G33" s="327"/>
      <c r="H33" s="327"/>
      <c r="I33" s="327"/>
      <c r="J33" s="327"/>
      <c r="K33" s="363"/>
    </row>
    <row r="34" ht="15" spans="1:11">
      <c r="A34" s="328" t="s">
        <v>117</v>
      </c>
      <c r="B34" s="328"/>
      <c r="C34" s="328"/>
      <c r="D34" s="328"/>
      <c r="E34" s="328"/>
      <c r="F34" s="328"/>
      <c r="G34" s="328"/>
      <c r="H34" s="328"/>
      <c r="I34" s="328"/>
      <c r="J34" s="328"/>
      <c r="K34" s="328"/>
    </row>
    <row r="35" ht="21" customHeight="1" spans="1:11">
      <c r="A35" s="329" t="s">
        <v>118</v>
      </c>
      <c r="B35" s="330"/>
      <c r="C35" s="330"/>
      <c r="D35" s="330"/>
      <c r="E35" s="330"/>
      <c r="F35" s="330"/>
      <c r="G35" s="330"/>
      <c r="H35" s="330"/>
      <c r="I35" s="330"/>
      <c r="J35" s="330"/>
      <c r="K35" s="364"/>
    </row>
    <row r="36" ht="21" customHeight="1" spans="1:11">
      <c r="A36" s="331" t="s">
        <v>119</v>
      </c>
      <c r="B36" s="332"/>
      <c r="C36" s="332"/>
      <c r="D36" s="332"/>
      <c r="E36" s="332"/>
      <c r="F36" s="332"/>
      <c r="G36" s="332"/>
      <c r="H36" s="332"/>
      <c r="I36" s="332"/>
      <c r="J36" s="332"/>
      <c r="K36" s="365"/>
    </row>
    <row r="37" ht="21" customHeight="1" spans="1:11">
      <c r="A37" s="331" t="s">
        <v>120</v>
      </c>
      <c r="B37" s="332"/>
      <c r="C37" s="332"/>
      <c r="D37" s="332"/>
      <c r="E37" s="332"/>
      <c r="F37" s="332"/>
      <c r="G37" s="332"/>
      <c r="H37" s="332"/>
      <c r="I37" s="332"/>
      <c r="J37" s="332"/>
      <c r="K37" s="365"/>
    </row>
    <row r="38" ht="21" customHeight="1" spans="1:11">
      <c r="A38" s="331"/>
      <c r="B38" s="332"/>
      <c r="C38" s="332"/>
      <c r="D38" s="332"/>
      <c r="E38" s="332"/>
      <c r="F38" s="332"/>
      <c r="G38" s="332"/>
      <c r="H38" s="332"/>
      <c r="I38" s="332"/>
      <c r="J38" s="332"/>
      <c r="K38" s="365"/>
    </row>
    <row r="39" ht="21" customHeight="1" spans="1:11">
      <c r="A39" s="331"/>
      <c r="B39" s="332"/>
      <c r="C39" s="332"/>
      <c r="D39" s="332"/>
      <c r="E39" s="332"/>
      <c r="F39" s="332"/>
      <c r="G39" s="332"/>
      <c r="H39" s="332"/>
      <c r="I39" s="332"/>
      <c r="J39" s="332"/>
      <c r="K39" s="365"/>
    </row>
    <row r="40" ht="21" customHeight="1" spans="1:11">
      <c r="A40" s="331"/>
      <c r="B40" s="332"/>
      <c r="C40" s="332"/>
      <c r="D40" s="332"/>
      <c r="E40" s="332"/>
      <c r="F40" s="332"/>
      <c r="G40" s="332"/>
      <c r="H40" s="332"/>
      <c r="I40" s="332"/>
      <c r="J40" s="332"/>
      <c r="K40" s="365"/>
    </row>
    <row r="41" ht="21" customHeight="1" spans="1:11">
      <c r="A41" s="331"/>
      <c r="B41" s="332"/>
      <c r="C41" s="332"/>
      <c r="D41" s="332"/>
      <c r="E41" s="332"/>
      <c r="F41" s="332"/>
      <c r="G41" s="332"/>
      <c r="H41" s="332"/>
      <c r="I41" s="332"/>
      <c r="J41" s="332"/>
      <c r="K41" s="365"/>
    </row>
    <row r="42" ht="15" spans="1:11">
      <c r="A42" s="333" t="s">
        <v>121</v>
      </c>
      <c r="B42" s="334"/>
      <c r="C42" s="334"/>
      <c r="D42" s="334"/>
      <c r="E42" s="334"/>
      <c r="F42" s="334"/>
      <c r="G42" s="334"/>
      <c r="H42" s="334"/>
      <c r="I42" s="334"/>
      <c r="J42" s="334"/>
      <c r="K42" s="366"/>
    </row>
    <row r="43" ht="15" spans="1:11">
      <c r="A43" s="289" t="s">
        <v>122</v>
      </c>
      <c r="B43" s="290"/>
      <c r="C43" s="290"/>
      <c r="D43" s="290"/>
      <c r="E43" s="290"/>
      <c r="F43" s="290"/>
      <c r="G43" s="290"/>
      <c r="H43" s="290"/>
      <c r="I43" s="290"/>
      <c r="J43" s="290"/>
      <c r="K43" s="349"/>
    </row>
    <row r="44" ht="14.25" spans="1:11">
      <c r="A44" s="297" t="s">
        <v>123</v>
      </c>
      <c r="B44" s="293" t="s">
        <v>95</v>
      </c>
      <c r="C44" s="293" t="s">
        <v>96</v>
      </c>
      <c r="D44" s="293" t="s">
        <v>88</v>
      </c>
      <c r="E44" s="299" t="s">
        <v>124</v>
      </c>
      <c r="F44" s="293" t="s">
        <v>95</v>
      </c>
      <c r="G44" s="293" t="s">
        <v>96</v>
      </c>
      <c r="H44" s="293" t="s">
        <v>88</v>
      </c>
      <c r="I44" s="299" t="s">
        <v>125</v>
      </c>
      <c r="J44" s="293" t="s">
        <v>95</v>
      </c>
      <c r="K44" s="350" t="s">
        <v>96</v>
      </c>
    </row>
    <row r="45" ht="14.25" spans="1:11">
      <c r="A45" s="301" t="s">
        <v>87</v>
      </c>
      <c r="B45" s="152" t="s">
        <v>95</v>
      </c>
      <c r="C45" s="152" t="s">
        <v>96</v>
      </c>
      <c r="D45" s="152" t="s">
        <v>88</v>
      </c>
      <c r="E45" s="303" t="s">
        <v>94</v>
      </c>
      <c r="F45" s="152" t="s">
        <v>95</v>
      </c>
      <c r="G45" s="152" t="s">
        <v>96</v>
      </c>
      <c r="H45" s="152" t="s">
        <v>88</v>
      </c>
      <c r="I45" s="303" t="s">
        <v>105</v>
      </c>
      <c r="J45" s="152" t="s">
        <v>95</v>
      </c>
      <c r="K45" s="153" t="s">
        <v>96</v>
      </c>
    </row>
    <row r="46" ht="15" spans="1:11">
      <c r="A46" s="282" t="s">
        <v>98</v>
      </c>
      <c r="B46" s="283"/>
      <c r="C46" s="283"/>
      <c r="D46" s="283"/>
      <c r="E46" s="283"/>
      <c r="F46" s="283"/>
      <c r="G46" s="283"/>
      <c r="H46" s="283"/>
      <c r="I46" s="283"/>
      <c r="J46" s="283"/>
      <c r="K46" s="351"/>
    </row>
    <row r="47" ht="15" spans="1:11">
      <c r="A47" s="328" t="s">
        <v>126</v>
      </c>
      <c r="B47" s="328"/>
      <c r="C47" s="328"/>
      <c r="D47" s="328"/>
      <c r="E47" s="328"/>
      <c r="F47" s="328"/>
      <c r="G47" s="328"/>
      <c r="H47" s="328"/>
      <c r="I47" s="328"/>
      <c r="J47" s="328"/>
      <c r="K47" s="328"/>
    </row>
    <row r="48" ht="15" spans="1:11">
      <c r="A48" s="329"/>
      <c r="B48" s="330"/>
      <c r="C48" s="330"/>
      <c r="D48" s="330"/>
      <c r="E48" s="330"/>
      <c r="F48" s="330"/>
      <c r="G48" s="330"/>
      <c r="H48" s="330"/>
      <c r="I48" s="330"/>
      <c r="J48" s="330"/>
      <c r="K48" s="364"/>
    </row>
    <row r="49" ht="15" spans="1:11">
      <c r="A49" s="335" t="s">
        <v>127</v>
      </c>
      <c r="B49" s="336" t="s">
        <v>128</v>
      </c>
      <c r="C49" s="336"/>
      <c r="D49" s="337" t="s">
        <v>129</v>
      </c>
      <c r="E49" s="338" t="s">
        <v>130</v>
      </c>
      <c r="F49" s="339" t="s">
        <v>131</v>
      </c>
      <c r="G49" s="340">
        <v>45614</v>
      </c>
      <c r="H49" s="341" t="s">
        <v>132</v>
      </c>
      <c r="I49" s="367"/>
      <c r="J49" s="368" t="s">
        <v>133</v>
      </c>
      <c r="K49" s="369"/>
    </row>
    <row r="50" ht="15" spans="1:11">
      <c r="A50" s="328" t="s">
        <v>134</v>
      </c>
      <c r="B50" s="328"/>
      <c r="C50" s="328"/>
      <c r="D50" s="328"/>
      <c r="E50" s="328"/>
      <c r="F50" s="328"/>
      <c r="G50" s="328"/>
      <c r="H50" s="328"/>
      <c r="I50" s="328"/>
      <c r="J50" s="328"/>
      <c r="K50" s="328"/>
    </row>
    <row r="51" ht="15" spans="1:11">
      <c r="A51" s="342" t="s">
        <v>135</v>
      </c>
      <c r="B51" s="343"/>
      <c r="C51" s="343"/>
      <c r="D51" s="343"/>
      <c r="E51" s="343"/>
      <c r="F51" s="343"/>
      <c r="G51" s="343"/>
      <c r="H51" s="343"/>
      <c r="I51" s="343"/>
      <c r="J51" s="343"/>
      <c r="K51" s="370"/>
    </row>
    <row r="52" ht="15" spans="1:11">
      <c r="A52" s="335" t="s">
        <v>127</v>
      </c>
      <c r="B52" s="336" t="s">
        <v>128</v>
      </c>
      <c r="C52" s="336"/>
      <c r="D52" s="337" t="s">
        <v>129</v>
      </c>
      <c r="E52" s="338" t="s">
        <v>130</v>
      </c>
      <c r="F52" s="339" t="s">
        <v>136</v>
      </c>
      <c r="G52" s="340">
        <v>45614</v>
      </c>
      <c r="H52" s="341" t="s">
        <v>132</v>
      </c>
      <c r="I52" s="367"/>
      <c r="J52" s="368" t="s">
        <v>133</v>
      </c>
      <c r="K52" s="36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19"/>
  <sheetViews>
    <sheetView workbookViewId="0">
      <selection activeCell="M14" sqref="M14"/>
    </sheetView>
  </sheetViews>
  <sheetFormatPr defaultColWidth="9" defaultRowHeight="14.25"/>
  <cols>
    <col min="1" max="1" width="15.625" style="91" customWidth="1"/>
    <col min="2" max="2" width="9" style="91" customWidth="1"/>
    <col min="3" max="4" width="8.5" style="92" customWidth="1"/>
    <col min="5" max="7" width="8.5" style="91" customWidth="1"/>
    <col min="8" max="8" width="6.5" style="91" customWidth="1"/>
    <col min="9" max="9" width="2.75" style="91" customWidth="1"/>
    <col min="10" max="10" width="9.15833333333333" style="91" customWidth="1"/>
    <col min="11" max="11" width="10.75" style="91" customWidth="1"/>
    <col min="12" max="15" width="9.75" style="91" customWidth="1"/>
    <col min="16" max="16" width="9.75" style="224" customWidth="1"/>
    <col min="17" max="254" width="9" style="91"/>
    <col min="255" max="16384" width="9" style="94"/>
  </cols>
  <sheetData>
    <row r="1" s="91" customFormat="1" ht="29" customHeight="1" spans="1:257">
      <c r="A1" s="95" t="s">
        <v>137</v>
      </c>
      <c r="B1" s="95"/>
      <c r="C1" s="96"/>
      <c r="D1" s="96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23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  <c r="IT1" s="94"/>
      <c r="IU1" s="94"/>
      <c r="IV1" s="94"/>
      <c r="IW1" s="94"/>
    </row>
    <row r="2" s="91" customFormat="1" ht="20" customHeight="1" spans="1:257">
      <c r="A2" s="98" t="s">
        <v>61</v>
      </c>
      <c r="B2" s="99" t="str">
        <f>首期!B4</f>
        <v>QAMMAN84129</v>
      </c>
      <c r="C2" s="100"/>
      <c r="D2" s="101"/>
      <c r="E2" s="102" t="s">
        <v>67</v>
      </c>
      <c r="F2" s="103" t="str">
        <f>首期!B5</f>
        <v>儿童打底裤</v>
      </c>
      <c r="G2" s="103"/>
      <c r="H2" s="103"/>
      <c r="I2" s="235"/>
      <c r="J2" s="236" t="s">
        <v>57</v>
      </c>
      <c r="K2" s="237" t="s">
        <v>56</v>
      </c>
      <c r="L2" s="237"/>
      <c r="M2" s="237"/>
      <c r="N2" s="237"/>
      <c r="O2" s="238"/>
      <c r="P2" s="239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  <c r="IS2" s="94"/>
      <c r="IT2" s="94"/>
      <c r="IU2" s="94"/>
      <c r="IV2" s="94"/>
      <c r="IW2" s="94"/>
    </row>
    <row r="3" s="91" customFormat="1" spans="1:257">
      <c r="A3" s="105" t="s">
        <v>138</v>
      </c>
      <c r="B3" s="106" t="s">
        <v>139</v>
      </c>
      <c r="C3" s="107"/>
      <c r="D3" s="106"/>
      <c r="E3" s="106"/>
      <c r="F3" s="106"/>
      <c r="G3" s="106"/>
      <c r="H3" s="106"/>
      <c r="I3" s="108"/>
      <c r="J3" s="133"/>
      <c r="K3" s="133"/>
      <c r="L3" s="133"/>
      <c r="M3" s="133"/>
      <c r="N3" s="133"/>
      <c r="O3" s="240"/>
      <c r="P3" s="241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  <c r="IU3" s="94"/>
      <c r="IV3" s="94"/>
      <c r="IW3" s="94"/>
    </row>
    <row r="4" s="91" customFormat="1" ht="16.5" spans="1:257">
      <c r="A4" s="105"/>
      <c r="B4" s="109" t="s">
        <v>140</v>
      </c>
      <c r="C4" s="109" t="s">
        <v>141</v>
      </c>
      <c r="D4" s="109" t="s">
        <v>142</v>
      </c>
      <c r="E4" s="109" t="s">
        <v>143</v>
      </c>
      <c r="F4" s="109" t="s">
        <v>144</v>
      </c>
      <c r="G4" s="109" t="s">
        <v>145</v>
      </c>
      <c r="H4" s="225" t="s">
        <v>146</v>
      </c>
      <c r="I4" s="108"/>
      <c r="J4" s="242"/>
      <c r="K4" s="243" t="s">
        <v>111</v>
      </c>
      <c r="L4" s="243" t="s">
        <v>147</v>
      </c>
      <c r="M4" s="243" t="s">
        <v>148</v>
      </c>
      <c r="N4" s="244"/>
      <c r="O4" s="244"/>
      <c r="P4" s="245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  <c r="IU4" s="94"/>
      <c r="IV4" s="94"/>
      <c r="IW4" s="94"/>
    </row>
    <row r="5" s="91" customFormat="1" ht="16.5" spans="1:257">
      <c r="A5" s="105"/>
      <c r="B5" s="110"/>
      <c r="C5" s="110"/>
      <c r="D5" s="111"/>
      <c r="E5" s="111"/>
      <c r="F5" s="111"/>
      <c r="G5" s="111"/>
      <c r="H5" s="225"/>
      <c r="I5" s="112"/>
      <c r="J5" s="135"/>
      <c r="K5" s="246"/>
      <c r="L5" s="246">
        <v>150</v>
      </c>
      <c r="M5" s="246">
        <v>150</v>
      </c>
      <c r="N5" s="247"/>
      <c r="O5" s="246"/>
      <c r="P5" s="248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  <c r="IR5" s="94"/>
      <c r="IS5" s="94"/>
      <c r="IT5" s="94"/>
      <c r="IU5" s="94"/>
      <c r="IV5" s="94"/>
      <c r="IW5" s="94"/>
    </row>
    <row r="6" s="91" customFormat="1" ht="20" customHeight="1" spans="1:257">
      <c r="A6" s="113" t="s">
        <v>149</v>
      </c>
      <c r="B6" s="114">
        <f>C6-5</f>
        <v>67</v>
      </c>
      <c r="C6" s="114">
        <v>72</v>
      </c>
      <c r="D6" s="114">
        <f>C6+6</f>
        <v>78</v>
      </c>
      <c r="E6" s="114">
        <f>D6+6</f>
        <v>84</v>
      </c>
      <c r="F6" s="114">
        <f>E6+6</f>
        <v>90</v>
      </c>
      <c r="G6" s="115">
        <v>93</v>
      </c>
      <c r="H6" s="226" t="s">
        <v>150</v>
      </c>
      <c r="I6" s="112"/>
      <c r="J6" s="135"/>
      <c r="K6" s="135"/>
      <c r="L6" s="135" t="s">
        <v>151</v>
      </c>
      <c r="M6" s="135" t="s">
        <v>152</v>
      </c>
      <c r="N6" s="135"/>
      <c r="O6" s="135"/>
      <c r="P6" s="249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  <c r="IS6" s="94"/>
      <c r="IT6" s="94"/>
      <c r="IU6" s="94"/>
      <c r="IV6" s="94"/>
      <c r="IW6" s="94"/>
    </row>
    <row r="7" s="91" customFormat="1" ht="20" customHeight="1" spans="1:257">
      <c r="A7" s="116" t="s">
        <v>153</v>
      </c>
      <c r="B7" s="114">
        <f>C7-3</f>
        <v>47</v>
      </c>
      <c r="C7" s="114">
        <v>50</v>
      </c>
      <c r="D7" s="114">
        <f>C7+4</f>
        <v>54</v>
      </c>
      <c r="E7" s="114">
        <f>D7+4</f>
        <v>58</v>
      </c>
      <c r="F7" s="114">
        <f>E7+4</f>
        <v>62</v>
      </c>
      <c r="G7" s="115">
        <v>64</v>
      </c>
      <c r="H7" s="226" t="s">
        <v>150</v>
      </c>
      <c r="I7" s="112"/>
      <c r="J7" s="135"/>
      <c r="K7" s="135"/>
      <c r="L7" s="135" t="s">
        <v>154</v>
      </c>
      <c r="M7" s="135" t="s">
        <v>152</v>
      </c>
      <c r="N7" s="135"/>
      <c r="O7" s="135"/>
      <c r="P7" s="249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  <c r="IR7" s="94"/>
      <c r="IS7" s="94"/>
      <c r="IT7" s="94"/>
      <c r="IU7" s="94"/>
      <c r="IV7" s="94"/>
      <c r="IW7" s="94"/>
    </row>
    <row r="8" s="91" customFormat="1" ht="20" customHeight="1" spans="1:257">
      <c r="A8" s="113" t="s">
        <v>155</v>
      </c>
      <c r="B8" s="114">
        <f>C8-5</f>
        <v>57</v>
      </c>
      <c r="C8" s="114">
        <v>62</v>
      </c>
      <c r="D8" s="114">
        <f>C8+7</f>
        <v>69</v>
      </c>
      <c r="E8" s="114">
        <f>D8+7</f>
        <v>76</v>
      </c>
      <c r="F8" s="114">
        <f>E8+7</f>
        <v>83</v>
      </c>
      <c r="G8" s="115">
        <v>86</v>
      </c>
      <c r="H8" s="226" t="s">
        <v>150</v>
      </c>
      <c r="I8" s="112"/>
      <c r="J8" s="135"/>
      <c r="K8" s="135"/>
      <c r="L8" s="135" t="s">
        <v>156</v>
      </c>
      <c r="M8" s="135" t="s">
        <v>157</v>
      </c>
      <c r="N8" s="135"/>
      <c r="O8" s="135"/>
      <c r="P8" s="249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  <c r="IW8" s="94"/>
    </row>
    <row r="9" s="91" customFormat="1" ht="20" customHeight="1" spans="1:257">
      <c r="A9" s="113" t="s">
        <v>158</v>
      </c>
      <c r="B9" s="114">
        <f>C9-1.6</f>
        <v>14.9</v>
      </c>
      <c r="C9" s="114">
        <v>16.5</v>
      </c>
      <c r="D9" s="114">
        <f>C9+2.25</f>
        <v>18.75</v>
      </c>
      <c r="E9" s="114">
        <f>C9+4.5</f>
        <v>21</v>
      </c>
      <c r="F9" s="114">
        <f>C9+6.75</f>
        <v>23.25</v>
      </c>
      <c r="G9" s="115">
        <v>24.15</v>
      </c>
      <c r="H9" s="226" t="s">
        <v>159</v>
      </c>
      <c r="I9" s="112"/>
      <c r="J9" s="135"/>
      <c r="K9" s="135"/>
      <c r="L9" s="135" t="s">
        <v>156</v>
      </c>
      <c r="M9" s="135" t="s">
        <v>156</v>
      </c>
      <c r="N9" s="135"/>
      <c r="O9" s="135"/>
      <c r="P9" s="249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4"/>
      <c r="IW9" s="94"/>
    </row>
    <row r="10" s="91" customFormat="1" ht="20" customHeight="1" spans="1:257">
      <c r="A10" s="113" t="s">
        <v>160</v>
      </c>
      <c r="B10" s="114">
        <f>C10-1</f>
        <v>10.5</v>
      </c>
      <c r="C10" s="114">
        <v>11.5</v>
      </c>
      <c r="D10" s="114">
        <f>C10+1.5</f>
        <v>13</v>
      </c>
      <c r="E10" s="114">
        <f>D10+1.5</f>
        <v>14.5</v>
      </c>
      <c r="F10" s="114">
        <f>E10+1.5</f>
        <v>16</v>
      </c>
      <c r="G10" s="115">
        <v>16.6</v>
      </c>
      <c r="H10" s="226" t="s">
        <v>159</v>
      </c>
      <c r="I10" s="112"/>
      <c r="J10" s="135"/>
      <c r="K10" s="135"/>
      <c r="L10" s="135" t="s">
        <v>156</v>
      </c>
      <c r="M10" s="135" t="s">
        <v>151</v>
      </c>
      <c r="N10" s="135"/>
      <c r="O10" s="135"/>
      <c r="P10" s="249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  <c r="IU10" s="94"/>
      <c r="IV10" s="94"/>
      <c r="IW10" s="94"/>
    </row>
    <row r="11" s="91" customFormat="1" ht="20" customHeight="1" spans="1:257">
      <c r="A11" s="113" t="s">
        <v>161</v>
      </c>
      <c r="B11" s="114">
        <f>C11-0.5</f>
        <v>8.5</v>
      </c>
      <c r="C11" s="114">
        <v>9</v>
      </c>
      <c r="D11" s="114">
        <f>C11+0.5</f>
        <v>9.5</v>
      </c>
      <c r="E11" s="114">
        <f>D11+0.5</f>
        <v>10</v>
      </c>
      <c r="F11" s="114">
        <f>E11+0.5</f>
        <v>10.5</v>
      </c>
      <c r="G11" s="115">
        <v>11</v>
      </c>
      <c r="H11" s="226" t="s">
        <v>162</v>
      </c>
      <c r="I11" s="112"/>
      <c r="J11" s="135"/>
      <c r="K11" s="135"/>
      <c r="L11" s="135" t="s">
        <v>156</v>
      </c>
      <c r="M11" s="135" t="s">
        <v>156</v>
      </c>
      <c r="N11" s="135"/>
      <c r="O11" s="135"/>
      <c r="P11" s="249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  <c r="IS11" s="94"/>
      <c r="IT11" s="94"/>
      <c r="IU11" s="94"/>
      <c r="IV11" s="94"/>
      <c r="IW11" s="94"/>
    </row>
    <row r="12" s="91" customFormat="1" ht="20" customHeight="1" spans="1:257">
      <c r="A12" s="113" t="s">
        <v>163</v>
      </c>
      <c r="B12" s="114">
        <f>C12-1.5-1.8</f>
        <v>48.7</v>
      </c>
      <c r="C12" s="114">
        <v>52</v>
      </c>
      <c r="D12" s="114">
        <f>C12+1.8+2.3</f>
        <v>56.1</v>
      </c>
      <c r="E12" s="114">
        <f>D12+1.8+2.3</f>
        <v>60.2</v>
      </c>
      <c r="F12" s="114">
        <f>E12+1.8+2.3</f>
        <v>64.3</v>
      </c>
      <c r="G12" s="115">
        <v>67.43</v>
      </c>
      <c r="H12" s="226" t="s">
        <v>159</v>
      </c>
      <c r="I12" s="112"/>
      <c r="J12" s="135"/>
      <c r="K12" s="135"/>
      <c r="L12" s="135" t="s">
        <v>157</v>
      </c>
      <c r="M12" s="135" t="s">
        <v>164</v>
      </c>
      <c r="N12" s="135"/>
      <c r="O12" s="135"/>
      <c r="P12" s="249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  <c r="IS12" s="94"/>
      <c r="IT12" s="94"/>
      <c r="IU12" s="94"/>
      <c r="IV12" s="94"/>
      <c r="IW12" s="94"/>
    </row>
    <row r="13" s="91" customFormat="1" ht="20" customHeight="1" spans="1:257">
      <c r="A13" s="227"/>
      <c r="B13" s="118"/>
      <c r="C13" s="118"/>
      <c r="D13" s="118"/>
      <c r="E13" s="118"/>
      <c r="F13" s="118"/>
      <c r="G13" s="118"/>
      <c r="H13" s="228"/>
      <c r="I13" s="112"/>
      <c r="J13" s="135"/>
      <c r="K13" s="135"/>
      <c r="L13" s="135"/>
      <c r="M13" s="135"/>
      <c r="N13" s="135"/>
      <c r="O13" s="135"/>
      <c r="P13" s="249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  <c r="IT13" s="94"/>
      <c r="IU13" s="94"/>
      <c r="IV13" s="94"/>
      <c r="IW13" s="94"/>
    </row>
    <row r="14" s="91" customFormat="1" ht="20" customHeight="1" spans="1:257">
      <c r="A14" s="229"/>
      <c r="B14" s="120"/>
      <c r="C14" s="120"/>
      <c r="D14" s="120"/>
      <c r="E14" s="120"/>
      <c r="F14" s="120"/>
      <c r="G14" s="120"/>
      <c r="H14" s="228"/>
      <c r="I14" s="112"/>
      <c r="J14" s="135"/>
      <c r="K14" s="135"/>
      <c r="L14" s="135"/>
      <c r="M14" s="135"/>
      <c r="N14" s="135"/>
      <c r="O14" s="135"/>
      <c r="P14" s="249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  <c r="IT14" s="94"/>
      <c r="IU14" s="94"/>
      <c r="IV14" s="94"/>
      <c r="IW14" s="94"/>
    </row>
    <row r="15" s="91" customFormat="1" ht="20" customHeight="1" spans="1:257">
      <c r="A15" s="229"/>
      <c r="B15" s="120"/>
      <c r="C15" s="120"/>
      <c r="D15" s="120"/>
      <c r="E15" s="120"/>
      <c r="F15" s="120"/>
      <c r="G15" s="120"/>
      <c r="H15" s="230"/>
      <c r="I15" s="112"/>
      <c r="J15" s="135"/>
      <c r="K15" s="135"/>
      <c r="L15" s="135"/>
      <c r="M15" s="135"/>
      <c r="N15" s="135"/>
      <c r="O15" s="135"/>
      <c r="P15" s="249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</row>
    <row r="16" s="91" customFormat="1" ht="20" customHeight="1" spans="1:257">
      <c r="A16" s="231"/>
      <c r="B16" s="232"/>
      <c r="C16" s="232"/>
      <c r="D16" s="232"/>
      <c r="E16" s="233"/>
      <c r="F16" s="232"/>
      <c r="G16" s="232"/>
      <c r="H16" s="232"/>
      <c r="I16" s="250"/>
      <c r="J16" s="251"/>
      <c r="K16" s="251"/>
      <c r="L16" s="252"/>
      <c r="M16" s="251"/>
      <c r="N16" s="251"/>
      <c r="O16" s="252"/>
      <c r="P16" s="253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  <c r="IR16" s="94"/>
      <c r="IS16" s="94"/>
      <c r="IT16" s="94"/>
      <c r="IU16" s="94"/>
      <c r="IV16" s="94"/>
      <c r="IW16" s="94"/>
    </row>
    <row r="17" s="91" customFormat="1" ht="17.25" spans="1:257">
      <c r="A17" s="125"/>
      <c r="B17" s="125"/>
      <c r="C17" s="126"/>
      <c r="D17" s="126"/>
      <c r="E17" s="127"/>
      <c r="F17" s="126"/>
      <c r="G17" s="126"/>
      <c r="H17" s="126"/>
      <c r="P17" s="23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  <c r="HD17" s="94"/>
      <c r="HE17" s="94"/>
      <c r="HF17" s="94"/>
      <c r="HG17" s="94"/>
      <c r="HH17" s="94"/>
      <c r="HI17" s="94"/>
      <c r="HJ17" s="94"/>
      <c r="HK17" s="94"/>
      <c r="HL17" s="94"/>
      <c r="HM17" s="94"/>
      <c r="HN17" s="94"/>
      <c r="HO17" s="94"/>
      <c r="HP17" s="94"/>
      <c r="HQ17" s="94"/>
      <c r="HR17" s="94"/>
      <c r="HS17" s="94"/>
      <c r="HT17" s="94"/>
      <c r="HU17" s="94"/>
      <c r="HV17" s="94"/>
      <c r="HW17" s="94"/>
      <c r="HX17" s="94"/>
      <c r="HY17" s="94"/>
      <c r="HZ17" s="94"/>
      <c r="IA17" s="94"/>
      <c r="IB17" s="94"/>
      <c r="IC17" s="94"/>
      <c r="ID17" s="94"/>
      <c r="IE17" s="94"/>
      <c r="IF17" s="94"/>
      <c r="IG17" s="94"/>
      <c r="IH17" s="94"/>
      <c r="II17" s="94"/>
      <c r="IJ17" s="94"/>
      <c r="IK17" s="94"/>
      <c r="IL17" s="94"/>
      <c r="IM17" s="94"/>
      <c r="IN17" s="94"/>
      <c r="IO17" s="94"/>
      <c r="IP17" s="94"/>
      <c r="IQ17" s="94"/>
      <c r="IR17" s="94"/>
      <c r="IS17" s="94"/>
      <c r="IT17" s="94"/>
      <c r="IU17" s="94"/>
      <c r="IV17" s="94"/>
      <c r="IW17" s="94"/>
    </row>
    <row r="18" s="91" customFormat="1" spans="1:257">
      <c r="A18" s="128" t="s">
        <v>165</v>
      </c>
      <c r="B18" s="128"/>
      <c r="C18" s="129"/>
      <c r="D18" s="129"/>
      <c r="P18" s="23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G18" s="94"/>
      <c r="GH18" s="94"/>
      <c r="GI18" s="94"/>
      <c r="GJ18" s="94"/>
      <c r="GK18" s="94"/>
      <c r="GL18" s="94"/>
      <c r="GM18" s="94"/>
      <c r="GN18" s="94"/>
      <c r="GO18" s="94"/>
      <c r="GP18" s="94"/>
      <c r="GQ18" s="94"/>
      <c r="GR18" s="94"/>
      <c r="GS18" s="94"/>
      <c r="GT18" s="94"/>
      <c r="GU18" s="94"/>
      <c r="GV18" s="94"/>
      <c r="GW18" s="94"/>
      <c r="GX18" s="94"/>
      <c r="GY18" s="94"/>
      <c r="GZ18" s="94"/>
      <c r="HA18" s="94"/>
      <c r="HB18" s="94"/>
      <c r="HC18" s="94"/>
      <c r="HD18" s="94"/>
      <c r="HE18" s="94"/>
      <c r="HF18" s="94"/>
      <c r="HG18" s="94"/>
      <c r="HH18" s="94"/>
      <c r="HI18" s="94"/>
      <c r="HJ18" s="94"/>
      <c r="HK18" s="94"/>
      <c r="HL18" s="94"/>
      <c r="HM18" s="94"/>
      <c r="HN18" s="94"/>
      <c r="HO18" s="94"/>
      <c r="HP18" s="94"/>
      <c r="HQ18" s="94"/>
      <c r="HR18" s="94"/>
      <c r="HS18" s="94"/>
      <c r="HT18" s="94"/>
      <c r="HU18" s="94"/>
      <c r="HV18" s="94"/>
      <c r="HW18" s="94"/>
      <c r="HX18" s="94"/>
      <c r="HY18" s="94"/>
      <c r="HZ18" s="94"/>
      <c r="IA18" s="94"/>
      <c r="IB18" s="94"/>
      <c r="IC18" s="94"/>
      <c r="ID18" s="94"/>
      <c r="IE18" s="94"/>
      <c r="IF18" s="94"/>
      <c r="IG18" s="94"/>
      <c r="IH18" s="94"/>
      <c r="II18" s="94"/>
      <c r="IJ18" s="94"/>
      <c r="IK18" s="94"/>
      <c r="IL18" s="94"/>
      <c r="IM18" s="94"/>
      <c r="IN18" s="94"/>
      <c r="IO18" s="94"/>
      <c r="IP18" s="94"/>
      <c r="IQ18" s="94"/>
      <c r="IR18" s="94"/>
      <c r="IS18" s="94"/>
      <c r="IT18" s="94"/>
      <c r="IU18" s="94"/>
      <c r="IV18" s="94"/>
      <c r="IW18" s="94"/>
    </row>
    <row r="19" s="91" customFormat="1" spans="3:257">
      <c r="C19" s="92"/>
      <c r="D19" s="92"/>
      <c r="J19" s="140" t="s">
        <v>166</v>
      </c>
      <c r="K19" s="254">
        <v>45614</v>
      </c>
      <c r="L19" s="140" t="s">
        <v>167</v>
      </c>
      <c r="M19" s="140" t="s">
        <v>130</v>
      </c>
      <c r="N19" s="140" t="s">
        <v>168</v>
      </c>
      <c r="O19" s="91" t="s">
        <v>133</v>
      </c>
      <c r="P19" s="23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  <c r="IS19" s="94"/>
      <c r="IT19" s="94"/>
      <c r="IU19" s="94"/>
      <c r="IV19" s="94"/>
      <c r="IW19" s="94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6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A22" sqref="A22:K22"/>
    </sheetView>
  </sheetViews>
  <sheetFormatPr defaultColWidth="10.125" defaultRowHeight="14.25"/>
  <cols>
    <col min="1" max="1" width="9.625" style="145" customWidth="1"/>
    <col min="2" max="2" width="11.125" style="145" customWidth="1"/>
    <col min="3" max="3" width="9.125" style="145" customWidth="1"/>
    <col min="4" max="4" width="9.5" style="145" customWidth="1"/>
    <col min="5" max="5" width="11.375" style="145" customWidth="1"/>
    <col min="6" max="6" width="10.375" style="145" customWidth="1"/>
    <col min="7" max="7" width="9.5" style="145" customWidth="1"/>
    <col min="8" max="8" width="9.125" style="145" customWidth="1"/>
    <col min="9" max="9" width="8.125" style="145" customWidth="1"/>
    <col min="10" max="10" width="10.5" style="145" customWidth="1"/>
    <col min="11" max="11" width="12.125" style="145" customWidth="1"/>
    <col min="12" max="16384" width="10.125" style="145"/>
  </cols>
  <sheetData>
    <row r="1" ht="23.25" spans="1:11">
      <c r="A1" s="146" t="s">
        <v>169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ht="18" customHeight="1" spans="1:11">
      <c r="A2" s="147" t="s">
        <v>53</v>
      </c>
      <c r="B2" s="148" t="s">
        <v>54</v>
      </c>
      <c r="C2" s="148"/>
      <c r="D2" s="149" t="s">
        <v>61</v>
      </c>
      <c r="E2" s="150" t="str">
        <f>首期!B4</f>
        <v>QAMMAN84129</v>
      </c>
      <c r="F2" s="151" t="s">
        <v>170</v>
      </c>
      <c r="G2" s="152" t="str">
        <f>首期!B5</f>
        <v>儿童打底裤</v>
      </c>
      <c r="H2" s="153"/>
      <c r="I2" s="181" t="s">
        <v>57</v>
      </c>
      <c r="J2" s="200" t="s">
        <v>56</v>
      </c>
      <c r="K2" s="201"/>
    </row>
    <row r="3" ht="18" customHeight="1" spans="1:11">
      <c r="A3" s="154" t="s">
        <v>75</v>
      </c>
      <c r="B3" s="155">
        <f>首期!B7</f>
        <v>514</v>
      </c>
      <c r="C3" s="155"/>
      <c r="D3" s="156" t="s">
        <v>171</v>
      </c>
      <c r="E3" s="157">
        <v>45626</v>
      </c>
      <c r="F3" s="158"/>
      <c r="G3" s="158"/>
      <c r="H3" s="159" t="s">
        <v>172</v>
      </c>
      <c r="I3" s="159"/>
      <c r="J3" s="159"/>
      <c r="K3" s="202"/>
    </row>
    <row r="4" ht="18" customHeight="1" spans="1:11">
      <c r="A4" s="160" t="s">
        <v>71</v>
      </c>
      <c r="B4" s="155">
        <v>1</v>
      </c>
      <c r="C4" s="155">
        <v>6</v>
      </c>
      <c r="D4" s="161" t="s">
        <v>173</v>
      </c>
      <c r="E4" s="158" t="s">
        <v>174</v>
      </c>
      <c r="F4" s="158"/>
      <c r="G4" s="158"/>
      <c r="H4" s="161" t="s">
        <v>175</v>
      </c>
      <c r="I4" s="161"/>
      <c r="J4" s="173" t="s">
        <v>65</v>
      </c>
      <c r="K4" s="203" t="s">
        <v>66</v>
      </c>
    </row>
    <row r="5" ht="18" customHeight="1" spans="1:11">
      <c r="A5" s="160" t="s">
        <v>176</v>
      </c>
      <c r="B5" s="155">
        <v>1</v>
      </c>
      <c r="C5" s="155"/>
      <c r="D5" s="156" t="s">
        <v>177</v>
      </c>
      <c r="E5" s="156"/>
      <c r="G5" s="156"/>
      <c r="H5" s="161" t="s">
        <v>178</v>
      </c>
      <c r="I5" s="161"/>
      <c r="J5" s="173" t="s">
        <v>65</v>
      </c>
      <c r="K5" s="203" t="s">
        <v>66</v>
      </c>
    </row>
    <row r="6" ht="18" customHeight="1" spans="1:13">
      <c r="A6" s="162" t="s">
        <v>179</v>
      </c>
      <c r="B6" s="163">
        <v>80</v>
      </c>
      <c r="C6" s="163"/>
      <c r="D6" s="164" t="s">
        <v>180</v>
      </c>
      <c r="E6" s="165"/>
      <c r="F6" s="165"/>
      <c r="G6" s="164"/>
      <c r="H6" s="166" t="s">
        <v>181</v>
      </c>
      <c r="I6" s="166"/>
      <c r="J6" s="165" t="s">
        <v>65</v>
      </c>
      <c r="K6" s="204" t="s">
        <v>66</v>
      </c>
      <c r="M6" s="205"/>
    </row>
    <row r="7" ht="18" customHeight="1" spans="1:11">
      <c r="A7" s="167"/>
      <c r="B7" s="168"/>
      <c r="C7" s="168"/>
      <c r="D7" s="167"/>
      <c r="E7" s="168"/>
      <c r="F7" s="169"/>
      <c r="G7" s="167"/>
      <c r="H7" s="169"/>
      <c r="I7" s="168"/>
      <c r="J7" s="168"/>
      <c r="K7" s="168"/>
    </row>
    <row r="8" ht="18" customHeight="1" spans="1:11">
      <c r="A8" s="170" t="s">
        <v>182</v>
      </c>
      <c r="B8" s="151" t="s">
        <v>183</v>
      </c>
      <c r="C8" s="151" t="s">
        <v>184</v>
      </c>
      <c r="D8" s="151" t="s">
        <v>185</v>
      </c>
      <c r="E8" s="151" t="s">
        <v>186</v>
      </c>
      <c r="F8" s="151" t="s">
        <v>187</v>
      </c>
      <c r="G8" s="171" t="s">
        <v>188</v>
      </c>
      <c r="H8" s="172"/>
      <c r="I8" s="172"/>
      <c r="J8" s="172"/>
      <c r="K8" s="206"/>
    </row>
    <row r="9" ht="18" customHeight="1" spans="1:11">
      <c r="A9" s="160" t="s">
        <v>189</v>
      </c>
      <c r="B9" s="161"/>
      <c r="C9" s="173" t="s">
        <v>65</v>
      </c>
      <c r="D9" s="173" t="s">
        <v>66</v>
      </c>
      <c r="E9" s="156" t="s">
        <v>190</v>
      </c>
      <c r="F9" s="174" t="s">
        <v>191</v>
      </c>
      <c r="G9" s="175"/>
      <c r="H9" s="176"/>
      <c r="I9" s="176"/>
      <c r="J9" s="176"/>
      <c r="K9" s="207"/>
    </row>
    <row r="10" ht="18" customHeight="1" spans="1:11">
      <c r="A10" s="160" t="s">
        <v>192</v>
      </c>
      <c r="B10" s="161"/>
      <c r="C10" s="173" t="s">
        <v>65</v>
      </c>
      <c r="D10" s="173" t="s">
        <v>66</v>
      </c>
      <c r="E10" s="156" t="s">
        <v>193</v>
      </c>
      <c r="F10" s="174" t="s">
        <v>194</v>
      </c>
      <c r="G10" s="175" t="s">
        <v>195</v>
      </c>
      <c r="H10" s="176"/>
      <c r="I10" s="176"/>
      <c r="J10" s="176"/>
      <c r="K10" s="207"/>
    </row>
    <row r="11" ht="18" customHeight="1" spans="1:11">
      <c r="A11" s="177" t="s">
        <v>196</v>
      </c>
      <c r="B11" s="178"/>
      <c r="C11" s="178"/>
      <c r="D11" s="178"/>
      <c r="E11" s="178"/>
      <c r="F11" s="178"/>
      <c r="G11" s="178"/>
      <c r="H11" s="178"/>
      <c r="I11" s="178"/>
      <c r="J11" s="178"/>
      <c r="K11" s="208"/>
    </row>
    <row r="12" ht="18" customHeight="1" spans="1:11">
      <c r="A12" s="154" t="s">
        <v>89</v>
      </c>
      <c r="B12" s="173" t="s">
        <v>85</v>
      </c>
      <c r="C12" s="173" t="s">
        <v>86</v>
      </c>
      <c r="D12" s="174"/>
      <c r="E12" s="156" t="s">
        <v>87</v>
      </c>
      <c r="F12" s="173" t="s">
        <v>85</v>
      </c>
      <c r="G12" s="173" t="s">
        <v>86</v>
      </c>
      <c r="H12" s="173"/>
      <c r="I12" s="156" t="s">
        <v>197</v>
      </c>
      <c r="J12" s="173" t="s">
        <v>85</v>
      </c>
      <c r="K12" s="203" t="s">
        <v>86</v>
      </c>
    </row>
    <row r="13" ht="18" customHeight="1" spans="1:11">
      <c r="A13" s="154" t="s">
        <v>92</v>
      </c>
      <c r="B13" s="173" t="s">
        <v>85</v>
      </c>
      <c r="C13" s="173" t="s">
        <v>86</v>
      </c>
      <c r="D13" s="174"/>
      <c r="E13" s="156" t="s">
        <v>97</v>
      </c>
      <c r="F13" s="173" t="s">
        <v>85</v>
      </c>
      <c r="G13" s="173" t="s">
        <v>86</v>
      </c>
      <c r="H13" s="173"/>
      <c r="I13" s="156" t="s">
        <v>198</v>
      </c>
      <c r="J13" s="173" t="s">
        <v>85</v>
      </c>
      <c r="K13" s="203" t="s">
        <v>86</v>
      </c>
    </row>
    <row r="14" ht="18" customHeight="1" spans="1:11">
      <c r="A14" s="162" t="s">
        <v>199</v>
      </c>
      <c r="B14" s="165" t="s">
        <v>85</v>
      </c>
      <c r="C14" s="165" t="s">
        <v>86</v>
      </c>
      <c r="D14" s="179"/>
      <c r="E14" s="164" t="s">
        <v>200</v>
      </c>
      <c r="F14" s="165" t="s">
        <v>85</v>
      </c>
      <c r="G14" s="165" t="s">
        <v>86</v>
      </c>
      <c r="H14" s="165"/>
      <c r="I14" s="164" t="s">
        <v>201</v>
      </c>
      <c r="J14" s="165" t="s">
        <v>85</v>
      </c>
      <c r="K14" s="204" t="s">
        <v>86</v>
      </c>
    </row>
    <row r="15" ht="18" customHeight="1" spans="1:11">
      <c r="A15" s="167"/>
      <c r="B15" s="180"/>
      <c r="C15" s="180"/>
      <c r="D15" s="168"/>
      <c r="E15" s="167"/>
      <c r="F15" s="180"/>
      <c r="G15" s="180"/>
      <c r="H15" s="180"/>
      <c r="I15" s="167"/>
      <c r="J15" s="180"/>
      <c r="K15" s="180"/>
    </row>
    <row r="16" s="143" customFormat="1" ht="18" customHeight="1" spans="1:11">
      <c r="A16" s="147" t="s">
        <v>202</v>
      </c>
      <c r="B16" s="181"/>
      <c r="C16" s="181"/>
      <c r="D16" s="181"/>
      <c r="E16" s="181"/>
      <c r="F16" s="181"/>
      <c r="G16" s="181"/>
      <c r="H16" s="181"/>
      <c r="I16" s="181"/>
      <c r="J16" s="181"/>
      <c r="K16" s="209"/>
    </row>
    <row r="17" ht="18" customHeight="1" spans="1:11">
      <c r="A17" s="160" t="s">
        <v>203</v>
      </c>
      <c r="B17" s="161"/>
      <c r="C17" s="161"/>
      <c r="D17" s="161"/>
      <c r="E17" s="161"/>
      <c r="F17" s="161"/>
      <c r="G17" s="161"/>
      <c r="H17" s="161"/>
      <c r="I17" s="161"/>
      <c r="J17" s="161"/>
      <c r="K17" s="210"/>
    </row>
    <row r="18" ht="18" customHeight="1" spans="1:11">
      <c r="A18" s="160" t="s">
        <v>204</v>
      </c>
      <c r="B18" s="161"/>
      <c r="C18" s="161"/>
      <c r="D18" s="161"/>
      <c r="E18" s="161"/>
      <c r="F18" s="161"/>
      <c r="G18" s="161"/>
      <c r="H18" s="161"/>
      <c r="I18" s="161"/>
      <c r="J18" s="161"/>
      <c r="K18" s="210"/>
    </row>
    <row r="19" ht="22" customHeight="1" spans="1:11">
      <c r="A19" s="182"/>
      <c r="B19" s="173"/>
      <c r="C19" s="173"/>
      <c r="D19" s="173"/>
      <c r="E19" s="173"/>
      <c r="F19" s="173"/>
      <c r="G19" s="173"/>
      <c r="H19" s="173"/>
      <c r="I19" s="173"/>
      <c r="J19" s="173"/>
      <c r="K19" s="203"/>
    </row>
    <row r="20" ht="22" customHeight="1" spans="1:11">
      <c r="A20" s="183"/>
      <c r="B20" s="184"/>
      <c r="C20" s="184"/>
      <c r="D20" s="184"/>
      <c r="E20" s="184"/>
      <c r="F20" s="184"/>
      <c r="G20" s="184"/>
      <c r="H20" s="184"/>
      <c r="I20" s="184"/>
      <c r="J20" s="184"/>
      <c r="K20" s="211"/>
    </row>
    <row r="21" ht="22" customHeight="1" spans="1:11">
      <c r="A21" s="183"/>
      <c r="B21" s="184"/>
      <c r="C21" s="184"/>
      <c r="D21" s="184"/>
      <c r="E21" s="184"/>
      <c r="F21" s="184"/>
      <c r="G21" s="184"/>
      <c r="H21" s="184"/>
      <c r="I21" s="184"/>
      <c r="J21" s="184"/>
      <c r="K21" s="211"/>
    </row>
    <row r="22" ht="22" customHeight="1" spans="1:11">
      <c r="A22" s="183"/>
      <c r="B22" s="184"/>
      <c r="C22" s="184"/>
      <c r="D22" s="184"/>
      <c r="E22" s="184"/>
      <c r="F22" s="184"/>
      <c r="G22" s="184"/>
      <c r="H22" s="184"/>
      <c r="I22" s="184"/>
      <c r="J22" s="184"/>
      <c r="K22" s="211"/>
    </row>
    <row r="23" ht="22" customHeight="1" spans="1:11">
      <c r="A23" s="185"/>
      <c r="B23" s="186"/>
      <c r="C23" s="186"/>
      <c r="D23" s="186"/>
      <c r="E23" s="186"/>
      <c r="F23" s="186"/>
      <c r="G23" s="186"/>
      <c r="H23" s="186"/>
      <c r="I23" s="186"/>
      <c r="J23" s="186"/>
      <c r="K23" s="212"/>
    </row>
    <row r="24" ht="18" customHeight="1" spans="1:11">
      <c r="A24" s="160" t="s">
        <v>115</v>
      </c>
      <c r="B24" s="161"/>
      <c r="C24" s="173" t="s">
        <v>65</v>
      </c>
      <c r="D24" s="173" t="s">
        <v>66</v>
      </c>
      <c r="E24" s="159"/>
      <c r="F24" s="159"/>
      <c r="G24" s="159"/>
      <c r="H24" s="159"/>
      <c r="I24" s="159"/>
      <c r="J24" s="159"/>
      <c r="K24" s="202"/>
    </row>
    <row r="25" ht="18" customHeight="1" spans="1:11">
      <c r="A25" s="187" t="s">
        <v>205</v>
      </c>
      <c r="B25" s="188"/>
      <c r="C25" s="188"/>
      <c r="D25" s="188"/>
      <c r="E25" s="188"/>
      <c r="F25" s="188"/>
      <c r="G25" s="188"/>
      <c r="H25" s="188"/>
      <c r="I25" s="188"/>
      <c r="J25" s="188"/>
      <c r="K25" s="213"/>
    </row>
    <row r="26" ht="15" spans="1:11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ht="20" customHeight="1" spans="1:11">
      <c r="A27" s="190" t="s">
        <v>206</v>
      </c>
      <c r="B27" s="172"/>
      <c r="C27" s="172"/>
      <c r="D27" s="172"/>
      <c r="E27" s="172"/>
      <c r="F27" s="172"/>
      <c r="G27" s="172"/>
      <c r="H27" s="172"/>
      <c r="I27" s="172"/>
      <c r="J27" s="172"/>
      <c r="K27" s="214" t="s">
        <v>207</v>
      </c>
    </row>
    <row r="28" ht="23" customHeight="1" spans="1:11">
      <c r="A28" s="183" t="s">
        <v>208</v>
      </c>
      <c r="B28" s="184"/>
      <c r="C28" s="184"/>
      <c r="D28" s="184"/>
      <c r="E28" s="184"/>
      <c r="F28" s="184"/>
      <c r="G28" s="184"/>
      <c r="H28" s="184"/>
      <c r="I28" s="184"/>
      <c r="J28" s="215"/>
      <c r="K28" s="216">
        <v>2</v>
      </c>
    </row>
    <row r="29" ht="23" customHeight="1" spans="1:11">
      <c r="A29" s="183" t="s">
        <v>209</v>
      </c>
      <c r="B29" s="184"/>
      <c r="C29" s="184"/>
      <c r="D29" s="184"/>
      <c r="E29" s="184"/>
      <c r="F29" s="184"/>
      <c r="G29" s="184"/>
      <c r="H29" s="184"/>
      <c r="I29" s="184"/>
      <c r="J29" s="215"/>
      <c r="K29" s="207">
        <v>1</v>
      </c>
    </row>
    <row r="30" ht="23" customHeight="1" spans="1:11">
      <c r="A30" s="183"/>
      <c r="B30" s="184"/>
      <c r="C30" s="184"/>
      <c r="D30" s="184"/>
      <c r="E30" s="184"/>
      <c r="F30" s="184"/>
      <c r="G30" s="184"/>
      <c r="H30" s="184"/>
      <c r="I30" s="184"/>
      <c r="J30" s="215"/>
      <c r="K30" s="207"/>
    </row>
    <row r="31" ht="23" customHeight="1" spans="1:11">
      <c r="A31" s="183"/>
      <c r="B31" s="184"/>
      <c r="C31" s="184"/>
      <c r="D31" s="184"/>
      <c r="E31" s="184"/>
      <c r="F31" s="184"/>
      <c r="G31" s="184"/>
      <c r="H31" s="184"/>
      <c r="I31" s="184"/>
      <c r="J31" s="215"/>
      <c r="K31" s="207"/>
    </row>
    <row r="32" ht="23" customHeight="1" spans="1:11">
      <c r="A32" s="183"/>
      <c r="B32" s="184"/>
      <c r="C32" s="184"/>
      <c r="D32" s="184"/>
      <c r="E32" s="184"/>
      <c r="F32" s="184"/>
      <c r="G32" s="184"/>
      <c r="H32" s="184"/>
      <c r="I32" s="184"/>
      <c r="J32" s="215"/>
      <c r="K32" s="217"/>
    </row>
    <row r="33" ht="23" customHeight="1" spans="1:11">
      <c r="A33" s="183"/>
      <c r="B33" s="184"/>
      <c r="C33" s="184"/>
      <c r="D33" s="184"/>
      <c r="E33" s="184"/>
      <c r="F33" s="184"/>
      <c r="G33" s="184"/>
      <c r="H33" s="184"/>
      <c r="I33" s="184"/>
      <c r="J33" s="215"/>
      <c r="K33" s="218"/>
    </row>
    <row r="34" ht="23" customHeight="1" spans="1:11">
      <c r="A34" s="183"/>
      <c r="B34" s="184"/>
      <c r="C34" s="184"/>
      <c r="D34" s="184"/>
      <c r="E34" s="184"/>
      <c r="F34" s="184"/>
      <c r="G34" s="184"/>
      <c r="H34" s="184"/>
      <c r="I34" s="184"/>
      <c r="J34" s="215"/>
      <c r="K34" s="207"/>
    </row>
    <row r="35" ht="23" customHeight="1" spans="1:11">
      <c r="A35" s="183"/>
      <c r="B35" s="184"/>
      <c r="C35" s="184"/>
      <c r="D35" s="184"/>
      <c r="E35" s="184"/>
      <c r="F35" s="184"/>
      <c r="G35" s="184"/>
      <c r="H35" s="184"/>
      <c r="I35" s="184"/>
      <c r="J35" s="215"/>
      <c r="K35" s="219"/>
    </row>
    <row r="36" ht="23" customHeight="1" spans="1:11">
      <c r="A36" s="191" t="s">
        <v>210</v>
      </c>
      <c r="B36" s="192"/>
      <c r="C36" s="192"/>
      <c r="D36" s="192"/>
      <c r="E36" s="192"/>
      <c r="F36" s="192"/>
      <c r="G36" s="192"/>
      <c r="H36" s="192"/>
      <c r="I36" s="192"/>
      <c r="J36" s="220"/>
      <c r="K36" s="221">
        <f>SUM(K28:K35)</f>
        <v>3</v>
      </c>
    </row>
    <row r="37" ht="18.75" customHeight="1" spans="1:11">
      <c r="A37" s="193" t="s">
        <v>211</v>
      </c>
      <c r="B37" s="194"/>
      <c r="C37" s="194"/>
      <c r="D37" s="194"/>
      <c r="E37" s="194"/>
      <c r="F37" s="194"/>
      <c r="G37" s="194"/>
      <c r="H37" s="194"/>
      <c r="I37" s="194"/>
      <c r="J37" s="194"/>
      <c r="K37" s="222"/>
    </row>
    <row r="38" s="144" customFormat="1" ht="18.75" customHeight="1" spans="1:11">
      <c r="A38" s="160" t="s">
        <v>212</v>
      </c>
      <c r="B38" s="161"/>
      <c r="C38" s="161"/>
      <c r="D38" s="159" t="s">
        <v>213</v>
      </c>
      <c r="E38" s="159"/>
      <c r="F38" s="195" t="s">
        <v>214</v>
      </c>
      <c r="G38" s="196"/>
      <c r="H38" s="161" t="s">
        <v>215</v>
      </c>
      <c r="I38" s="161"/>
      <c r="J38" s="161" t="s">
        <v>216</v>
      </c>
      <c r="K38" s="210"/>
    </row>
    <row r="39" ht="18.75" customHeight="1" spans="1:11">
      <c r="A39" s="160" t="s">
        <v>116</v>
      </c>
      <c r="B39" s="161" t="s">
        <v>217</v>
      </c>
      <c r="C39" s="161"/>
      <c r="D39" s="161"/>
      <c r="E39" s="161"/>
      <c r="F39" s="161"/>
      <c r="G39" s="161"/>
      <c r="H39" s="161"/>
      <c r="I39" s="161"/>
      <c r="J39" s="161"/>
      <c r="K39" s="210"/>
    </row>
    <row r="40" ht="24" customHeight="1" spans="1:11">
      <c r="A40" s="160"/>
      <c r="B40" s="161"/>
      <c r="C40" s="161"/>
      <c r="D40" s="161"/>
      <c r="E40" s="161"/>
      <c r="F40" s="161"/>
      <c r="G40" s="161"/>
      <c r="H40" s="161"/>
      <c r="I40" s="161"/>
      <c r="J40" s="161"/>
      <c r="K40" s="210"/>
    </row>
    <row r="41" ht="24" customHeight="1" spans="1:11">
      <c r="A41" s="160"/>
      <c r="B41" s="161"/>
      <c r="C41" s="161"/>
      <c r="D41" s="161"/>
      <c r="E41" s="161"/>
      <c r="F41" s="161"/>
      <c r="G41" s="161"/>
      <c r="H41" s="161"/>
      <c r="I41" s="161"/>
      <c r="J41" s="161"/>
      <c r="K41" s="210"/>
    </row>
    <row r="42" ht="32.1" customHeight="1" spans="1:11">
      <c r="A42" s="162" t="s">
        <v>127</v>
      </c>
      <c r="B42" s="197" t="s">
        <v>218</v>
      </c>
      <c r="C42" s="197"/>
      <c r="D42" s="164" t="s">
        <v>219</v>
      </c>
      <c r="E42" s="179" t="s">
        <v>130</v>
      </c>
      <c r="F42" s="164" t="s">
        <v>131</v>
      </c>
      <c r="G42" s="198">
        <v>45617</v>
      </c>
      <c r="H42" s="199" t="s">
        <v>132</v>
      </c>
      <c r="I42" s="199"/>
      <c r="J42" s="197" t="s">
        <v>133</v>
      </c>
      <c r="K42" s="22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9"/>
  <sheetViews>
    <sheetView tabSelected="1" workbookViewId="0">
      <selection activeCell="K14" sqref="K14"/>
    </sheetView>
  </sheetViews>
  <sheetFormatPr defaultColWidth="9" defaultRowHeight="14.25"/>
  <cols>
    <col min="1" max="1" width="17.625" style="91" customWidth="1"/>
    <col min="2" max="3" width="9.125" style="91" customWidth="1"/>
    <col min="4" max="4" width="9.125" style="92" customWidth="1"/>
    <col min="5" max="6" width="9.125" style="91" customWidth="1"/>
    <col min="7" max="7" width="8.5" style="91" customWidth="1"/>
    <col min="8" max="8" width="2.75" style="91" customWidth="1"/>
    <col min="9" max="11" width="15.625" style="91" customWidth="1"/>
    <col min="12" max="14" width="15.625" style="93" customWidth="1"/>
    <col min="15" max="252" width="9" style="91"/>
    <col min="253" max="16384" width="9" style="94"/>
  </cols>
  <sheetData>
    <row r="1" s="91" customFormat="1" ht="29" customHeight="1" spans="1:255">
      <c r="A1" s="95" t="s">
        <v>137</v>
      </c>
      <c r="B1" s="95"/>
      <c r="C1" s="96"/>
      <c r="D1" s="96"/>
      <c r="E1" s="97"/>
      <c r="F1" s="97"/>
      <c r="G1" s="97"/>
      <c r="H1" s="97"/>
      <c r="I1" s="97"/>
      <c r="J1" s="97"/>
      <c r="K1" s="97"/>
      <c r="L1" s="97"/>
      <c r="M1" s="97"/>
      <c r="N1" s="97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  <c r="IT1" s="94"/>
      <c r="IU1" s="94"/>
    </row>
    <row r="2" s="91" customFormat="1" ht="20" customHeight="1" spans="1:255">
      <c r="A2" s="98" t="s">
        <v>61</v>
      </c>
      <c r="B2" s="99" t="str">
        <f>首期!B4</f>
        <v>QAMMAN84129</v>
      </c>
      <c r="C2" s="100"/>
      <c r="D2" s="101"/>
      <c r="E2" s="102" t="s">
        <v>67</v>
      </c>
      <c r="F2" s="103" t="str">
        <f>首期!B5</f>
        <v>儿童打底裤</v>
      </c>
      <c r="G2" s="103"/>
      <c r="H2" s="104"/>
      <c r="I2" s="130" t="s">
        <v>57</v>
      </c>
      <c r="J2" s="131" t="s">
        <v>56</v>
      </c>
      <c r="K2" s="131"/>
      <c r="L2" s="131"/>
      <c r="M2" s="131"/>
      <c r="N2" s="132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  <c r="IS2" s="94"/>
      <c r="IT2" s="94"/>
      <c r="IU2" s="94"/>
    </row>
    <row r="3" s="91" customFormat="1" spans="1:255">
      <c r="A3" s="105" t="s">
        <v>138</v>
      </c>
      <c r="B3" s="106" t="s">
        <v>139</v>
      </c>
      <c r="C3" s="107"/>
      <c r="D3" s="106"/>
      <c r="E3" s="106"/>
      <c r="F3" s="106"/>
      <c r="G3" s="106"/>
      <c r="H3" s="108"/>
      <c r="I3" s="133"/>
      <c r="J3" s="133"/>
      <c r="K3" s="133"/>
      <c r="L3" s="133"/>
      <c r="M3" s="133"/>
      <c r="N3" s="13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  <c r="IU3" s="94"/>
    </row>
    <row r="4" s="91" customFormat="1" spans="1:255">
      <c r="A4" s="105"/>
      <c r="B4" s="109" t="s">
        <v>140</v>
      </c>
      <c r="C4" s="109" t="s">
        <v>141</v>
      </c>
      <c r="D4" s="109" t="s">
        <v>142</v>
      </c>
      <c r="E4" s="109" t="s">
        <v>143</v>
      </c>
      <c r="F4" s="109" t="s">
        <v>144</v>
      </c>
      <c r="G4" s="109"/>
      <c r="H4" s="108"/>
      <c r="I4" s="109" t="s">
        <v>140</v>
      </c>
      <c r="J4" s="109" t="s">
        <v>141</v>
      </c>
      <c r="K4" s="109" t="s">
        <v>142</v>
      </c>
      <c r="L4" s="109" t="s">
        <v>143</v>
      </c>
      <c r="M4" s="109" t="s">
        <v>144</v>
      </c>
      <c r="N4" s="109" t="s">
        <v>145</v>
      </c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  <c r="IU4" s="94"/>
    </row>
    <row r="5" s="91" customFormat="1" ht="16.5" spans="1:255">
      <c r="A5" s="105"/>
      <c r="B5" s="110"/>
      <c r="C5" s="110"/>
      <c r="D5" s="111"/>
      <c r="E5" s="111"/>
      <c r="F5" s="111"/>
      <c r="G5" s="111"/>
      <c r="H5" s="112"/>
      <c r="I5" s="135" t="s">
        <v>111</v>
      </c>
      <c r="J5" s="135" t="s">
        <v>111</v>
      </c>
      <c r="K5" s="135" t="s">
        <v>111</v>
      </c>
      <c r="L5" s="135" t="s">
        <v>111</v>
      </c>
      <c r="M5" s="135" t="s">
        <v>111</v>
      </c>
      <c r="N5" s="135" t="s">
        <v>111</v>
      </c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  <c r="IR5" s="94"/>
      <c r="IS5" s="94"/>
      <c r="IT5" s="94"/>
      <c r="IU5" s="94"/>
    </row>
    <row r="6" s="91" customFormat="1" ht="21" customHeight="1" spans="1:255">
      <c r="A6" s="113" t="s">
        <v>149</v>
      </c>
      <c r="B6" s="114">
        <f>C6-5</f>
        <v>67</v>
      </c>
      <c r="C6" s="114">
        <v>72</v>
      </c>
      <c r="D6" s="114">
        <f>C6+6</f>
        <v>78</v>
      </c>
      <c r="E6" s="114">
        <f>D6+6</f>
        <v>84</v>
      </c>
      <c r="F6" s="114">
        <f>E6+6</f>
        <v>90</v>
      </c>
      <c r="G6" s="115">
        <v>93</v>
      </c>
      <c r="H6" s="112"/>
      <c r="I6" s="135" t="s">
        <v>220</v>
      </c>
      <c r="J6" s="135" t="s">
        <v>221</v>
      </c>
      <c r="K6" s="135" t="s">
        <v>221</v>
      </c>
      <c r="L6" s="135" t="s">
        <v>222</v>
      </c>
      <c r="M6" s="135" t="s">
        <v>221</v>
      </c>
      <c r="N6" s="136" t="s">
        <v>223</v>
      </c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  <c r="IS6" s="94"/>
      <c r="IT6" s="94"/>
      <c r="IU6" s="94"/>
    </row>
    <row r="7" s="91" customFormat="1" ht="21" customHeight="1" spans="1:255">
      <c r="A7" s="116" t="s">
        <v>153</v>
      </c>
      <c r="B7" s="114">
        <f>C7-3</f>
        <v>47</v>
      </c>
      <c r="C7" s="114">
        <v>50</v>
      </c>
      <c r="D7" s="114">
        <f>C7+4</f>
        <v>54</v>
      </c>
      <c r="E7" s="114">
        <f>D7+4</f>
        <v>58</v>
      </c>
      <c r="F7" s="114">
        <f>E7+4</f>
        <v>62</v>
      </c>
      <c r="G7" s="115">
        <v>64</v>
      </c>
      <c r="H7" s="112"/>
      <c r="I7" s="135" t="s">
        <v>224</v>
      </c>
      <c r="J7" s="135" t="s">
        <v>224</v>
      </c>
      <c r="K7" s="135" t="s">
        <v>224</v>
      </c>
      <c r="L7" s="135" t="s">
        <v>224</v>
      </c>
      <c r="M7" s="135" t="s">
        <v>224</v>
      </c>
      <c r="N7" s="136" t="s">
        <v>225</v>
      </c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  <c r="IR7" s="94"/>
      <c r="IS7" s="94"/>
      <c r="IT7" s="94"/>
      <c r="IU7" s="94"/>
    </row>
    <row r="8" s="91" customFormat="1" ht="21" customHeight="1" spans="1:255">
      <c r="A8" s="113" t="s">
        <v>155</v>
      </c>
      <c r="B8" s="114">
        <f>C8-5</f>
        <v>57</v>
      </c>
      <c r="C8" s="114">
        <v>62</v>
      </c>
      <c r="D8" s="114">
        <f>C8+7</f>
        <v>69</v>
      </c>
      <c r="E8" s="114">
        <f>D8+7</f>
        <v>76</v>
      </c>
      <c r="F8" s="114">
        <f>E8+7</f>
        <v>83</v>
      </c>
      <c r="G8" s="115">
        <v>86</v>
      </c>
      <c r="H8" s="112"/>
      <c r="I8" s="135" t="s">
        <v>221</v>
      </c>
      <c r="J8" s="135" t="s">
        <v>226</v>
      </c>
      <c r="K8" s="135" t="s">
        <v>227</v>
      </c>
      <c r="L8" s="135" t="s">
        <v>228</v>
      </c>
      <c r="M8" s="135" t="s">
        <v>221</v>
      </c>
      <c r="N8" s="136" t="s">
        <v>221</v>
      </c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</row>
    <row r="9" s="91" customFormat="1" ht="21" customHeight="1" spans="1:255">
      <c r="A9" s="113" t="s">
        <v>158</v>
      </c>
      <c r="B9" s="114">
        <f>C9-1.6</f>
        <v>14.9</v>
      </c>
      <c r="C9" s="114">
        <v>16.5</v>
      </c>
      <c r="D9" s="114">
        <f>C9+2.25</f>
        <v>18.75</v>
      </c>
      <c r="E9" s="114">
        <f>C9+4.5</f>
        <v>21</v>
      </c>
      <c r="F9" s="114">
        <f>C9+6.75</f>
        <v>23.25</v>
      </c>
      <c r="G9" s="115">
        <v>24.15</v>
      </c>
      <c r="H9" s="112"/>
      <c r="I9" s="135" t="s">
        <v>224</v>
      </c>
      <c r="J9" s="135" t="s">
        <v>224</v>
      </c>
      <c r="K9" s="135" t="s">
        <v>229</v>
      </c>
      <c r="L9" s="135" t="s">
        <v>221</v>
      </c>
      <c r="M9" s="135" t="s">
        <v>230</v>
      </c>
      <c r="N9" s="136" t="s">
        <v>231</v>
      </c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</row>
    <row r="10" s="91" customFormat="1" ht="21" customHeight="1" spans="1:255">
      <c r="A10" s="113" t="s">
        <v>160</v>
      </c>
      <c r="B10" s="114">
        <f>C10-1</f>
        <v>10.5</v>
      </c>
      <c r="C10" s="114">
        <v>11.5</v>
      </c>
      <c r="D10" s="114">
        <f>C10+1.5</f>
        <v>13</v>
      </c>
      <c r="E10" s="114">
        <f>D10+1.5</f>
        <v>14.5</v>
      </c>
      <c r="F10" s="114">
        <f>E10+1.5</f>
        <v>16</v>
      </c>
      <c r="G10" s="115">
        <v>16.6</v>
      </c>
      <c r="H10" s="112"/>
      <c r="I10" s="135" t="s">
        <v>232</v>
      </c>
      <c r="J10" s="135" t="s">
        <v>221</v>
      </c>
      <c r="K10" s="135" t="s">
        <v>223</v>
      </c>
      <c r="L10" s="135" t="s">
        <v>233</v>
      </c>
      <c r="M10" s="135" t="s">
        <v>221</v>
      </c>
      <c r="N10" s="136" t="s">
        <v>226</v>
      </c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  <c r="IU10" s="94"/>
    </row>
    <row r="11" s="91" customFormat="1" ht="21" customHeight="1" spans="1:255">
      <c r="A11" s="113" t="s">
        <v>161</v>
      </c>
      <c r="B11" s="114">
        <f>C11-0.5</f>
        <v>8.5</v>
      </c>
      <c r="C11" s="114">
        <v>9</v>
      </c>
      <c r="D11" s="114">
        <f>C11+0.5</f>
        <v>9.5</v>
      </c>
      <c r="E11" s="114">
        <f>D11+0.5</f>
        <v>10</v>
      </c>
      <c r="F11" s="114">
        <f>E11+0.5</f>
        <v>10.5</v>
      </c>
      <c r="G11" s="115">
        <v>11</v>
      </c>
      <c r="H11" s="112"/>
      <c r="I11" s="135" t="s">
        <v>234</v>
      </c>
      <c r="J11" s="135" t="s">
        <v>221</v>
      </c>
      <c r="K11" s="135" t="s">
        <v>221</v>
      </c>
      <c r="L11" s="135" t="s">
        <v>235</v>
      </c>
      <c r="M11" s="135" t="s">
        <v>230</v>
      </c>
      <c r="N11" s="136" t="s">
        <v>221</v>
      </c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  <c r="IS11" s="94"/>
      <c r="IT11" s="94"/>
      <c r="IU11" s="94"/>
    </row>
    <row r="12" s="91" customFormat="1" ht="21" customHeight="1" spans="1:255">
      <c r="A12" s="113" t="s">
        <v>163</v>
      </c>
      <c r="B12" s="114">
        <f>C12-1.5-1.8</f>
        <v>48.7</v>
      </c>
      <c r="C12" s="114">
        <v>52</v>
      </c>
      <c r="D12" s="114">
        <f>C12+1.8+2.3</f>
        <v>56.1</v>
      </c>
      <c r="E12" s="114">
        <f>D12+1.8+2.3</f>
        <v>60.2</v>
      </c>
      <c r="F12" s="114">
        <f>E12+1.8+2.3</f>
        <v>64.3</v>
      </c>
      <c r="G12" s="115">
        <v>67.43</v>
      </c>
      <c r="H12" s="112"/>
      <c r="I12" s="135" t="s">
        <v>221</v>
      </c>
      <c r="J12" s="135" t="s">
        <v>221</v>
      </c>
      <c r="K12" s="135" t="s">
        <v>221</v>
      </c>
      <c r="L12" s="135" t="s">
        <v>221</v>
      </c>
      <c r="M12" s="135" t="s">
        <v>221</v>
      </c>
      <c r="N12" s="136" t="s">
        <v>221</v>
      </c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  <c r="IS12" s="94"/>
      <c r="IT12" s="94"/>
      <c r="IU12" s="94"/>
    </row>
    <row r="13" s="91" customFormat="1" ht="21" customHeight="1" spans="1:255">
      <c r="A13" s="117"/>
      <c r="B13" s="118"/>
      <c r="C13" s="118"/>
      <c r="D13" s="118"/>
      <c r="E13" s="118"/>
      <c r="F13" s="118"/>
      <c r="G13" s="118"/>
      <c r="H13" s="112"/>
      <c r="I13" s="135"/>
      <c r="J13" s="135"/>
      <c r="K13" s="135"/>
      <c r="L13" s="135"/>
      <c r="M13" s="135"/>
      <c r="N13" s="136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  <c r="IT13" s="94"/>
      <c r="IU13" s="94"/>
    </row>
    <row r="14" s="91" customFormat="1" ht="21" customHeight="1" spans="1:255">
      <c r="A14" s="119"/>
      <c r="B14" s="120"/>
      <c r="C14" s="120"/>
      <c r="D14" s="120"/>
      <c r="E14" s="120"/>
      <c r="F14" s="120"/>
      <c r="G14" s="120"/>
      <c r="H14" s="112"/>
      <c r="I14" s="135"/>
      <c r="J14" s="135"/>
      <c r="K14" s="135"/>
      <c r="L14" s="135"/>
      <c r="M14" s="135"/>
      <c r="N14" s="136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  <c r="IT14" s="94"/>
      <c r="IU14" s="94"/>
    </row>
    <row r="15" s="91" customFormat="1" ht="21" customHeight="1" spans="1:255">
      <c r="A15" s="119"/>
      <c r="B15" s="120"/>
      <c r="C15" s="120"/>
      <c r="D15" s="120"/>
      <c r="E15" s="120"/>
      <c r="F15" s="120"/>
      <c r="G15" s="120"/>
      <c r="H15" s="112"/>
      <c r="I15" s="135"/>
      <c r="J15" s="135"/>
      <c r="K15" s="135"/>
      <c r="L15" s="135"/>
      <c r="M15" s="135"/>
      <c r="N15" s="136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</row>
    <row r="16" s="91" customFormat="1" ht="21" customHeight="1" spans="1:255">
      <c r="A16" s="121"/>
      <c r="B16" s="122"/>
      <c r="C16" s="122"/>
      <c r="D16" s="122"/>
      <c r="E16" s="123"/>
      <c r="F16" s="122"/>
      <c r="G16" s="122"/>
      <c r="H16" s="124"/>
      <c r="I16" s="137"/>
      <c r="J16" s="137"/>
      <c r="K16" s="138"/>
      <c r="L16" s="137"/>
      <c r="M16" s="137"/>
      <c r="N16" s="139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  <c r="IR16" s="94"/>
      <c r="IS16" s="94"/>
      <c r="IT16" s="94"/>
      <c r="IU16" s="94"/>
    </row>
    <row r="17" ht="16.5" spans="1:15">
      <c r="A17" s="125"/>
      <c r="B17" s="125"/>
      <c r="C17" s="126"/>
      <c r="D17" s="126"/>
      <c r="E17" s="127"/>
      <c r="F17" s="126"/>
      <c r="G17" s="126"/>
      <c r="L17" s="91"/>
      <c r="M17" s="91"/>
      <c r="N17" s="91"/>
      <c r="O17" s="94"/>
    </row>
    <row r="18" spans="1:15">
      <c r="A18" s="128" t="s">
        <v>165</v>
      </c>
      <c r="B18" s="128"/>
      <c r="C18" s="129"/>
      <c r="D18" s="129"/>
      <c r="L18" s="91"/>
      <c r="M18" s="91"/>
      <c r="N18" s="91"/>
      <c r="O18" s="94"/>
    </row>
    <row r="19" spans="3:15">
      <c r="C19" s="92"/>
      <c r="I19" s="140" t="s">
        <v>166</v>
      </c>
      <c r="J19" s="141">
        <v>45617</v>
      </c>
      <c r="K19" s="142" t="s">
        <v>167</v>
      </c>
      <c r="L19" s="140" t="s">
        <v>130</v>
      </c>
      <c r="M19" s="140" t="s">
        <v>168</v>
      </c>
      <c r="N19" s="91" t="s">
        <v>133</v>
      </c>
      <c r="O19" s="94"/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E4"/>
    </sheetView>
  </sheetViews>
  <sheetFormatPr defaultColWidth="9" defaultRowHeight="14.25"/>
  <cols>
    <col min="1" max="1" width="7" customWidth="1"/>
    <col min="2" max="2" width="14.5" customWidth="1"/>
    <col min="3" max="3" width="16.8" style="80" customWidth="1"/>
    <col min="4" max="4" width="12.1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237</v>
      </c>
      <c r="B2" s="5" t="s">
        <v>238</v>
      </c>
      <c r="C2" s="5" t="s">
        <v>239</v>
      </c>
      <c r="D2" s="5" t="s">
        <v>240</v>
      </c>
      <c r="E2" s="5" t="s">
        <v>241</v>
      </c>
      <c r="F2" s="5" t="s">
        <v>242</v>
      </c>
      <c r="G2" s="5" t="s">
        <v>243</v>
      </c>
      <c r="H2" s="81" t="s">
        <v>244</v>
      </c>
      <c r="I2" s="4" t="s">
        <v>245</v>
      </c>
      <c r="J2" s="4" t="s">
        <v>246</v>
      </c>
      <c r="K2" s="4" t="s">
        <v>247</v>
      </c>
      <c r="L2" s="4" t="s">
        <v>248</v>
      </c>
      <c r="M2" s="4" t="s">
        <v>249</v>
      </c>
      <c r="N2" s="5" t="s">
        <v>250</v>
      </c>
      <c r="O2" s="5" t="s">
        <v>251</v>
      </c>
    </row>
    <row r="3" s="1" customFormat="1" ht="16.5" spans="1:15">
      <c r="A3" s="4"/>
      <c r="B3" s="7"/>
      <c r="C3" s="7"/>
      <c r="D3" s="7"/>
      <c r="E3" s="7"/>
      <c r="F3" s="7"/>
      <c r="G3" s="7"/>
      <c r="H3" s="82"/>
      <c r="I3" s="4" t="s">
        <v>207</v>
      </c>
      <c r="J3" s="4" t="s">
        <v>207</v>
      </c>
      <c r="K3" s="4" t="s">
        <v>207</v>
      </c>
      <c r="L3" s="4" t="s">
        <v>207</v>
      </c>
      <c r="M3" s="4" t="s">
        <v>207</v>
      </c>
      <c r="N3" s="7"/>
      <c r="O3" s="7"/>
    </row>
    <row r="4" ht="20" customHeight="1" spans="1:15">
      <c r="A4" s="11">
        <v>1</v>
      </c>
      <c r="B4" s="25">
        <v>241010020</v>
      </c>
      <c r="C4" s="25" t="s">
        <v>252</v>
      </c>
      <c r="D4" s="25" t="s">
        <v>253</v>
      </c>
      <c r="E4" s="12" t="s">
        <v>62</v>
      </c>
      <c r="F4" s="24" t="s">
        <v>254</v>
      </c>
      <c r="G4" s="83" t="s">
        <v>65</v>
      </c>
      <c r="H4" s="11" t="s">
        <v>65</v>
      </c>
      <c r="I4" s="87">
        <v>1</v>
      </c>
      <c r="J4" s="88">
        <v>0</v>
      </c>
      <c r="K4" s="88">
        <v>0</v>
      </c>
      <c r="L4" s="88">
        <v>0</v>
      </c>
      <c r="M4" s="11">
        <v>0</v>
      </c>
      <c r="N4" s="11">
        <f>SUM(I4:M4)</f>
        <v>1</v>
      </c>
      <c r="O4" s="11"/>
    </row>
    <row r="5" ht="20" customHeight="1" spans="1:15">
      <c r="A5" s="11"/>
      <c r="B5" s="28"/>
      <c r="C5" s="28"/>
      <c r="D5" s="29"/>
      <c r="E5" s="28"/>
      <c r="F5" s="24"/>
      <c r="G5" s="84"/>
      <c r="H5" s="61"/>
      <c r="I5" s="87"/>
      <c r="J5" s="88"/>
      <c r="K5" s="88"/>
      <c r="L5" s="88"/>
      <c r="M5" s="11"/>
      <c r="N5" s="11"/>
      <c r="O5" s="11"/>
    </row>
    <row r="6" ht="20" customHeight="1" spans="1:15">
      <c r="A6" s="11"/>
      <c r="B6" s="28"/>
      <c r="C6" s="28"/>
      <c r="D6" s="29"/>
      <c r="E6" s="70"/>
      <c r="F6" s="24"/>
      <c r="G6" s="84"/>
      <c r="H6" s="61"/>
      <c r="I6" s="87"/>
      <c r="J6" s="88"/>
      <c r="K6" s="88"/>
      <c r="L6" s="88"/>
      <c r="M6" s="11"/>
      <c r="N6" s="11"/>
      <c r="O6" s="11"/>
    </row>
    <row r="7" ht="20" customHeight="1" spans="1:15">
      <c r="A7" s="11"/>
      <c r="B7" s="28"/>
      <c r="C7" s="28"/>
      <c r="D7" s="29"/>
      <c r="E7" s="70"/>
      <c r="F7" s="24"/>
      <c r="G7" s="84"/>
      <c r="H7" s="61"/>
      <c r="I7" s="87"/>
      <c r="J7" s="88"/>
      <c r="K7" s="88"/>
      <c r="L7" s="88"/>
      <c r="M7" s="11"/>
      <c r="N7" s="11"/>
      <c r="O7" s="11"/>
    </row>
    <row r="8" ht="20" customHeight="1" spans="1:15">
      <c r="A8" s="11"/>
      <c r="B8" s="31"/>
      <c r="C8" s="31"/>
      <c r="D8" s="31"/>
      <c r="E8" s="32"/>
      <c r="F8" s="31"/>
      <c r="G8" s="11"/>
      <c r="H8" s="9"/>
      <c r="I8" s="89"/>
      <c r="J8" s="88"/>
      <c r="K8" s="88"/>
      <c r="L8" s="88"/>
      <c r="M8" s="11"/>
      <c r="N8" s="11"/>
      <c r="O8" s="9"/>
    </row>
    <row r="9" ht="20" customHeight="1" spans="1:15">
      <c r="A9" s="11"/>
      <c r="B9" s="31"/>
      <c r="C9" s="31"/>
      <c r="D9" s="31"/>
      <c r="E9" s="32"/>
      <c r="F9" s="31"/>
      <c r="G9" s="11"/>
      <c r="H9" s="9"/>
      <c r="I9" s="89"/>
      <c r="J9" s="88"/>
      <c r="K9" s="88"/>
      <c r="L9" s="88"/>
      <c r="M9" s="11"/>
      <c r="N9" s="11"/>
      <c r="O9" s="9"/>
    </row>
    <row r="10" ht="20" customHeight="1" spans="1:15">
      <c r="A10" s="11"/>
      <c r="B10" s="31"/>
      <c r="C10" s="31"/>
      <c r="D10" s="31"/>
      <c r="E10" s="32"/>
      <c r="F10" s="31"/>
      <c r="G10" s="11"/>
      <c r="H10" s="9"/>
      <c r="I10" s="89"/>
      <c r="J10" s="88"/>
      <c r="K10" s="88"/>
      <c r="L10" s="88"/>
      <c r="M10" s="11"/>
      <c r="N10" s="11"/>
      <c r="O10" s="9"/>
    </row>
    <row r="11" ht="20" customHeight="1" spans="1:15">
      <c r="A11" s="11"/>
      <c r="B11" s="31"/>
      <c r="C11" s="31"/>
      <c r="D11" s="31"/>
      <c r="E11" s="32"/>
      <c r="F11" s="31"/>
      <c r="G11" s="11"/>
      <c r="H11" s="9"/>
      <c r="I11" s="89"/>
      <c r="J11" s="88"/>
      <c r="K11" s="88"/>
      <c r="L11" s="88"/>
      <c r="M11" s="11"/>
      <c r="N11" s="11"/>
      <c r="O11" s="9"/>
    </row>
    <row r="12" s="2" customFormat="1" ht="18.75" spans="1:15">
      <c r="A12" s="14" t="s">
        <v>255</v>
      </c>
      <c r="B12" s="15"/>
      <c r="C12" s="31"/>
      <c r="D12" s="16"/>
      <c r="E12" s="17"/>
      <c r="F12" s="31"/>
      <c r="G12" s="11"/>
      <c r="H12" s="39"/>
      <c r="I12" s="33"/>
      <c r="J12" s="14" t="s">
        <v>256</v>
      </c>
      <c r="K12" s="15"/>
      <c r="L12" s="15"/>
      <c r="M12" s="16"/>
      <c r="N12" s="15"/>
      <c r="O12" s="22"/>
    </row>
    <row r="13" ht="61" customHeight="1" spans="1:15">
      <c r="A13" s="85" t="s">
        <v>257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90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4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237</v>
      </c>
      <c r="B2" s="5" t="s">
        <v>242</v>
      </c>
      <c r="C2" s="5" t="s">
        <v>238</v>
      </c>
      <c r="D2" s="5" t="s">
        <v>239</v>
      </c>
      <c r="E2" s="5" t="s">
        <v>240</v>
      </c>
      <c r="F2" s="5" t="s">
        <v>241</v>
      </c>
      <c r="G2" s="4" t="s">
        <v>259</v>
      </c>
      <c r="H2" s="4"/>
      <c r="I2" s="4" t="s">
        <v>260</v>
      </c>
      <c r="J2" s="4"/>
      <c r="K2" s="6" t="s">
        <v>261</v>
      </c>
      <c r="L2" s="76" t="s">
        <v>262</v>
      </c>
      <c r="M2" s="20" t="s">
        <v>263</v>
      </c>
    </row>
    <row r="3" s="1" customFormat="1" ht="16.5" spans="1:13">
      <c r="A3" s="4"/>
      <c r="B3" s="7"/>
      <c r="C3" s="7"/>
      <c r="D3" s="7"/>
      <c r="E3" s="7"/>
      <c r="F3" s="7"/>
      <c r="G3" s="4" t="s">
        <v>264</v>
      </c>
      <c r="H3" s="4" t="s">
        <v>265</v>
      </c>
      <c r="I3" s="4" t="s">
        <v>264</v>
      </c>
      <c r="J3" s="4" t="s">
        <v>265</v>
      </c>
      <c r="K3" s="8"/>
      <c r="L3" s="77"/>
      <c r="M3" s="21"/>
    </row>
    <row r="4" ht="22" customHeight="1" spans="1:13">
      <c r="A4" s="67">
        <v>1</v>
      </c>
      <c r="B4" s="24" t="s">
        <v>254</v>
      </c>
      <c r="C4" s="25">
        <v>241010020</v>
      </c>
      <c r="D4" s="25" t="s">
        <v>252</v>
      </c>
      <c r="E4" s="25" t="s">
        <v>253</v>
      </c>
      <c r="F4" s="12" t="s">
        <v>62</v>
      </c>
      <c r="G4" s="68">
        <v>-0.01</v>
      </c>
      <c r="H4" s="69">
        <v>-0.01</v>
      </c>
      <c r="I4" s="68">
        <v>-0.01</v>
      </c>
      <c r="J4" s="69">
        <v>-0.01</v>
      </c>
      <c r="K4" s="72"/>
      <c r="L4" s="11" t="s">
        <v>95</v>
      </c>
      <c r="M4" s="11" t="s">
        <v>266</v>
      </c>
    </row>
    <row r="5" ht="22" customHeight="1" spans="1:13">
      <c r="A5" s="67"/>
      <c r="B5" s="24"/>
      <c r="C5" s="28"/>
      <c r="D5" s="28"/>
      <c r="E5" s="29"/>
      <c r="F5" s="28"/>
      <c r="G5" s="68"/>
      <c r="H5" s="69"/>
      <c r="I5" s="69"/>
      <c r="J5" s="69"/>
      <c r="K5" s="72"/>
      <c r="L5" s="11"/>
      <c r="M5" s="11"/>
    </row>
    <row r="6" ht="22" customHeight="1" spans="1:13">
      <c r="A6" s="67"/>
      <c r="B6" s="70"/>
      <c r="C6" s="28"/>
      <c r="D6" s="70"/>
      <c r="E6" s="52"/>
      <c r="F6" s="70"/>
      <c r="G6" s="69"/>
      <c r="H6" s="69"/>
      <c r="I6" s="69"/>
      <c r="J6" s="69"/>
      <c r="K6" s="72"/>
      <c r="L6" s="11"/>
      <c r="M6" s="11"/>
    </row>
    <row r="7" ht="22" customHeight="1" spans="1:13">
      <c r="A7" s="67"/>
      <c r="B7" s="70"/>
      <c r="C7" s="28"/>
      <c r="D7" s="70"/>
      <c r="E7" s="52"/>
      <c r="F7" s="70"/>
      <c r="G7" s="69"/>
      <c r="H7" s="69"/>
      <c r="I7" s="69"/>
      <c r="J7" s="69"/>
      <c r="K7" s="72"/>
      <c r="L7" s="11"/>
      <c r="M7" s="11"/>
    </row>
    <row r="8" ht="22" customHeight="1" spans="1:13">
      <c r="A8" s="67"/>
      <c r="B8" s="71"/>
      <c r="C8" s="31"/>
      <c r="D8" s="31"/>
      <c r="E8" s="31"/>
      <c r="F8" s="32"/>
      <c r="G8" s="72"/>
      <c r="H8" s="73"/>
      <c r="I8" s="73"/>
      <c r="J8" s="73"/>
      <c r="K8" s="72"/>
      <c r="L8" s="9"/>
      <c r="M8" s="9"/>
    </row>
    <row r="9" ht="22" customHeight="1" spans="1:13">
      <c r="A9" s="67"/>
      <c r="B9" s="71"/>
      <c r="C9" s="31"/>
      <c r="D9" s="31"/>
      <c r="E9" s="31"/>
      <c r="F9" s="32"/>
      <c r="G9" s="72"/>
      <c r="H9" s="73"/>
      <c r="I9" s="73"/>
      <c r="J9" s="73"/>
      <c r="K9" s="72"/>
      <c r="L9" s="9"/>
      <c r="M9" s="9"/>
    </row>
    <row r="10" ht="22" customHeight="1" spans="1:13">
      <c r="A10" s="67"/>
      <c r="B10" s="71"/>
      <c r="C10" s="31"/>
      <c r="D10" s="31"/>
      <c r="E10" s="31"/>
      <c r="F10" s="32"/>
      <c r="G10" s="72"/>
      <c r="H10" s="73"/>
      <c r="I10" s="73"/>
      <c r="J10" s="73"/>
      <c r="K10" s="72"/>
      <c r="L10" s="9"/>
      <c r="M10" s="9"/>
    </row>
    <row r="11" ht="22" customHeight="1" spans="1:13">
      <c r="A11" s="67"/>
      <c r="B11" s="71"/>
      <c r="C11" s="31"/>
      <c r="D11" s="31"/>
      <c r="E11" s="31"/>
      <c r="F11" s="32"/>
      <c r="G11" s="72"/>
      <c r="H11" s="73"/>
      <c r="I11" s="73"/>
      <c r="J11" s="73"/>
      <c r="K11" s="72"/>
      <c r="L11" s="9"/>
      <c r="M11" s="9"/>
    </row>
    <row r="12" s="2" customFormat="1" ht="18.75" spans="1:13">
      <c r="A12" s="14" t="s">
        <v>267</v>
      </c>
      <c r="B12" s="15"/>
      <c r="C12" s="15"/>
      <c r="D12" s="31"/>
      <c r="E12" s="16"/>
      <c r="F12" s="32"/>
      <c r="G12" s="33"/>
      <c r="H12" s="14" t="s">
        <v>256</v>
      </c>
      <c r="I12" s="15"/>
      <c r="J12" s="15"/>
      <c r="K12" s="16"/>
      <c r="L12" s="78"/>
      <c r="M12" s="22"/>
    </row>
    <row r="13" ht="84" customHeight="1" spans="1:13">
      <c r="A13" s="74" t="s">
        <v>268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9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D2" sqref="D$1:D$1048576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7.25" customWidth="1"/>
    <col min="7" max="7" width="13.75" customWidth="1"/>
    <col min="8" max="9" width="6.375" customWidth="1"/>
    <col min="10" max="10" width="11" customWidth="1"/>
    <col min="11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270</v>
      </c>
      <c r="B2" s="5" t="s">
        <v>242</v>
      </c>
      <c r="C2" s="5" t="s">
        <v>238</v>
      </c>
      <c r="D2" s="5" t="s">
        <v>239</v>
      </c>
      <c r="E2" s="5" t="s">
        <v>240</v>
      </c>
      <c r="F2" s="5" t="s">
        <v>241</v>
      </c>
      <c r="G2" s="40" t="s">
        <v>271</v>
      </c>
      <c r="H2" s="41"/>
      <c r="I2" s="64"/>
      <c r="J2" s="40" t="s">
        <v>272</v>
      </c>
      <c r="K2" s="41"/>
      <c r="L2" s="64"/>
      <c r="M2" s="40" t="s">
        <v>273</v>
      </c>
      <c r="N2" s="41"/>
      <c r="O2" s="64"/>
      <c r="P2" s="40" t="s">
        <v>274</v>
      </c>
      <c r="Q2" s="41"/>
      <c r="R2" s="64"/>
      <c r="S2" s="41" t="s">
        <v>275</v>
      </c>
      <c r="T2" s="41"/>
      <c r="U2" s="64"/>
      <c r="V2" s="36" t="s">
        <v>276</v>
      </c>
      <c r="W2" s="36" t="s">
        <v>251</v>
      </c>
    </row>
    <row r="3" s="1" customFormat="1" ht="16.5" spans="1:23">
      <c r="A3" s="7"/>
      <c r="B3" s="42"/>
      <c r="C3" s="42"/>
      <c r="D3" s="42"/>
      <c r="E3" s="42"/>
      <c r="F3" s="42"/>
      <c r="G3" s="4" t="s">
        <v>277</v>
      </c>
      <c r="H3" s="4" t="s">
        <v>67</v>
      </c>
      <c r="I3" s="4" t="s">
        <v>242</v>
      </c>
      <c r="J3" s="4" t="s">
        <v>277</v>
      </c>
      <c r="K3" s="4" t="s">
        <v>67</v>
      </c>
      <c r="L3" s="4" t="s">
        <v>242</v>
      </c>
      <c r="M3" s="4" t="s">
        <v>277</v>
      </c>
      <c r="N3" s="4" t="s">
        <v>67</v>
      </c>
      <c r="O3" s="4" t="s">
        <v>242</v>
      </c>
      <c r="P3" s="4" t="s">
        <v>277</v>
      </c>
      <c r="Q3" s="4" t="s">
        <v>67</v>
      </c>
      <c r="R3" s="4" t="s">
        <v>242</v>
      </c>
      <c r="S3" s="4" t="s">
        <v>277</v>
      </c>
      <c r="T3" s="4" t="s">
        <v>67</v>
      </c>
      <c r="U3" s="4" t="s">
        <v>242</v>
      </c>
      <c r="V3" s="66"/>
      <c r="W3" s="66"/>
    </row>
    <row r="4" ht="18.75" spans="1:23">
      <c r="A4" s="43" t="s">
        <v>278</v>
      </c>
      <c r="B4" s="44" t="s">
        <v>254</v>
      </c>
      <c r="C4" s="25">
        <v>241010020</v>
      </c>
      <c r="D4" s="25" t="s">
        <v>252</v>
      </c>
      <c r="E4" s="25" t="s">
        <v>253</v>
      </c>
      <c r="F4" s="12" t="s">
        <v>62</v>
      </c>
      <c r="G4" s="45" t="s">
        <v>279</v>
      </c>
      <c r="H4" s="46"/>
      <c r="I4" s="46" t="s">
        <v>280</v>
      </c>
      <c r="J4" s="46" t="s">
        <v>281</v>
      </c>
      <c r="K4" s="27"/>
      <c r="L4" s="27" t="s">
        <v>282</v>
      </c>
      <c r="M4" s="11"/>
      <c r="N4" s="11"/>
      <c r="O4" s="11"/>
      <c r="P4" s="11"/>
      <c r="Q4" s="11"/>
      <c r="R4" s="11"/>
      <c r="S4" s="11"/>
      <c r="T4" s="11"/>
      <c r="U4" s="11"/>
      <c r="V4" s="11" t="s">
        <v>283</v>
      </c>
      <c r="W4" s="11"/>
    </row>
    <row r="5" ht="16.5" spans="1:23">
      <c r="A5" s="47"/>
      <c r="B5" s="48"/>
      <c r="C5" s="28"/>
      <c r="D5" s="28"/>
      <c r="E5" s="29"/>
      <c r="F5" s="28"/>
      <c r="G5" s="49" t="s">
        <v>284</v>
      </c>
      <c r="H5" s="50"/>
      <c r="I5" s="65"/>
      <c r="J5" s="49" t="s">
        <v>285</v>
      </c>
      <c r="K5" s="50"/>
      <c r="L5" s="65"/>
      <c r="M5" s="40" t="s">
        <v>286</v>
      </c>
      <c r="N5" s="41"/>
      <c r="O5" s="64"/>
      <c r="P5" s="40" t="s">
        <v>287</v>
      </c>
      <c r="Q5" s="41"/>
      <c r="R5" s="64"/>
      <c r="S5" s="41" t="s">
        <v>288</v>
      </c>
      <c r="T5" s="41"/>
      <c r="U5" s="64"/>
      <c r="V5" s="11"/>
      <c r="W5" s="11"/>
    </row>
    <row r="6" ht="16.5" spans="1:23">
      <c r="A6" s="47"/>
      <c r="B6" s="48"/>
      <c r="C6" s="28"/>
      <c r="D6" s="51"/>
      <c r="E6" s="52"/>
      <c r="F6" s="51"/>
      <c r="G6" s="53" t="s">
        <v>277</v>
      </c>
      <c r="H6" s="53" t="s">
        <v>67</v>
      </c>
      <c r="I6" s="53" t="s">
        <v>242</v>
      </c>
      <c r="J6" s="53" t="s">
        <v>277</v>
      </c>
      <c r="K6" s="53" t="s">
        <v>67</v>
      </c>
      <c r="L6" s="53" t="s">
        <v>242</v>
      </c>
      <c r="M6" s="4" t="s">
        <v>277</v>
      </c>
      <c r="N6" s="4" t="s">
        <v>67</v>
      </c>
      <c r="O6" s="4" t="s">
        <v>242</v>
      </c>
      <c r="P6" s="4" t="s">
        <v>277</v>
      </c>
      <c r="Q6" s="4" t="s">
        <v>67</v>
      </c>
      <c r="R6" s="4" t="s">
        <v>242</v>
      </c>
      <c r="S6" s="4" t="s">
        <v>277</v>
      </c>
      <c r="T6" s="4" t="s">
        <v>67</v>
      </c>
      <c r="U6" s="4" t="s">
        <v>242</v>
      </c>
      <c r="V6" s="11"/>
      <c r="W6" s="11"/>
    </row>
    <row r="7" ht="15" spans="1:23">
      <c r="A7" s="54"/>
      <c r="B7" s="55"/>
      <c r="C7" s="28"/>
      <c r="D7" s="56"/>
      <c r="E7" s="52"/>
      <c r="F7" s="56"/>
      <c r="G7" s="27"/>
      <c r="H7" s="46"/>
      <c r="I7" s="46"/>
      <c r="J7" s="46"/>
      <c r="K7" s="46"/>
      <c r="L7" s="27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>
      <c r="A8" s="43"/>
      <c r="B8" s="44"/>
      <c r="C8" s="57"/>
      <c r="D8" s="57"/>
      <c r="E8" s="57"/>
      <c r="F8" s="43"/>
      <c r="G8" s="11"/>
      <c r="H8" s="46"/>
      <c r="I8" s="46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ht="22" customHeight="1" spans="1:23">
      <c r="A9" s="47"/>
      <c r="B9" s="48"/>
      <c r="C9" s="54"/>
      <c r="D9" s="58"/>
      <c r="E9" s="54"/>
      <c r="F9" s="54"/>
      <c r="G9" s="11"/>
      <c r="H9" s="46"/>
      <c r="I9" s="46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43"/>
      <c r="B10" s="44"/>
      <c r="C10" s="59"/>
      <c r="D10" s="57"/>
      <c r="E10" s="59"/>
      <c r="F10" s="43"/>
      <c r="G10" s="11"/>
      <c r="H10" s="46"/>
      <c r="I10" s="4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>
      <c r="A11" s="47"/>
      <c r="B11" s="48"/>
      <c r="C11" s="60"/>
      <c r="D11" s="58"/>
      <c r="E11" s="60"/>
      <c r="F11" s="54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61"/>
      <c r="B12" s="61"/>
      <c r="C12" s="61"/>
      <c r="D12" s="61"/>
      <c r="E12" s="61"/>
      <c r="F12" s="6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60"/>
      <c r="B13" s="60"/>
      <c r="C13" s="60"/>
      <c r="D13" s="60"/>
      <c r="E13" s="60"/>
      <c r="F13" s="60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>
      <c r="A14" s="61"/>
      <c r="B14" s="61"/>
      <c r="C14" s="61"/>
      <c r="D14" s="61"/>
      <c r="E14" s="61"/>
      <c r="F14" s="6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60"/>
      <c r="B15" s="60"/>
      <c r="C15" s="60"/>
      <c r="D15" s="60"/>
      <c r="E15" s="60"/>
      <c r="F15" s="6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4" t="s">
        <v>289</v>
      </c>
      <c r="B17" s="15"/>
      <c r="C17" s="15"/>
      <c r="D17" s="15"/>
      <c r="E17" s="16"/>
      <c r="F17" s="17"/>
      <c r="G17" s="33"/>
      <c r="H17" s="39"/>
      <c r="I17" s="39"/>
      <c r="J17" s="14" t="s">
        <v>256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80" customHeight="1" spans="1:23">
      <c r="A18" s="62" t="s">
        <v>290</v>
      </c>
      <c r="B18" s="62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工作内容</vt:lpstr>
      <vt:lpstr>AQL2.5验货</vt:lpstr>
      <vt:lpstr>首期</vt:lpstr>
      <vt:lpstr>验货尺寸表 （首期)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2024-11-22T07:01:04Z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