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<sst xmlns="http://schemas.openxmlformats.org/spreadsheetml/2006/main" count="781" uniqueCount="353">
  <si>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</si>
  <si>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</si>
  <si>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</si>
  <si>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</si>
  <si>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</si>
  <si>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</si>
  <si>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</si>
  <si>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</si>
  <si>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</si>
  <si>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</si>
  <si>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</si>
  <si>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</si>
  <si>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</si>
  <si>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</si>
  <si>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</si>
  <si>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</si>
  <si>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</si>
  <si>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</si>
  <si>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</si>
  <si>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</si>
  <si>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</si>
  <si>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</si>
  <si>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</si>
  <si>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</si>
  <si>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</si>
  <si>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</si>
  <si>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</si>
  <si>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</si>
  <si>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</si>
  <si>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</si>
  <si>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</si>
  <si>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</si>
  <si>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</si>
  <si>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</si>
  <si>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</si>
  <si>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</si>
  <si>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</si>
  <si>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</si>
  <si>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</si>
  <si>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</si>
  <si>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</si>
  <si>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</si>
  <si>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</si>
  <si>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</si>
  <si>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</si>
  <si>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</si>
  <si>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</si>
  <si>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</si>
  <si>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</si>
  <si>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</si>
  <si>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</si>
  <si>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</si>
  <si>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</si>
  <si>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</si>
  <si>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</si>
  <si>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</si>
  <si>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</si>
  <si>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</si>
  <si>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</si>
  <si>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</si>
  <si>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</si>
  <si>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</si>
  <si>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QAMMAN84129</t>
  </si>
  <si>
    <t>合同交期</t>
  </si>
  <si>
    <t>产前确认样</t>
  </si>
  <si>
    <t>有</t>
  </si>
  <si>
    <t>无</t>
  </si>
  <si>
    <t>品名</t>
  </si>
  <si>
    <t>儿童打底裤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</si>
  <si>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</si>
  <si>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</si>
  <si>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</si>
  <si>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</si>
  <si>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</si>
  <si>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</si>
  <si>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</si>
  <si>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</si>
  <si>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</si>
  <si>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</si>
  <si>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</si>
  <si>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</si>
  <si>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</si>
  <si>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</si>
  <si>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</si>
  <si>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</si>
  <si>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</si>
  <si>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</si>
  <si>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</si>
  <si>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</si>
  <si>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</si>
  <si>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</si>
  <si>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</si>
  <si>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</si>
  <si>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</si>
  <si>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</si>
  <si>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</si>
  <si>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</si>
  <si>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</si>
  <si>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</si>
  <si>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</si>
  <si>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</si>
  <si>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</si>
  <si>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</si>
  <si>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</si>
  <si>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</si>
  <si>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</si>
  <si>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</si>
  <si>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</si>
  <si>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</si>
  <si>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</si>
  <si>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</si>
  <si>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</si>
  <si>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</si>
  <si>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</si>
  <si>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</si>
  <si>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</si>
  <si>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</si>
  <si>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</si>
  <si>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1.小三线冚车跳线，四针六线重合过骨，不平顺</t>
  </si>
  <si>
    <t>2.冚腰头位置过骨堆线</t>
  </si>
  <si>
    <t>3、油污较多，要清理赶紧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</si>
  <si>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</si>
  <si>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</si>
  <si>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</si>
  <si>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</si>
  <si>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</si>
  <si>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</si>
  <si>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</si>
  <si>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</si>
  <si>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</si>
  <si>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</si>
  <si>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</si>
  <si>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</si>
  <si>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</si>
  <si>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</si>
  <si>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</si>
  <si>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</si>
  <si>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</si>
  <si>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</si>
  <si>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</si>
  <si>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</si>
  <si>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</si>
  <si>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</si>
  <si>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</si>
  <si>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</si>
  <si>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</si>
  <si>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</si>
  <si>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</si>
  <si>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</si>
  <si>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</si>
  <si>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</si>
  <si>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+0.5</t>
  </si>
  <si>
    <t>+0</t>
  </si>
  <si>
    <t>全松紧腰围 平量</t>
  </si>
  <si>
    <t>+1.5</t>
  </si>
  <si>
    <t>臀围</t>
  </si>
  <si>
    <t>+1</t>
  </si>
  <si>
    <t>-0.5</t>
  </si>
  <si>
    <t>腿围/2</t>
  </si>
  <si>
    <t>±0.5</t>
  </si>
  <si>
    <t>+0.6</t>
  </si>
  <si>
    <t>膝围/2</t>
  </si>
  <si>
    <t>脚口/2</t>
  </si>
  <si>
    <t>±0.3</t>
  </si>
  <si>
    <t>+0.2</t>
  </si>
  <si>
    <t>总裆长</t>
  </si>
  <si>
    <t>-0.8</t>
  </si>
  <si>
    <t>+1.7</t>
  </si>
  <si>
    <t>大货，首件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</si>
  <si>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</si>
  <si>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</si>
  <si>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</si>
  <si>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</si>
  <si>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</si>
  <si>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</si>
  <si>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</si>
  <si>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</si>
  <si>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</si>
  <si>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</si>
  <si>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</si>
  <si>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</si>
  <si>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</si>
  <si>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</si>
  <si>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</si>
  <si>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</si>
  <si>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</si>
  <si>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</si>
  <si>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</si>
  <si>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</si>
  <si>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</si>
  <si>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</si>
  <si>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</si>
  <si>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</si>
  <si>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</si>
  <si>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</si>
  <si>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</si>
  <si>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</si>
  <si>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</si>
  <si>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</si>
  <si>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</si>
  <si>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</si>
  <si>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</si>
  <si>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</si>
  <si>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</si>
  <si>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</si>
  <si>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</si>
  <si>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</si>
  <si>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</si>
  <si>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</si>
  <si>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</si>
  <si>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</si>
  <si>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</si>
  <si>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</si>
  <si>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</si>
  <si>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</si>
  <si>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</si>
  <si>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</si>
  <si>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</si>
  <si>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</si>
  <si>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</si>
  <si>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</si>
  <si>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</si>
  <si>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</si>
  <si>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</si>
  <si>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</si>
  <si>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</si>
  <si>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</si>
  <si>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</si>
  <si>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</si>
  <si>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</si>
  <si>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</si>
  <si>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</si>
  <si>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</si>
  <si>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</si>
  <si>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</si>
  <si>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</si>
  <si>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</si>
  <si>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</si>
  <si>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</si>
  <si>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1.前袋口长短，左右不对称</t>
  </si>
  <si>
    <t>2.上脚口容位不均匀，线头未清理干净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</si>
  <si>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</si>
  <si>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</si>
  <si>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</si>
  <si>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</si>
  <si>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</si>
  <si>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</si>
  <si>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</si>
  <si>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走货610件，抽查80件，发现3件不良品，已按照以上提出的问题点改正，可以出货</t>
  </si>
  <si>
    <t>服装QC部门</t>
  </si>
  <si>
    <t>检验人</t>
  </si>
  <si>
    <t>+0.5 +0 +0</t>
  </si>
  <si>
    <t>+0.5 +0 -0.5</t>
  </si>
  <si>
    <t>+1 +0.5 -0.5</t>
  </si>
  <si>
    <t>-1 -1 -0.5</t>
  </si>
  <si>
    <t>+0 +0 +0</t>
  </si>
  <si>
    <t>+1 +0 +0.5</t>
  </si>
  <si>
    <t>+0 -1 -1</t>
  </si>
  <si>
    <t>-1 +0 +0</t>
  </si>
  <si>
    <t>+1 +1 +1</t>
  </si>
  <si>
    <t>+0 +0 -1</t>
  </si>
  <si>
    <t>+0 -1 +0</t>
  </si>
  <si>
    <t>+1.2 -1.5 +1</t>
  </si>
  <si>
    <t>+0.5 -1.2 +0</t>
  </si>
  <si>
    <t>+1 +1 +0.5</t>
  </si>
  <si>
    <t>-0.4 -0.5 -0.5</t>
  </si>
  <si>
    <t>+1 +0 +0</t>
  </si>
  <si>
    <t>+0 -0.5 +0</t>
  </si>
  <si>
    <t>-0.3 -0.5 +0</t>
  </si>
  <si>
    <t>-0.2 -0.2 +0</t>
  </si>
  <si>
    <t>+0 -1 -0.5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</si>
  <si>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</si>
  <si>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</si>
  <si>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</si>
  <si>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</si>
  <si>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</si>
  <si>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</si>
  <si>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</si>
  <si>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</si>
  <si>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</si>
  <si>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</si>
  <si>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</si>
  <si>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</si>
  <si>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</si>
  <si>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</si>
  <si>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</si>
  <si>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</si>
  <si>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锦氨磨毛双面布</t>
  </si>
  <si>
    <t>24SS暗夜黑</t>
  </si>
  <si>
    <t>海天</t>
  </si>
  <si>
    <t>制表时间：2024/11/1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</si>
  <si>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</si>
  <si>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</si>
  <si>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</si>
  <si>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</si>
  <si>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</si>
  <si>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</si>
  <si>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</si>
  <si>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</si>
  <si>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</si>
  <si>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</si>
  <si>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</si>
  <si>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</si>
  <si>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</si>
  <si>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</si>
  <si>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</si>
  <si>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</si>
  <si>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</si>
  <si>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</si>
  <si>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</si>
  <si>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</si>
  <si>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</si>
  <si>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</si>
  <si>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</si>
  <si>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TOREAD反光银烫标</t>
  </si>
  <si>
    <t>川海</t>
  </si>
  <si>
    <t>松紧带（2CM）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</si>
  <si>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</si>
  <si>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</si>
  <si>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</si>
  <si>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</si>
  <si>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</si>
  <si>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</si>
  <si>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</si>
  <si>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</si>
  <si>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</si>
  <si>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</si>
  <si>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</si>
  <si>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</si>
  <si>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</si>
  <si>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</si>
  <si>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</si>
  <si>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</si>
  <si>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</si>
  <si>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</si>
  <si>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</si>
  <si>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</si>
  <si>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</si>
  <si>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</si>
  <si>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</si>
  <si>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</si>
  <si>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左前烫标+两后腿印花</t>
  </si>
  <si>
    <t>无脱落开裂</t>
  </si>
  <si>
    <t>制表时间：11/12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</si>
  <si>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</si>
  <si>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</si>
  <si>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</si>
  <si>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</si>
  <si>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</si>
  <si>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2CM橡筋</t>
  </si>
  <si>
    <t>制表时间：11-2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</si>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</sst>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4"/>
      <name val="仿宋_GB2312"/>
      <charset val="134"/>
    </font>
    <font>
      <sz val="10"/>
      <name val="宋体"/>
      <charset val="134"/>
      <scheme val="major"/>
    </font>
    <font>
      <sz val="14"/>
      <name val="黑体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3" fillId="8" borderId="95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96" applyNumberFormat="0" applyFill="0" applyAlignment="0" applyProtection="0">
      <alignment vertical="center"/>
    </xf>
    <xf numFmtId="0" fontId="63" fillId="0" borderId="96" applyNumberFormat="0" applyFill="0" applyAlignment="0" applyProtection="0">
      <alignment vertical="center"/>
    </xf>
    <xf numFmtId="0" fontId="64" fillId="0" borderId="9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98" applyNumberFormat="0" applyAlignment="0" applyProtection="0">
      <alignment vertical="center"/>
    </xf>
    <xf numFmtId="0" fontId="66" fillId="10" borderId="99" applyNumberFormat="0" applyAlignment="0" applyProtection="0">
      <alignment vertical="center"/>
    </xf>
    <xf numFmtId="0" fontId="67" fillId="10" borderId="98" applyNumberFormat="0" applyAlignment="0" applyProtection="0">
      <alignment vertical="center"/>
    </xf>
    <xf numFmtId="0" fontId="68" fillId="11" borderId="100" applyNumberFormat="0" applyAlignment="0" applyProtection="0">
      <alignment vertical="center"/>
    </xf>
    <xf numFmtId="0" fontId="69" fillId="0" borderId="101" applyNumberFormat="0" applyFill="0" applyAlignment="0" applyProtection="0">
      <alignment vertical="center"/>
    </xf>
    <xf numFmtId="0" fontId="70" fillId="0" borderId="102" applyNumberFormat="0" applyFill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76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49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center"/>
    </xf>
    <xf numFmtId="178" fontId="33" fillId="0" borderId="2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35" fillId="0" borderId="16" xfId="0" applyNumberFormat="1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5" fillId="0" borderId="0" xfId="53" applyFont="1" applyFill="1" applyAlignment="1"/>
    <xf numFmtId="0" fontId="17" fillId="0" borderId="17" xfId="53" applyFont="1" applyFill="1" applyBorder="1" applyAlignment="1">
      <alignment horizontal="center"/>
    </xf>
    <xf numFmtId="0" fontId="20" fillId="0" borderId="17" xfId="52" applyFont="1" applyFill="1" applyBorder="1" applyAlignment="1">
      <alignment horizontal="left" vertical="center"/>
    </xf>
    <xf numFmtId="0" fontId="17" fillId="0" borderId="17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9" xfId="53" applyFont="1" applyFill="1" applyBorder="1" applyAlignment="1" applyProtection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7" fillId="0" borderId="20" xfId="54" applyNumberFormat="1" applyFont="1" applyFill="1" applyBorder="1" applyAlignment="1">
      <alignment horizontal="center" vertical="center"/>
    </xf>
    <xf numFmtId="49" fontId="37" fillId="0" borderId="21" xfId="54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/>
    </xf>
    <xf numFmtId="49" fontId="17" fillId="0" borderId="23" xfId="53" applyNumberFormat="1" applyFont="1" applyFill="1" applyBorder="1" applyAlignment="1">
      <alignment horizontal="center"/>
    </xf>
    <xf numFmtId="49" fontId="37" fillId="0" borderId="23" xfId="54" applyNumberFormat="1" applyFont="1" applyFill="1" applyBorder="1" applyAlignment="1">
      <alignment horizontal="center" vertical="center"/>
    </xf>
    <xf numFmtId="49" fontId="37" fillId="0" borderId="24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8" fillId="0" borderId="25" xfId="52" applyFont="1" applyBorder="1" applyAlignment="1">
      <alignment horizontal="center" vertical="top"/>
    </xf>
    <xf numFmtId="0" fontId="39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vertical="center"/>
    </xf>
    <xf numFmtId="0" fontId="39" fillId="0" borderId="27" xfId="52" applyFont="1" applyFill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39" fillId="0" borderId="28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/>
    </xf>
    <xf numFmtId="0" fontId="39" fillId="0" borderId="20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3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39" fillId="0" borderId="29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right" vertical="center"/>
    </xf>
    <xf numFmtId="0" fontId="25" fillId="0" borderId="33" xfId="52" applyFont="1" applyFill="1" applyBorder="1" applyAlignment="1">
      <alignment horizontal="righ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58" fontId="25" fillId="0" borderId="23" xfId="52" applyNumberFormat="1" applyFont="1" applyFill="1" applyBorder="1" applyAlignment="1">
      <alignment horizontal="center" vertical="center"/>
    </xf>
    <xf numFmtId="0" fontId="39" fillId="0" borderId="23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 wrapText="1"/>
    </xf>
    <xf numFmtId="0" fontId="18" fillId="0" borderId="24" xfId="52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 wrapText="1"/>
    </xf>
    <xf numFmtId="0" fontId="18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right" vertical="center"/>
    </xf>
    <xf numFmtId="0" fontId="25" fillId="0" borderId="41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0" fillId="0" borderId="12" xfId="52" applyFont="1" applyFill="1" applyBorder="1" applyAlignment="1">
      <alignment horizontal="center" vertical="center"/>
    </xf>
    <xf numFmtId="0" fontId="40" fillId="0" borderId="12" xfId="52" applyFont="1" applyFill="1" applyBorder="1" applyAlignment="1">
      <alignment horizontal="center" vertical="center"/>
    </xf>
    <xf numFmtId="0" fontId="22" fillId="0" borderId="42" xfId="52" applyFont="1" applyFill="1" applyBorder="1" applyAlignment="1">
      <alignment horizontal="center" vertical="center"/>
    </xf>
    <xf numFmtId="0" fontId="17" fillId="0" borderId="43" xfId="53" applyFont="1" applyFill="1" applyBorder="1" applyAlignment="1"/>
    <xf numFmtId="0" fontId="24" fillId="0" borderId="5" xfId="53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13" fillId="0" borderId="2" xfId="59" applyFont="1" applyFill="1" applyBorder="1" applyAlignment="1">
      <alignment horizontal="center"/>
    </xf>
    <xf numFmtId="0" fontId="21" fillId="0" borderId="5" xfId="59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 vertical="center"/>
    </xf>
    <xf numFmtId="0" fontId="21" fillId="0" borderId="2" xfId="59" applyFont="1" applyFill="1" applyBorder="1" applyAlignment="1">
      <alignment horizontal="center"/>
    </xf>
    <xf numFmtId="0" fontId="41" fillId="0" borderId="13" xfId="59" applyFont="1" applyFill="1" applyBorder="1" applyAlignment="1">
      <alignment horizontal="center"/>
    </xf>
    <xf numFmtId="178" fontId="21" fillId="0" borderId="2" xfId="59" applyNumberFormat="1" applyFont="1" applyFill="1" applyBorder="1" applyAlignment="1">
      <alignment horizontal="center"/>
    </xf>
    <xf numFmtId="178" fontId="33" fillId="0" borderId="5" xfId="0" applyNumberFormat="1" applyFont="1" applyFill="1" applyBorder="1" applyAlignment="1">
      <alignment horizontal="center" vertical="center"/>
    </xf>
    <xf numFmtId="178" fontId="42" fillId="0" borderId="2" xfId="59" applyNumberFormat="1" applyFont="1" applyFill="1" applyBorder="1" applyAlignment="1">
      <alignment horizontal="center"/>
    </xf>
    <xf numFmtId="178" fontId="33" fillId="0" borderId="45" xfId="0" applyNumberFormat="1" applyFont="1" applyFill="1" applyBorder="1" applyAlignment="1">
      <alignment horizontal="center" vertical="center"/>
    </xf>
    <xf numFmtId="0" fontId="25" fillId="0" borderId="46" xfId="0" applyNumberFormat="1" applyFont="1" applyFill="1" applyBorder="1" applyAlignment="1">
      <alignment horizontal="center" shrinkToFit="1"/>
    </xf>
    <xf numFmtId="0" fontId="33" fillId="0" borderId="47" xfId="0" applyNumberFormat="1" applyFont="1" applyFill="1" applyBorder="1" applyAlignment="1">
      <alignment horizontal="center" shrinkToFit="1"/>
    </xf>
    <xf numFmtId="0" fontId="43" fillId="0" borderId="48" xfId="0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/>
    <xf numFmtId="0" fontId="21" fillId="0" borderId="47" xfId="0" applyNumberFormat="1" applyFont="1" applyFill="1" applyBorder="1" applyAlignment="1">
      <alignment horizontal="center" shrinkToFit="1"/>
    </xf>
    <xf numFmtId="0" fontId="33" fillId="0" borderId="3" xfId="0" applyNumberFormat="1" applyFont="1" applyFill="1" applyBorder="1" applyAlignment="1">
      <alignment horizontal="center" vertical="center"/>
    </xf>
    <xf numFmtId="0" fontId="33" fillId="0" borderId="48" xfId="0" applyNumberFormat="1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/>
    </xf>
    <xf numFmtId="0" fontId="35" fillId="0" borderId="50" xfId="0" applyNumberFormat="1" applyFont="1" applyFill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0" fontId="35" fillId="0" borderId="51" xfId="0" applyNumberFormat="1" applyFont="1" applyFill="1" applyBorder="1" applyAlignment="1">
      <alignment horizontal="center" vertical="center"/>
    </xf>
    <xf numFmtId="0" fontId="17" fillId="0" borderId="52" xfId="53" applyFont="1" applyFill="1" applyBorder="1" applyAlignment="1"/>
    <xf numFmtId="179" fontId="3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4" fillId="0" borderId="7" xfId="53" applyFont="1" applyFill="1" applyBorder="1" applyAlignment="1" applyProtection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49" fontId="37" fillId="0" borderId="37" xfId="54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37" fillId="0" borderId="53" xfId="54" applyNumberFormat="1" applyFont="1" applyFill="1" applyBorder="1" applyAlignment="1">
      <alignment horizontal="center" vertical="center"/>
    </xf>
    <xf numFmtId="49" fontId="37" fillId="0" borderId="54" xfId="54" applyNumberFormat="1" applyFont="1" applyFill="1" applyBorder="1" applyAlignment="1">
      <alignment horizontal="center" vertical="center"/>
    </xf>
    <xf numFmtId="49" fontId="46" fillId="0" borderId="54" xfId="54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>
      <alignment horizontal="center" vertical="center"/>
    </xf>
    <xf numFmtId="49" fontId="17" fillId="0" borderId="55" xfId="53" applyNumberFormat="1" applyFont="1" applyFill="1" applyBorder="1" applyAlignment="1">
      <alignment horizontal="center"/>
    </xf>
    <xf numFmtId="49" fontId="17" fillId="0" borderId="56" xfId="53" applyNumberFormat="1" applyFont="1" applyFill="1" applyBorder="1" applyAlignment="1">
      <alignment horizontal="center"/>
    </xf>
    <xf numFmtId="49" fontId="37" fillId="0" borderId="56" xfId="54" applyNumberFormat="1" applyFont="1" applyFill="1" applyBorder="1" applyAlignment="1">
      <alignment horizontal="center" vertical="center"/>
    </xf>
    <xf numFmtId="49" fontId="9" fillId="0" borderId="56" xfId="0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7" fillId="0" borderId="0" xfId="53" applyNumberFormat="1" applyFont="1" applyFill="1" applyAlignment="1">
      <alignment horizontal="left"/>
    </xf>
    <xf numFmtId="0" fontId="9" fillId="0" borderId="5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58" xfId="0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58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11" fillId="0" borderId="62" xfId="52" applyFont="1" applyBorder="1" applyAlignment="1">
      <alignment horizontal="left" vertical="center"/>
    </xf>
    <xf numFmtId="0" fontId="21" fillId="0" borderId="63" xfId="52" applyFont="1" applyBorder="1" applyAlignment="1">
      <alignment horizontal="center" vertical="center"/>
    </xf>
    <xf numFmtId="0" fontId="11" fillId="0" borderId="63" xfId="52" applyFont="1" applyBorder="1" applyAlignment="1">
      <alignment horizontal="center" vertical="center"/>
    </xf>
    <xf numFmtId="0" fontId="26" fillId="0" borderId="63" xfId="52" applyFont="1" applyBorder="1" applyAlignment="1">
      <alignment horizontal="left" vertical="center"/>
    </xf>
    <xf numFmtId="0" fontId="26" fillId="0" borderId="26" xfId="52" applyFont="1" applyBorder="1" applyAlignment="1">
      <alignment horizontal="center" vertical="center"/>
    </xf>
    <xf numFmtId="0" fontId="26" fillId="0" borderId="27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14" fontId="47" fillId="0" borderId="20" xfId="52" applyNumberFormat="1" applyFont="1" applyBorder="1" applyAlignment="1">
      <alignment horizontal="center" vertical="center"/>
    </xf>
    <xf numFmtId="14" fontId="47" fillId="0" borderId="21" xfId="52" applyNumberFormat="1" applyFont="1" applyBorder="1" applyAlignment="1">
      <alignment horizontal="center" vertical="center"/>
    </xf>
    <xf numFmtId="0" fontId="26" fillId="0" borderId="28" xfId="52" applyFont="1" applyBorder="1" applyAlignment="1">
      <alignment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21" xfId="52" applyNumberFormat="1" applyFont="1" applyBorder="1" applyAlignment="1">
      <alignment horizontal="center" vertical="center"/>
    </xf>
    <xf numFmtId="49" fontId="21" fillId="0" borderId="20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48" fillId="0" borderId="29" xfId="52" applyFont="1" applyBorder="1" applyAlignment="1">
      <alignment vertical="center"/>
    </xf>
    <xf numFmtId="0" fontId="26" fillId="0" borderId="29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26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26" fillId="0" borderId="27" xfId="52" applyFont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18" fillId="0" borderId="20" xfId="52" applyFont="1" applyBorder="1" applyAlignment="1">
      <alignment vertical="center"/>
    </xf>
    <xf numFmtId="0" fontId="26" fillId="0" borderId="20" xfId="52" applyFont="1" applyBorder="1" applyAlignment="1">
      <alignment vertical="center"/>
    </xf>
    <xf numFmtId="0" fontId="26" fillId="0" borderId="0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 wrapText="1"/>
    </xf>
    <xf numFmtId="0" fontId="25" fillId="0" borderId="31" xfId="52" applyFont="1" applyBorder="1" applyAlignment="1">
      <alignment horizontal="left" vertical="center" wrapText="1"/>
    </xf>
    <xf numFmtId="0" fontId="25" fillId="0" borderId="66" xfId="52" applyFont="1" applyBorder="1" applyAlignment="1">
      <alignment horizontal="left" vertical="center" wrapText="1"/>
    </xf>
    <xf numFmtId="0" fontId="25" fillId="0" borderId="34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 wrapText="1"/>
    </xf>
    <xf numFmtId="0" fontId="25" fillId="0" borderId="27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9" xfId="52" applyFont="1" applyBorder="1" applyAlignment="1">
      <alignment horizontal="center" vertical="center"/>
    </xf>
    <xf numFmtId="0" fontId="26" fillId="0" borderId="23" xfId="52" applyFont="1" applyBorder="1" applyAlignment="1">
      <alignment horizontal="center" vertical="center"/>
    </xf>
    <xf numFmtId="0" fontId="26" fillId="0" borderId="28" xfId="52" applyFont="1" applyBorder="1" applyAlignment="1">
      <alignment horizontal="center" vertical="center"/>
    </xf>
    <xf numFmtId="0" fontId="26" fillId="0" borderId="20" xfId="52" applyFont="1" applyBorder="1" applyAlignment="1">
      <alignment horizontal="center" vertical="center"/>
    </xf>
    <xf numFmtId="0" fontId="39" fillId="0" borderId="20" xfId="52" applyFont="1" applyBorder="1" applyAlignment="1">
      <alignment horizontal="left" vertical="center"/>
    </xf>
    <xf numFmtId="0" fontId="26" fillId="0" borderId="67" xfId="52" applyFont="1" applyFill="1" applyBorder="1" applyAlignment="1">
      <alignment horizontal="left" vertical="center"/>
    </xf>
    <xf numFmtId="0" fontId="26" fillId="0" borderId="68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11" fillId="0" borderId="69" xfId="52" applyFont="1" applyBorder="1" applyAlignment="1">
      <alignment vertical="center"/>
    </xf>
    <xf numFmtId="0" fontId="21" fillId="0" borderId="70" xfId="52" applyFont="1" applyBorder="1" applyAlignment="1">
      <alignment horizontal="center" vertical="center"/>
    </xf>
    <xf numFmtId="0" fontId="11" fillId="0" borderId="70" xfId="52" applyFont="1" applyBorder="1" applyAlignment="1">
      <alignment vertical="center"/>
    </xf>
    <xf numFmtId="58" fontId="18" fillId="0" borderId="70" xfId="52" applyNumberFormat="1" applyFont="1" applyBorder="1" applyAlignment="1">
      <alignment vertical="center"/>
    </xf>
    <xf numFmtId="0" fontId="11" fillId="0" borderId="70" xfId="52" applyFont="1" applyBorder="1" applyAlignment="1">
      <alignment horizontal="center" vertical="center"/>
    </xf>
    <xf numFmtId="0" fontId="11" fillId="0" borderId="71" xfId="52" applyFont="1" applyFill="1" applyBorder="1" applyAlignment="1">
      <alignment horizontal="left" vertical="center"/>
    </xf>
    <xf numFmtId="0" fontId="11" fillId="0" borderId="70" xfId="52" applyFont="1" applyFill="1" applyBorder="1" applyAlignment="1">
      <alignment horizontal="left" vertical="center"/>
    </xf>
    <xf numFmtId="0" fontId="11" fillId="0" borderId="72" xfId="52" applyFont="1" applyFill="1" applyBorder="1" applyAlignment="1">
      <alignment horizontal="center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8" fillId="0" borderId="63" xfId="52" applyFont="1" applyBorder="1" applyAlignment="1">
      <alignment horizontal="center" vertical="center"/>
    </xf>
    <xf numFmtId="0" fontId="18" fillId="0" borderId="73" xfId="52" applyFont="1" applyBorder="1" applyAlignment="1">
      <alignment horizontal="center" vertical="center"/>
    </xf>
    <xf numFmtId="0" fontId="26" fillId="0" borderId="21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39" fillId="0" borderId="27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26" fillId="0" borderId="24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1" fillId="0" borderId="74" xfId="52" applyFont="1" applyBorder="1" applyAlignment="1">
      <alignment horizontal="center" vertical="center"/>
    </xf>
    <xf numFmtId="0" fontId="11" fillId="0" borderId="75" xfId="52" applyFont="1" applyFill="1" applyBorder="1" applyAlignment="1">
      <alignment horizontal="left" vertical="center"/>
    </xf>
    <xf numFmtId="0" fontId="11" fillId="0" borderId="76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32" fillId="0" borderId="2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left" vertical="center"/>
    </xf>
    <xf numFmtId="0" fontId="34" fillId="0" borderId="49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57" xfId="52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left" vertical="center"/>
    </xf>
    <xf numFmtId="0" fontId="24" fillId="0" borderId="58" xfId="53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>
      <alignment horizontal="left" vertical="center"/>
    </xf>
    <xf numFmtId="180" fontId="28" fillId="0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79" xfId="0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7" fillId="0" borderId="20" xfId="53" applyFont="1" applyFill="1" applyBorder="1" applyAlignment="1"/>
    <xf numFmtId="0" fontId="28" fillId="0" borderId="59" xfId="0" applyNumberFormat="1" applyFont="1" applyFill="1" applyBorder="1" applyAlignment="1">
      <alignment horizontal="center" vertical="center"/>
    </xf>
    <xf numFmtId="49" fontId="37" fillId="0" borderId="59" xfId="54" applyNumberFormat="1" applyFont="1" applyFill="1" applyBorder="1" applyAlignment="1">
      <alignment horizontal="center" vertical="center"/>
    </xf>
    <xf numFmtId="0" fontId="17" fillId="0" borderId="51" xfId="53" applyFont="1" applyFill="1" applyBorder="1" applyAlignment="1">
      <alignment horizontal="center"/>
    </xf>
    <xf numFmtId="49" fontId="37" fillId="0" borderId="61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9" fillId="0" borderId="25" xfId="52" applyFont="1" applyBorder="1" applyAlignment="1">
      <alignment horizontal="center" vertical="top"/>
    </xf>
    <xf numFmtId="0" fontId="21" fillId="0" borderId="80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26" fillId="0" borderId="81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11" fillId="0" borderId="71" xfId="52" applyFont="1" applyBorder="1" applyAlignment="1">
      <alignment horizontal="left" vertical="center"/>
    </xf>
    <xf numFmtId="0" fontId="11" fillId="0" borderId="70" xfId="52" applyFont="1" applyBorder="1" applyAlignment="1">
      <alignment horizontal="left" vertical="center"/>
    </xf>
    <xf numFmtId="0" fontId="26" fillId="0" borderId="72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26" fillId="0" borderId="54" xfId="52" applyFont="1" applyBorder="1" applyAlignment="1">
      <alignment vertical="center"/>
    </xf>
    <xf numFmtId="0" fontId="26" fillId="0" borderId="72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26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26" fillId="0" borderId="67" xfId="52" applyFont="1" applyBorder="1" applyAlignment="1">
      <alignment horizontal="left" vertical="center" wrapText="1"/>
    </xf>
    <xf numFmtId="0" fontId="26" fillId="0" borderId="68" xfId="52" applyFont="1" applyBorder="1" applyAlignment="1">
      <alignment horizontal="left" vertical="center" wrapText="1"/>
    </xf>
    <xf numFmtId="0" fontId="26" fillId="0" borderId="82" xfId="52" applyFont="1" applyBorder="1" applyAlignment="1">
      <alignment horizontal="left" vertical="center"/>
    </xf>
    <xf numFmtId="0" fontId="26" fillId="0" borderId="83" xfId="52" applyFont="1" applyBorder="1" applyAlignment="1">
      <alignment horizontal="left" vertical="center"/>
    </xf>
    <xf numFmtId="0" fontId="50" fillId="0" borderId="8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1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/>
    </xf>
    <xf numFmtId="9" fontId="21" fillId="0" borderId="2" xfId="52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9" fontId="21" fillId="0" borderId="54" xfId="52" applyNumberFormat="1" applyFont="1" applyBorder="1" applyAlignment="1">
      <alignment horizontal="center" vertical="center"/>
    </xf>
    <xf numFmtId="9" fontId="21" fillId="0" borderId="20" xfId="52" applyNumberFormat="1" applyFont="1" applyBorder="1" applyAlignment="1">
      <alignment horizontal="center" vertical="center"/>
    </xf>
    <xf numFmtId="0" fontId="11" fillId="0" borderId="71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67" xfId="52" applyNumberFormat="1" applyFont="1" applyBorder="1" applyAlignment="1">
      <alignment horizontal="left" vertical="center"/>
    </xf>
    <xf numFmtId="9" fontId="21" fillId="0" borderId="68" xfId="52" applyNumberFormat="1" applyFont="1" applyBorder="1" applyAlignment="1">
      <alignment horizontal="left" vertical="center"/>
    </xf>
    <xf numFmtId="0" fontId="39" fillId="0" borderId="72" xfId="52" applyFont="1" applyFill="1" applyBorder="1" applyAlignment="1">
      <alignment horizontal="left" vertical="center"/>
    </xf>
    <xf numFmtId="0" fontId="39" fillId="0" borderId="54" xfId="52" applyFont="1" applyFill="1" applyBorder="1" applyAlignment="1">
      <alignment horizontal="left" vertical="center"/>
    </xf>
    <xf numFmtId="0" fontId="39" fillId="0" borderId="80" xfId="52" applyFont="1" applyFill="1" applyBorder="1" applyAlignment="1">
      <alignment horizontal="left" vertical="center"/>
    </xf>
    <xf numFmtId="0" fontId="39" fillId="0" borderId="68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21" fillId="0" borderId="85" xfId="52" applyFont="1" applyFill="1" applyBorder="1" applyAlignment="1">
      <alignment horizontal="left" vertical="center"/>
    </xf>
    <xf numFmtId="0" fontId="21" fillId="0" borderId="86" xfId="52" applyFont="1" applyFill="1" applyBorder="1" applyAlignment="1">
      <alignment horizontal="left" vertical="center"/>
    </xf>
    <xf numFmtId="0" fontId="11" fillId="0" borderId="62" xfId="52" applyFont="1" applyBorder="1" applyAlignment="1">
      <alignment vertical="center"/>
    </xf>
    <xf numFmtId="0" fontId="52" fillId="0" borderId="70" xfId="52" applyFont="1" applyBorder="1" applyAlignment="1">
      <alignment horizontal="center" vertical="center"/>
    </xf>
    <xf numFmtId="0" fontId="11" fillId="0" borderId="63" xfId="52" applyFont="1" applyBorder="1" applyAlignment="1">
      <alignment vertical="center"/>
    </xf>
    <xf numFmtId="0" fontId="21" fillId="0" borderId="87" xfId="52" applyFont="1" applyBorder="1" applyAlignment="1">
      <alignment vertical="center"/>
    </xf>
    <xf numFmtId="0" fontId="11" fillId="0" borderId="87" xfId="52" applyFont="1" applyBorder="1" applyAlignment="1">
      <alignment vertical="center"/>
    </xf>
    <xf numFmtId="58" fontId="18" fillId="0" borderId="63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21" fillId="0" borderId="88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6" fillId="0" borderId="89" xfId="52" applyFont="1" applyBorder="1" applyAlignment="1">
      <alignment horizontal="left" vertical="center"/>
    </xf>
    <xf numFmtId="0" fontId="11" fillId="0" borderId="75" xfId="52" applyFont="1" applyBorder="1" applyAlignment="1">
      <alignment horizontal="left" vertical="center"/>
    </xf>
    <xf numFmtId="0" fontId="21" fillId="0" borderId="76" xfId="52" applyFont="1" applyBorder="1" applyAlignment="1">
      <alignment horizontal="left" vertical="center"/>
    </xf>
    <xf numFmtId="0" fontId="26" fillId="0" borderId="0" xfId="52" applyFont="1" applyBorder="1" applyAlignment="1">
      <alignment vertical="center"/>
    </xf>
    <xf numFmtId="0" fontId="26" fillId="0" borderId="41" xfId="52" applyFont="1" applyBorder="1" applyAlignment="1">
      <alignment horizontal="left" vertical="center" wrapText="1"/>
    </xf>
    <xf numFmtId="0" fontId="26" fillId="0" borderId="76" xfId="52" applyFont="1" applyBorder="1" applyAlignment="1">
      <alignment horizontal="left" vertical="center"/>
    </xf>
    <xf numFmtId="0" fontId="26" fillId="0" borderId="2" xfId="52" applyFont="1" applyBorder="1" applyAlignment="1">
      <alignment horizontal="center" vertical="center"/>
    </xf>
    <xf numFmtId="0" fontId="47" fillId="0" borderId="40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0" fontId="39" fillId="0" borderId="76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21" fillId="0" borderId="90" xfId="52" applyFont="1" applyFill="1" applyBorder="1" applyAlignment="1">
      <alignment horizontal="left" vertical="center"/>
    </xf>
    <xf numFmtId="0" fontId="11" fillId="0" borderId="91" xfId="52" applyFont="1" applyBorder="1" applyAlignment="1">
      <alignment horizontal="center" vertical="center"/>
    </xf>
    <xf numFmtId="0" fontId="21" fillId="0" borderId="87" xfId="52" applyFont="1" applyBorder="1" applyAlignment="1">
      <alignment horizontal="center" vertical="center"/>
    </xf>
    <xf numFmtId="0" fontId="21" fillId="0" borderId="89" xfId="52" applyFont="1" applyBorder="1" applyAlignment="1">
      <alignment horizontal="center" vertical="center"/>
    </xf>
    <xf numFmtId="0" fontId="21" fillId="0" borderId="89" xfId="52" applyFont="1" applyFill="1" applyBorder="1" applyAlignment="1">
      <alignment horizontal="left" vertical="center"/>
    </xf>
    <xf numFmtId="0" fontId="53" fillId="0" borderId="92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54" fillId="0" borderId="14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53" fillId="0" borderId="18" xfId="0" applyFont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/>
    </xf>
    <xf numFmtId="0" fontId="54" fillId="0" borderId="19" xfId="0" applyFont="1" applyBorder="1"/>
    <xf numFmtId="0" fontId="0" fillId="0" borderId="19" xfId="0" applyBorder="1"/>
    <xf numFmtId="0" fontId="0" fillId="0" borderId="9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116205</xdr:colOff>
      <xdr:row>2</xdr:row>
      <xdr:rowOff>36195</xdr:rowOff>
    </xdr:from>
    <xdr:to>
      <xdr:col>7</xdr:col>
      <xdr:colOff>1027430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6777355" y="448310"/>
          <a:ext cx="573405" cy="911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137160</xdr:colOff>
      <xdr:row>2</xdr:row>
      <xdr:rowOff>55245</xdr:rowOff>
    </xdr:from>
    <xdr:to>
      <xdr:col>9</xdr:col>
      <xdr:colOff>708660</xdr:colOff>
      <xdr:row>5</xdr:row>
      <xdr:rowOff>82550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6200" y="636270"/>
          <a:ext cx="1638300" cy="703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294</v>
      </c>
      <c r="H2" s="4"/>
      <c r="I2" s="4" t="s">
        <v>295</v>
      </c>
      <c r="J2" s="4"/>
      <c r="K2" s="6" t="s">
        <v>296</v>
      </c>
      <c r="L2" s="76" t="s">
        <v>297</v>
      </c>
      <c r="M2" s="20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77"/>
      <c r="M3" s="21"/>
    </row>
    <row r="4" ht="22" customHeight="1" spans="1:13">
      <c r="A4" s="67">
        <v>1</v>
      </c>
      <c r="B4" s="24" t="s">
        <v>289</v>
      </c>
      <c r="C4" s="25">
        <v>241010020</v>
      </c>
      <c r="D4" s="25" t="s">
        <v>287</v>
      </c>
      <c r="E4" s="25" t="s">
        <v>288</v>
      </c>
      <c r="F4" s="12" t="s">
        <v>62</v>
      </c>
      <c r="G4" s="68">
        <v>-0.01</v>
      </c>
      <c r="H4" s="69">
        <v>-0.01</v>
      </c>
      <c r="I4" s="68">
        <v>-0.01</v>
      </c>
      <c r="J4" s="69">
        <v>-0.01</v>
      </c>
      <c r="K4" s="72"/>
      <c r="L4" s="11" t="s">
        <v>95</v>
      </c>
      <c r="M4" s="11" t="s">
        <v>301</v>
      </c>
    </row>
    <row r="5" ht="22" customHeight="1" spans="1:13">
      <c r="A5" s="67"/>
      <c r="B5" s="24"/>
      <c r="C5" s="28"/>
      <c r="D5" s="28"/>
      <c r="E5" s="29"/>
      <c r="F5" s="28"/>
      <c r="G5" s="68"/>
      <c r="H5" s="69"/>
      <c r="I5" s="69"/>
      <c r="J5" s="69"/>
      <c r="K5" s="72"/>
      <c r="L5" s="11"/>
      <c r="M5" s="11"/>
    </row>
    <row r="6" ht="22" customHeight="1" spans="1:13">
      <c r="A6" s="67"/>
      <c r="B6" s="70"/>
      <c r="C6" s="28"/>
      <c r="D6" s="70"/>
      <c r="E6" s="52"/>
      <c r="F6" s="70"/>
      <c r="G6" s="69"/>
      <c r="H6" s="69"/>
      <c r="I6" s="69"/>
      <c r="J6" s="69"/>
      <c r="K6" s="72"/>
      <c r="L6" s="11"/>
      <c r="M6" s="11"/>
    </row>
    <row r="7" ht="22" customHeight="1" spans="1:13">
      <c r="A7" s="67"/>
      <c r="B7" s="70"/>
      <c r="C7" s="28"/>
      <c r="D7" s="70"/>
      <c r="E7" s="52"/>
      <c r="F7" s="70"/>
      <c r="G7" s="69"/>
      <c r="H7" s="69"/>
      <c r="I7" s="69"/>
      <c r="J7" s="69"/>
      <c r="K7" s="72"/>
      <c r="L7" s="11"/>
      <c r="M7" s="11"/>
    </row>
    <row r="8" ht="22" customHeight="1" spans="1:13">
      <c r="A8" s="67"/>
      <c r="B8" s="71"/>
      <c r="C8" s="31"/>
      <c r="D8" s="31"/>
      <c r="E8" s="31"/>
      <c r="F8" s="32"/>
      <c r="G8" s="72"/>
      <c r="H8" s="73"/>
      <c r="I8" s="73"/>
      <c r="J8" s="73"/>
      <c r="K8" s="72"/>
      <c r="L8" s="9"/>
      <c r="M8" s="9"/>
    </row>
    <row r="9" ht="22" customHeight="1" spans="1:13">
      <c r="A9" s="67"/>
      <c r="B9" s="71"/>
      <c r="C9" s="31"/>
      <c r="D9" s="31"/>
      <c r="E9" s="31"/>
      <c r="F9" s="32"/>
      <c r="G9" s="72"/>
      <c r="H9" s="73"/>
      <c r="I9" s="73"/>
      <c r="J9" s="73"/>
      <c r="K9" s="72"/>
      <c r="L9" s="9"/>
      <c r="M9" s="9"/>
    </row>
    <row r="10" ht="22" customHeight="1" spans="1:13">
      <c r="A10" s="67"/>
      <c r="B10" s="71"/>
      <c r="C10" s="31"/>
      <c r="D10" s="31"/>
      <c r="E10" s="31"/>
      <c r="F10" s="32"/>
      <c r="G10" s="72"/>
      <c r="H10" s="73"/>
      <c r="I10" s="73"/>
      <c r="J10" s="73"/>
      <c r="K10" s="72"/>
      <c r="L10" s="9"/>
      <c r="M10" s="9"/>
    </row>
    <row r="11" ht="22" customHeight="1" spans="1:13">
      <c r="A11" s="67"/>
      <c r="B11" s="71"/>
      <c r="C11" s="31"/>
      <c r="D11" s="31"/>
      <c r="E11" s="31"/>
      <c r="F11" s="32"/>
      <c r="G11" s="72"/>
      <c r="H11" s="73"/>
      <c r="I11" s="73"/>
      <c r="J11" s="73"/>
      <c r="K11" s="72"/>
      <c r="L11" s="9"/>
      <c r="M11" s="9"/>
    </row>
    <row r="12" s="2" customFormat="1" ht="18.75" spans="1:13">
      <c r="A12" s="14" t="s">
        <v>302</v>
      </c>
      <c r="B12" s="15"/>
      <c r="C12" s="15"/>
      <c r="D12" s="31"/>
      <c r="E12" s="16"/>
      <c r="F12" s="32"/>
      <c r="G12" s="33"/>
      <c r="H12" s="14" t="s">
        <v>291</v>
      </c>
      <c r="I12" s="15"/>
      <c r="J12" s="15"/>
      <c r="K12" s="16"/>
      <c r="L12" s="78"/>
      <c r="M12" s="22"/>
    </row>
    <row r="13" ht="84" customHeight="1" spans="1:13">
      <c r="A13" s="74" t="s">
        <v>303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2" sqref="D$1:D$1048576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7.25" customWidth="1"/>
    <col min="7" max="7" width="13.75" customWidth="1"/>
    <col min="8" max="9" width="6.375" customWidth="1"/>
    <col min="10" max="10" width="11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0" t="s">
        <v>306</v>
      </c>
      <c r="H2" s="41"/>
      <c r="I2" s="64"/>
      <c r="J2" s="40" t="s">
        <v>307</v>
      </c>
      <c r="K2" s="41"/>
      <c r="L2" s="64"/>
      <c r="M2" s="40" t="s">
        <v>308</v>
      </c>
      <c r="N2" s="41"/>
      <c r="O2" s="64"/>
      <c r="P2" s="40" t="s">
        <v>309</v>
      </c>
      <c r="Q2" s="41"/>
      <c r="R2" s="64"/>
      <c r="S2" s="41" t="s">
        <v>310</v>
      </c>
      <c r="T2" s="41"/>
      <c r="U2" s="64"/>
      <c r="V2" s="36" t="s">
        <v>311</v>
      </c>
      <c r="W2" s="36" t="s">
        <v>286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312</v>
      </c>
      <c r="H3" s="4" t="s">
        <v>67</v>
      </c>
      <c r="I3" s="4" t="s">
        <v>277</v>
      </c>
      <c r="J3" s="4" t="s">
        <v>312</v>
      </c>
      <c r="K3" s="4" t="s">
        <v>67</v>
      </c>
      <c r="L3" s="4" t="s">
        <v>277</v>
      </c>
      <c r="M3" s="4" t="s">
        <v>312</v>
      </c>
      <c r="N3" s="4" t="s">
        <v>67</v>
      </c>
      <c r="O3" s="4" t="s">
        <v>277</v>
      </c>
      <c r="P3" s="4" t="s">
        <v>312</v>
      </c>
      <c r="Q3" s="4" t="s">
        <v>67</v>
      </c>
      <c r="R3" s="4" t="s">
        <v>277</v>
      </c>
      <c r="S3" s="4" t="s">
        <v>312</v>
      </c>
      <c r="T3" s="4" t="s">
        <v>67</v>
      </c>
      <c r="U3" s="4" t="s">
        <v>277</v>
      </c>
      <c r="V3" s="66"/>
      <c r="W3" s="66"/>
    </row>
    <row r="4" ht="18.75" spans="1:23">
      <c r="A4" s="43" t="s">
        <v>313</v>
      </c>
      <c r="B4" s="44" t="s">
        <v>289</v>
      </c>
      <c r="C4" s="25">
        <v>241010020</v>
      </c>
      <c r="D4" s="25" t="s">
        <v>287</v>
      </c>
      <c r="E4" s="25" t="s">
        <v>288</v>
      </c>
      <c r="F4" s="12" t="s">
        <v>62</v>
      </c>
      <c r="G4" s="45" t="s">
        <v>314</v>
      </c>
      <c r="H4" s="46"/>
      <c r="I4" s="46" t="s">
        <v>315</v>
      </c>
      <c r="J4" s="46" t="s">
        <v>316</v>
      </c>
      <c r="K4" s="27"/>
      <c r="L4" s="27" t="s">
        <v>317</v>
      </c>
      <c r="M4" s="11"/>
      <c r="N4" s="11"/>
      <c r="O4" s="11"/>
      <c r="P4" s="11"/>
      <c r="Q4" s="11"/>
      <c r="R4" s="11"/>
      <c r="S4" s="11"/>
      <c r="T4" s="11"/>
      <c r="U4" s="11"/>
      <c r="V4" s="11" t="s">
        <v>318</v>
      </c>
      <c r="W4" s="11"/>
    </row>
    <row r="5" ht="16.5" spans="1:23">
      <c r="A5" s="47"/>
      <c r="B5" s="48"/>
      <c r="C5" s="28"/>
      <c r="D5" s="28"/>
      <c r="E5" s="29"/>
      <c r="F5" s="28"/>
      <c r="G5" s="49" t="s">
        <v>319</v>
      </c>
      <c r="H5" s="50"/>
      <c r="I5" s="65"/>
      <c r="J5" s="49" t="s">
        <v>320</v>
      </c>
      <c r="K5" s="50"/>
      <c r="L5" s="65"/>
      <c r="M5" s="40" t="s">
        <v>321</v>
      </c>
      <c r="N5" s="41"/>
      <c r="O5" s="64"/>
      <c r="P5" s="40" t="s">
        <v>322</v>
      </c>
      <c r="Q5" s="41"/>
      <c r="R5" s="64"/>
      <c r="S5" s="41" t="s">
        <v>323</v>
      </c>
      <c r="T5" s="41"/>
      <c r="U5" s="64"/>
      <c r="V5" s="11"/>
      <c r="W5" s="11"/>
    </row>
    <row r="6" ht="16.5" spans="1:23">
      <c r="A6" s="47"/>
      <c r="B6" s="48"/>
      <c r="C6" s="28"/>
      <c r="D6" s="51"/>
      <c r="E6" s="52"/>
      <c r="F6" s="51"/>
      <c r="G6" s="53" t="s">
        <v>312</v>
      </c>
      <c r="H6" s="53" t="s">
        <v>67</v>
      </c>
      <c r="I6" s="53" t="s">
        <v>277</v>
      </c>
      <c r="J6" s="53" t="s">
        <v>312</v>
      </c>
      <c r="K6" s="53" t="s">
        <v>67</v>
      </c>
      <c r="L6" s="53" t="s">
        <v>277</v>
      </c>
      <c r="M6" s="4" t="s">
        <v>312</v>
      </c>
      <c r="N6" s="4" t="s">
        <v>67</v>
      </c>
      <c r="O6" s="4" t="s">
        <v>277</v>
      </c>
      <c r="P6" s="4" t="s">
        <v>312</v>
      </c>
      <c r="Q6" s="4" t="s">
        <v>67</v>
      </c>
      <c r="R6" s="4" t="s">
        <v>277</v>
      </c>
      <c r="S6" s="4" t="s">
        <v>312</v>
      </c>
      <c r="T6" s="4" t="s">
        <v>67</v>
      </c>
      <c r="U6" s="4" t="s">
        <v>277</v>
      </c>
      <c r="V6" s="11"/>
      <c r="W6" s="11"/>
    </row>
    <row r="7" ht="15" spans="1:23">
      <c r="A7" s="54"/>
      <c r="B7" s="55"/>
      <c r="C7" s="28"/>
      <c r="D7" s="56"/>
      <c r="E7" s="52"/>
      <c r="F7" s="56"/>
      <c r="G7" s="27"/>
      <c r="H7" s="46"/>
      <c r="I7" s="46"/>
      <c r="J7" s="46"/>
      <c r="K7" s="46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3"/>
      <c r="B8" s="44"/>
      <c r="C8" s="57"/>
      <c r="D8" s="57"/>
      <c r="E8" s="57"/>
      <c r="F8" s="43"/>
      <c r="G8" s="11"/>
      <c r="H8" s="46"/>
      <c r="I8" s="46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7"/>
      <c r="B9" s="48"/>
      <c r="C9" s="54"/>
      <c r="D9" s="58"/>
      <c r="E9" s="54"/>
      <c r="F9" s="54"/>
      <c r="G9" s="11"/>
      <c r="H9" s="46"/>
      <c r="I9" s="4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3"/>
      <c r="B10" s="44"/>
      <c r="C10" s="59"/>
      <c r="D10" s="57"/>
      <c r="E10" s="59"/>
      <c r="F10" s="43"/>
      <c r="G10" s="11"/>
      <c r="H10" s="46"/>
      <c r="I10" s="4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7"/>
      <c r="B11" s="48"/>
      <c r="C11" s="60"/>
      <c r="D11" s="58"/>
      <c r="E11" s="60"/>
      <c r="F11" s="5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61"/>
      <c r="B12" s="61"/>
      <c r="C12" s="61"/>
      <c r="D12" s="61"/>
      <c r="E12" s="61"/>
      <c r="F12" s="6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60"/>
      <c r="B13" s="60"/>
      <c r="C13" s="60"/>
      <c r="D13" s="60"/>
      <c r="E13" s="60"/>
      <c r="F13" s="6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61"/>
      <c r="B14" s="61"/>
      <c r="C14" s="61"/>
      <c r="D14" s="61"/>
      <c r="E14" s="61"/>
      <c r="F14" s="6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0"/>
      <c r="B15" s="60"/>
      <c r="C15" s="60"/>
      <c r="D15" s="60"/>
      <c r="E15" s="60"/>
      <c r="F15" s="6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324</v>
      </c>
      <c r="B17" s="15"/>
      <c r="C17" s="15"/>
      <c r="D17" s="15"/>
      <c r="E17" s="16"/>
      <c r="F17" s="17"/>
      <c r="G17" s="33"/>
      <c r="H17" s="39"/>
      <c r="I17" s="39"/>
      <c r="J17" s="14" t="s">
        <v>291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2" t="s">
        <v>325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327</v>
      </c>
      <c r="B2" s="36" t="s">
        <v>273</v>
      </c>
      <c r="C2" s="36" t="s">
        <v>274</v>
      </c>
      <c r="D2" s="36" t="s">
        <v>275</v>
      </c>
      <c r="E2" s="36" t="s">
        <v>276</v>
      </c>
      <c r="F2" s="36" t="s">
        <v>277</v>
      </c>
      <c r="G2" s="35" t="s">
        <v>328</v>
      </c>
      <c r="H2" s="35" t="s">
        <v>329</v>
      </c>
      <c r="I2" s="35" t="s">
        <v>330</v>
      </c>
      <c r="J2" s="35" t="s">
        <v>329</v>
      </c>
      <c r="K2" s="35" t="s">
        <v>331</v>
      </c>
      <c r="L2" s="35" t="s">
        <v>329</v>
      </c>
      <c r="M2" s="36" t="s">
        <v>311</v>
      </c>
      <c r="N2" s="36" t="s">
        <v>286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7" t="s">
        <v>327</v>
      </c>
      <c r="B4" s="38" t="s">
        <v>332</v>
      </c>
      <c r="C4" s="38" t="s">
        <v>312</v>
      </c>
      <c r="D4" s="38" t="s">
        <v>275</v>
      </c>
      <c r="E4" s="36" t="s">
        <v>276</v>
      </c>
      <c r="F4" s="36" t="s">
        <v>277</v>
      </c>
      <c r="G4" s="35" t="s">
        <v>328</v>
      </c>
      <c r="H4" s="35" t="s">
        <v>329</v>
      </c>
      <c r="I4" s="35" t="s">
        <v>330</v>
      </c>
      <c r="J4" s="35" t="s">
        <v>329</v>
      </c>
      <c r="K4" s="35" t="s">
        <v>331</v>
      </c>
      <c r="L4" s="35" t="s">
        <v>329</v>
      </c>
      <c r="M4" s="36" t="s">
        <v>311</v>
      </c>
      <c r="N4" s="36" t="s">
        <v>286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333</v>
      </c>
      <c r="B11" s="15"/>
      <c r="C11" s="15"/>
      <c r="D11" s="16"/>
      <c r="E11" s="17"/>
      <c r="F11" s="39"/>
      <c r="G11" s="33"/>
      <c r="H11" s="39"/>
      <c r="I11" s="14" t="s">
        <v>334</v>
      </c>
      <c r="J11" s="15"/>
      <c r="K11" s="15"/>
      <c r="L11" s="15"/>
      <c r="M11" s="15"/>
      <c r="N11" s="22"/>
    </row>
    <row r="12" ht="16.5" spans="1:14">
      <c r="A12" s="18" t="s">
        <v>335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311</v>
      </c>
      <c r="L2" s="5" t="s">
        <v>286</v>
      </c>
    </row>
    <row r="3" ht="24" spans="1:12">
      <c r="A3" s="23">
        <v>1</v>
      </c>
      <c r="B3" s="24" t="s">
        <v>289</v>
      </c>
      <c r="C3" s="25">
        <v>241010020</v>
      </c>
      <c r="D3" s="25" t="s">
        <v>287</v>
      </c>
      <c r="E3" s="25" t="s">
        <v>288</v>
      </c>
      <c r="F3" s="12" t="s">
        <v>62</v>
      </c>
      <c r="G3" s="26" t="s">
        <v>341</v>
      </c>
      <c r="H3" s="27"/>
      <c r="I3" s="27"/>
      <c r="J3" s="11"/>
      <c r="K3" s="34" t="s">
        <v>342</v>
      </c>
      <c r="L3" s="11" t="s">
        <v>301</v>
      </c>
    </row>
    <row r="4" ht="15" spans="1:12">
      <c r="A4" s="23"/>
      <c r="B4" s="24"/>
      <c r="C4" s="28"/>
      <c r="D4" s="28"/>
      <c r="E4" s="29"/>
      <c r="F4" s="28"/>
      <c r="G4" s="11"/>
      <c r="H4" s="27"/>
      <c r="I4" s="27"/>
      <c r="J4" s="11"/>
      <c r="K4" s="34" t="s">
        <v>342</v>
      </c>
      <c r="L4" s="11" t="s">
        <v>301</v>
      </c>
    </row>
    <row r="5" spans="1:12">
      <c r="A5" s="30"/>
      <c r="B5" s="31"/>
      <c r="C5" s="31"/>
      <c r="D5" s="31"/>
      <c r="E5" s="31"/>
      <c r="F5" s="32"/>
      <c r="G5" s="11"/>
      <c r="H5" s="11"/>
      <c r="I5" s="9"/>
      <c r="J5" s="9"/>
      <c r="K5" s="34"/>
      <c r="L5" s="11"/>
    </row>
    <row r="6" spans="1:12">
      <c r="A6" s="30"/>
      <c r="B6" s="31"/>
      <c r="C6" s="31"/>
      <c r="D6" s="31"/>
      <c r="E6" s="31"/>
      <c r="F6" s="32"/>
      <c r="G6" s="11"/>
      <c r="H6" s="11"/>
      <c r="I6" s="9"/>
      <c r="J6" s="9"/>
      <c r="K6" s="34"/>
      <c r="L6" s="11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343</v>
      </c>
      <c r="B9" s="15"/>
      <c r="C9" s="15"/>
      <c r="D9" s="15"/>
      <c r="E9" s="16"/>
      <c r="F9" s="17"/>
      <c r="G9" s="33"/>
      <c r="H9" s="14" t="s">
        <v>344</v>
      </c>
      <c r="I9" s="15"/>
      <c r="J9" s="15"/>
      <c r="K9" s="15"/>
      <c r="L9" s="22"/>
    </row>
    <row r="10" ht="16.5" spans="1:12">
      <c r="A10" s="18" t="s">
        <v>345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312</v>
      </c>
      <c r="D2" s="5" t="s">
        <v>275</v>
      </c>
      <c r="E2" s="5" t="s">
        <v>276</v>
      </c>
      <c r="F2" s="4" t="s">
        <v>347</v>
      </c>
      <c r="G2" s="4" t="s">
        <v>295</v>
      </c>
      <c r="H2" s="6" t="s">
        <v>296</v>
      </c>
      <c r="I2" s="20" t="s">
        <v>298</v>
      </c>
    </row>
    <row r="3" s="1" customFormat="1" ht="16.5" spans="1:9">
      <c r="A3" s="4"/>
      <c r="B3" s="7"/>
      <c r="C3" s="7"/>
      <c r="D3" s="7"/>
      <c r="E3" s="7"/>
      <c r="F3" s="4" t="s">
        <v>348</v>
      </c>
      <c r="G3" s="4" t="s">
        <v>299</v>
      </c>
      <c r="H3" s="8"/>
      <c r="I3" s="21"/>
    </row>
    <row r="4" ht="18.75" spans="1:9">
      <c r="A4" s="9">
        <v>1</v>
      </c>
      <c r="B4" s="9" t="s">
        <v>317</v>
      </c>
      <c r="C4" s="10" t="s">
        <v>349</v>
      </c>
      <c r="D4" s="11" t="s">
        <v>111</v>
      </c>
      <c r="E4" s="12" t="s">
        <v>62</v>
      </c>
      <c r="F4" s="13">
        <v>-0.03</v>
      </c>
      <c r="G4" s="13">
        <v>-0.02</v>
      </c>
      <c r="H4" s="13">
        <v>-0.05</v>
      </c>
      <c r="I4" s="11" t="s">
        <v>301</v>
      </c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350</v>
      </c>
      <c r="B12" s="15"/>
      <c r="C12" s="15"/>
      <c r="D12" s="16"/>
      <c r="E12" s="17"/>
      <c r="F12" s="14" t="s">
        <v>351</v>
      </c>
      <c r="G12" s="15"/>
      <c r="H12" s="16"/>
      <c r="I12" s="22"/>
    </row>
    <row r="13" ht="16.5" spans="1:9">
      <c r="A13" s="18" t="s">
        <v>352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20" workbookViewId="0">
      <selection activeCell="A37" sqref="A37:K37"/>
    </sheetView>
  </sheetViews>
  <sheetFormatPr defaultColWidth="10.375" defaultRowHeight="16.5" customHeight="1"/>
  <cols>
    <col min="1" max="1" width="11.125" style="285" customWidth="1"/>
    <col min="2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405" t="s">
        <v>52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ht="15" spans="1:11">
      <c r="A2" s="286" t="s">
        <v>53</v>
      </c>
      <c r="B2" s="287" t="s">
        <v>54</v>
      </c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61" t="s">
        <v>56</v>
      </c>
      <c r="J2" s="361"/>
      <c r="K2" s="362"/>
    </row>
    <row r="3" ht="14.25" spans="1:11">
      <c r="A3" s="290" t="s">
        <v>58</v>
      </c>
      <c r="B3" s="291"/>
      <c r="C3" s="292"/>
      <c r="D3" s="293" t="s">
        <v>59</v>
      </c>
      <c r="E3" s="294"/>
      <c r="F3" s="294"/>
      <c r="G3" s="295"/>
      <c r="H3" s="293" t="s">
        <v>60</v>
      </c>
      <c r="I3" s="294"/>
      <c r="J3" s="294"/>
      <c r="K3" s="295"/>
    </row>
    <row r="4" ht="14.25" spans="1:11">
      <c r="A4" s="296" t="s">
        <v>61</v>
      </c>
      <c r="B4" s="155" t="s">
        <v>62</v>
      </c>
      <c r="C4" s="156"/>
      <c r="D4" s="296" t="s">
        <v>63</v>
      </c>
      <c r="E4" s="297"/>
      <c r="F4" s="301">
        <v>45626</v>
      </c>
      <c r="G4" s="302"/>
      <c r="H4" s="296" t="s">
        <v>64</v>
      </c>
      <c r="I4" s="297"/>
      <c r="J4" s="155" t="s">
        <v>65</v>
      </c>
      <c r="K4" s="156" t="s">
        <v>66</v>
      </c>
    </row>
    <row r="5" ht="14.25" spans="1:11">
      <c r="A5" s="300" t="s">
        <v>67</v>
      </c>
      <c r="B5" s="155" t="s">
        <v>68</v>
      </c>
      <c r="C5" s="156"/>
      <c r="D5" s="296" t="s">
        <v>69</v>
      </c>
      <c r="E5" s="297"/>
      <c r="F5" s="301">
        <v>45610</v>
      </c>
      <c r="G5" s="302"/>
      <c r="H5" s="296" t="s">
        <v>70</v>
      </c>
      <c r="I5" s="297"/>
      <c r="J5" s="155" t="s">
        <v>65</v>
      </c>
      <c r="K5" s="156" t="s">
        <v>66</v>
      </c>
    </row>
    <row r="6" ht="14.25" spans="1:11">
      <c r="A6" s="296" t="s">
        <v>71</v>
      </c>
      <c r="B6" s="303" t="s">
        <v>72</v>
      </c>
      <c r="C6" s="304">
        <v>6</v>
      </c>
      <c r="D6" s="300" t="s">
        <v>73</v>
      </c>
      <c r="E6" s="321"/>
      <c r="F6" s="301">
        <v>45616</v>
      </c>
      <c r="G6" s="302"/>
      <c r="H6" s="296" t="s">
        <v>74</v>
      </c>
      <c r="I6" s="297"/>
      <c r="J6" s="155" t="s">
        <v>65</v>
      </c>
      <c r="K6" s="156" t="s">
        <v>66</v>
      </c>
    </row>
    <row r="7" ht="14.25" spans="1:11">
      <c r="A7" s="296" t="s">
        <v>75</v>
      </c>
      <c r="B7" s="305">
        <v>514</v>
      </c>
      <c r="C7" s="306"/>
      <c r="D7" s="300" t="s">
        <v>76</v>
      </c>
      <c r="E7" s="320"/>
      <c r="F7" s="301">
        <v>45622</v>
      </c>
      <c r="G7" s="302"/>
      <c r="H7" s="296" t="s">
        <v>77</v>
      </c>
      <c r="I7" s="297"/>
      <c r="J7" s="155" t="s">
        <v>65</v>
      </c>
      <c r="K7" s="156" t="s">
        <v>66</v>
      </c>
    </row>
    <row r="8" ht="15" spans="1:11">
      <c r="A8" s="308" t="s">
        <v>78</v>
      </c>
      <c r="B8" s="406" t="s">
        <v>79</v>
      </c>
      <c r="C8" s="407"/>
      <c r="D8" s="309" t="s">
        <v>80</v>
      </c>
      <c r="E8" s="310"/>
      <c r="F8" s="311">
        <v>45624</v>
      </c>
      <c r="G8" s="312"/>
      <c r="H8" s="309" t="s">
        <v>81</v>
      </c>
      <c r="I8" s="310"/>
      <c r="J8" s="331" t="s">
        <v>65</v>
      </c>
      <c r="K8" s="371" t="s">
        <v>66</v>
      </c>
    </row>
    <row r="9" ht="15" spans="1:11">
      <c r="A9" s="408" t="s">
        <v>82</v>
      </c>
      <c r="B9" s="409"/>
      <c r="C9" s="409"/>
      <c r="D9" s="410"/>
      <c r="E9" s="410"/>
      <c r="F9" s="410"/>
      <c r="G9" s="410"/>
      <c r="H9" s="410"/>
      <c r="I9" s="410"/>
      <c r="J9" s="410"/>
      <c r="K9" s="458"/>
    </row>
    <row r="10" ht="15" spans="1:11">
      <c r="A10" s="411" t="s">
        <v>83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59"/>
    </row>
    <row r="11" ht="14.25" spans="1:11">
      <c r="A11" s="413" t="s">
        <v>84</v>
      </c>
      <c r="B11" s="414" t="s">
        <v>85</v>
      </c>
      <c r="C11" s="415" t="s">
        <v>86</v>
      </c>
      <c r="D11" s="416"/>
      <c r="E11" s="417" t="s">
        <v>87</v>
      </c>
      <c r="F11" s="414" t="s">
        <v>85</v>
      </c>
      <c r="G11" s="415" t="s">
        <v>86</v>
      </c>
      <c r="H11" s="415" t="s">
        <v>88</v>
      </c>
      <c r="I11" s="417" t="s">
        <v>89</v>
      </c>
      <c r="J11" s="414" t="s">
        <v>85</v>
      </c>
      <c r="K11" s="460" t="s">
        <v>86</v>
      </c>
    </row>
    <row r="12" ht="14.25" spans="1:11">
      <c r="A12" s="300" t="s">
        <v>90</v>
      </c>
      <c r="B12" s="319" t="s">
        <v>85</v>
      </c>
      <c r="C12" s="155" t="s">
        <v>86</v>
      </c>
      <c r="D12" s="320"/>
      <c r="E12" s="321" t="s">
        <v>91</v>
      </c>
      <c r="F12" s="319" t="s">
        <v>85</v>
      </c>
      <c r="G12" s="155" t="s">
        <v>86</v>
      </c>
      <c r="H12" s="155" t="s">
        <v>88</v>
      </c>
      <c r="I12" s="321" t="s">
        <v>92</v>
      </c>
      <c r="J12" s="319" t="s">
        <v>85</v>
      </c>
      <c r="K12" s="156" t="s">
        <v>86</v>
      </c>
    </row>
    <row r="13" ht="14.25" spans="1:11">
      <c r="A13" s="300" t="s">
        <v>93</v>
      </c>
      <c r="B13" s="319" t="s">
        <v>85</v>
      </c>
      <c r="C13" s="155" t="s">
        <v>86</v>
      </c>
      <c r="D13" s="320"/>
      <c r="E13" s="321" t="s">
        <v>94</v>
      </c>
      <c r="F13" s="155" t="s">
        <v>95</v>
      </c>
      <c r="G13" s="155" t="s">
        <v>96</v>
      </c>
      <c r="H13" s="155" t="s">
        <v>88</v>
      </c>
      <c r="I13" s="321" t="s">
        <v>97</v>
      </c>
      <c r="J13" s="319" t="s">
        <v>85</v>
      </c>
      <c r="K13" s="156" t="s">
        <v>86</v>
      </c>
    </row>
    <row r="14" ht="15" spans="1:11">
      <c r="A14" s="309" t="s">
        <v>98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64"/>
    </row>
    <row r="15" ht="15" spans="1:11">
      <c r="A15" s="411" t="s">
        <v>99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59"/>
    </row>
    <row r="16" ht="14.25" spans="1:11">
      <c r="A16" s="418" t="s">
        <v>100</v>
      </c>
      <c r="B16" s="415" t="s">
        <v>95</v>
      </c>
      <c r="C16" s="415" t="s">
        <v>96</v>
      </c>
      <c r="D16" s="419"/>
      <c r="E16" s="420" t="s">
        <v>101</v>
      </c>
      <c r="F16" s="415" t="s">
        <v>95</v>
      </c>
      <c r="G16" s="415" t="s">
        <v>96</v>
      </c>
      <c r="H16" s="421"/>
      <c r="I16" s="420" t="s">
        <v>102</v>
      </c>
      <c r="J16" s="415" t="s">
        <v>95</v>
      </c>
      <c r="K16" s="460" t="s">
        <v>96</v>
      </c>
    </row>
    <row r="17" customHeight="1" spans="1:22">
      <c r="A17" s="338" t="s">
        <v>103</v>
      </c>
      <c r="B17" s="155" t="s">
        <v>95</v>
      </c>
      <c r="C17" s="155" t="s">
        <v>96</v>
      </c>
      <c r="D17" s="422"/>
      <c r="E17" s="339" t="s">
        <v>104</v>
      </c>
      <c r="F17" s="155" t="s">
        <v>95</v>
      </c>
      <c r="G17" s="155" t="s">
        <v>96</v>
      </c>
      <c r="H17" s="423"/>
      <c r="I17" s="339" t="s">
        <v>105</v>
      </c>
      <c r="J17" s="155" t="s">
        <v>95</v>
      </c>
      <c r="K17" s="156" t="s">
        <v>96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4" t="s">
        <v>106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62"/>
    </row>
    <row r="19" s="404" customFormat="1" ht="18" customHeight="1" spans="1:11">
      <c r="A19" s="411" t="s">
        <v>107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59"/>
    </row>
    <row r="20" customHeight="1" spans="1:11">
      <c r="A20" s="426" t="s">
        <v>108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63"/>
    </row>
    <row r="21" ht="21.75" customHeight="1" spans="1:11">
      <c r="A21" s="428" t="s">
        <v>109</v>
      </c>
      <c r="B21" s="109"/>
      <c r="C21" s="429">
        <v>120</v>
      </c>
      <c r="D21" s="429">
        <v>130</v>
      </c>
      <c r="E21" s="429">
        <v>140</v>
      </c>
      <c r="F21" s="429">
        <v>150</v>
      </c>
      <c r="G21" s="429">
        <v>160</v>
      </c>
      <c r="H21" s="430">
        <v>165</v>
      </c>
      <c r="I21" s="109"/>
      <c r="J21" s="464"/>
      <c r="K21" s="370" t="s">
        <v>110</v>
      </c>
    </row>
    <row r="22" ht="23" customHeight="1" spans="1:11">
      <c r="A22" s="431" t="s">
        <v>111</v>
      </c>
      <c r="B22" s="432"/>
      <c r="C22" s="432" t="s">
        <v>95</v>
      </c>
      <c r="D22" s="432" t="s">
        <v>95</v>
      </c>
      <c r="E22" s="432" t="s">
        <v>95</v>
      </c>
      <c r="F22" s="432" t="s">
        <v>95</v>
      </c>
      <c r="G22" s="432" t="s">
        <v>95</v>
      </c>
      <c r="H22" s="432" t="s">
        <v>95</v>
      </c>
      <c r="I22" s="432"/>
      <c r="J22" s="432"/>
      <c r="K22" s="465" t="s">
        <v>95</v>
      </c>
    </row>
    <row r="23" ht="23" customHeight="1" spans="1:11">
      <c r="A23" s="431"/>
      <c r="B23" s="432"/>
      <c r="C23" s="432"/>
      <c r="D23" s="432"/>
      <c r="E23" s="432"/>
      <c r="F23" s="432"/>
      <c r="G23" s="432"/>
      <c r="H23" s="432"/>
      <c r="I23" s="432"/>
      <c r="J23" s="432"/>
      <c r="K23" s="465"/>
    </row>
    <row r="24" ht="23" customHeight="1" spans="1:11">
      <c r="A24" s="433"/>
      <c r="B24" s="434"/>
      <c r="C24" s="434"/>
      <c r="D24" s="434"/>
      <c r="E24" s="434"/>
      <c r="F24" s="434"/>
      <c r="G24" s="434"/>
      <c r="H24" s="434"/>
      <c r="I24" s="434"/>
      <c r="J24" s="434"/>
      <c r="K24" s="466"/>
    </row>
    <row r="25" ht="23" customHeight="1" spans="1:11">
      <c r="A25" s="307"/>
      <c r="B25" s="435"/>
      <c r="C25" s="435"/>
      <c r="D25" s="435"/>
      <c r="E25" s="435"/>
      <c r="F25" s="435"/>
      <c r="G25" s="435"/>
      <c r="H25" s="435"/>
      <c r="I25" s="435"/>
      <c r="J25" s="435"/>
      <c r="K25" s="466"/>
    </row>
    <row r="26" ht="23" customHeight="1" spans="1:11">
      <c r="A26" s="307"/>
      <c r="B26" s="435"/>
      <c r="C26" s="435"/>
      <c r="D26" s="435"/>
      <c r="E26" s="435"/>
      <c r="F26" s="435"/>
      <c r="G26" s="435"/>
      <c r="H26" s="435"/>
      <c r="I26" s="435"/>
      <c r="J26" s="435"/>
      <c r="K26" s="466"/>
    </row>
    <row r="27" ht="23" customHeight="1" spans="1:11">
      <c r="A27" s="307"/>
      <c r="B27" s="435"/>
      <c r="C27" s="435"/>
      <c r="D27" s="435"/>
      <c r="E27" s="435"/>
      <c r="F27" s="435"/>
      <c r="G27" s="435"/>
      <c r="H27" s="435"/>
      <c r="I27" s="435"/>
      <c r="J27" s="435"/>
      <c r="K27" s="466"/>
    </row>
    <row r="28" ht="18" customHeight="1" spans="1:11">
      <c r="A28" s="436" t="s">
        <v>112</v>
      </c>
      <c r="B28" s="437"/>
      <c r="C28" s="437"/>
      <c r="D28" s="437"/>
      <c r="E28" s="437"/>
      <c r="F28" s="437"/>
      <c r="G28" s="437"/>
      <c r="H28" s="437"/>
      <c r="I28" s="437"/>
      <c r="J28" s="437"/>
      <c r="K28" s="467"/>
    </row>
    <row r="29" ht="18.75" customHeight="1" spans="1:11">
      <c r="A29" s="438"/>
      <c r="B29" s="439"/>
      <c r="C29" s="439"/>
      <c r="D29" s="439"/>
      <c r="E29" s="439"/>
      <c r="F29" s="439"/>
      <c r="G29" s="439"/>
      <c r="H29" s="439"/>
      <c r="I29" s="439"/>
      <c r="J29" s="439"/>
      <c r="K29" s="468"/>
    </row>
    <row r="30" ht="18.75" customHeight="1" spans="1:11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69"/>
    </row>
    <row r="31" ht="18" customHeight="1" spans="1:11">
      <c r="A31" s="436" t="s">
        <v>113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67"/>
    </row>
    <row r="32" ht="14.25" spans="1:11">
      <c r="A32" s="442" t="s">
        <v>114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70"/>
    </row>
    <row r="33" ht="15" spans="1:11">
      <c r="A33" s="163" t="s">
        <v>115</v>
      </c>
      <c r="B33" s="164"/>
      <c r="C33" s="155" t="s">
        <v>65</v>
      </c>
      <c r="D33" s="155" t="s">
        <v>66</v>
      </c>
      <c r="E33" s="444" t="s">
        <v>116</v>
      </c>
      <c r="F33" s="445"/>
      <c r="G33" s="445"/>
      <c r="H33" s="445"/>
      <c r="I33" s="445"/>
      <c r="J33" s="445"/>
      <c r="K33" s="471"/>
    </row>
    <row r="34" ht="15" spans="1:11">
      <c r="A34" s="446" t="s">
        <v>117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</row>
    <row r="35" ht="21" customHeight="1" spans="1:11">
      <c r="A35" s="447" t="s">
        <v>118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72"/>
    </row>
    <row r="36" ht="21" customHeight="1" spans="1:11">
      <c r="A36" s="346" t="s">
        <v>119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7"/>
    </row>
    <row r="37" ht="21" customHeight="1" spans="1:11">
      <c r="A37" s="346" t="s">
        <v>120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77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7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7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7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7"/>
    </row>
    <row r="42" ht="15" spans="1:11">
      <c r="A42" s="341" t="s">
        <v>121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75"/>
    </row>
    <row r="43" ht="15" spans="1:11">
      <c r="A43" s="411" t="s">
        <v>122</v>
      </c>
      <c r="B43" s="412"/>
      <c r="C43" s="412"/>
      <c r="D43" s="412"/>
      <c r="E43" s="412"/>
      <c r="F43" s="412"/>
      <c r="G43" s="412"/>
      <c r="H43" s="412"/>
      <c r="I43" s="412"/>
      <c r="J43" s="412"/>
      <c r="K43" s="459"/>
    </row>
    <row r="44" ht="14.25" spans="1:11">
      <c r="A44" s="418" t="s">
        <v>123</v>
      </c>
      <c r="B44" s="415" t="s">
        <v>95</v>
      </c>
      <c r="C44" s="415" t="s">
        <v>96</v>
      </c>
      <c r="D44" s="415" t="s">
        <v>88</v>
      </c>
      <c r="E44" s="420" t="s">
        <v>124</v>
      </c>
      <c r="F44" s="415" t="s">
        <v>95</v>
      </c>
      <c r="G44" s="415" t="s">
        <v>96</v>
      </c>
      <c r="H44" s="415" t="s">
        <v>88</v>
      </c>
      <c r="I44" s="420" t="s">
        <v>125</v>
      </c>
      <c r="J44" s="415" t="s">
        <v>95</v>
      </c>
      <c r="K44" s="460" t="s">
        <v>96</v>
      </c>
    </row>
    <row r="45" ht="14.25" spans="1:11">
      <c r="A45" s="338" t="s">
        <v>87</v>
      </c>
      <c r="B45" s="155" t="s">
        <v>95</v>
      </c>
      <c r="C45" s="155" t="s">
        <v>96</v>
      </c>
      <c r="D45" s="155" t="s">
        <v>88</v>
      </c>
      <c r="E45" s="339" t="s">
        <v>94</v>
      </c>
      <c r="F45" s="155" t="s">
        <v>95</v>
      </c>
      <c r="G45" s="155" t="s">
        <v>96</v>
      </c>
      <c r="H45" s="155" t="s">
        <v>88</v>
      </c>
      <c r="I45" s="339" t="s">
        <v>105</v>
      </c>
      <c r="J45" s="155" t="s">
        <v>95</v>
      </c>
      <c r="K45" s="156" t="s">
        <v>96</v>
      </c>
    </row>
    <row r="46" ht="15" spans="1:11">
      <c r="A46" s="309" t="s">
        <v>98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64"/>
    </row>
    <row r="47" ht="15" spans="1:11">
      <c r="A47" s="446" t="s">
        <v>126</v>
      </c>
      <c r="B47" s="446"/>
      <c r="C47" s="446"/>
      <c r="D47" s="446"/>
      <c r="E47" s="446"/>
      <c r="F47" s="446"/>
      <c r="G47" s="446"/>
      <c r="H47" s="446"/>
      <c r="I47" s="446"/>
      <c r="J47" s="446"/>
      <c r="K47" s="446"/>
    </row>
    <row r="48" ht="15" spans="1:11">
      <c r="A48" s="447"/>
      <c r="B48" s="448"/>
      <c r="C48" s="448"/>
      <c r="D48" s="448"/>
      <c r="E48" s="448"/>
      <c r="F48" s="448"/>
      <c r="G48" s="448"/>
      <c r="H48" s="448"/>
      <c r="I48" s="448"/>
      <c r="J48" s="448"/>
      <c r="K48" s="472"/>
    </row>
    <row r="49" ht="15" spans="1:11">
      <c r="A49" s="449" t="s">
        <v>127</v>
      </c>
      <c r="B49" s="450" t="s">
        <v>128</v>
      </c>
      <c r="C49" s="450"/>
      <c r="D49" s="451" t="s">
        <v>129</v>
      </c>
      <c r="E49" s="452" t="s">
        <v>130</v>
      </c>
      <c r="F49" s="453" t="s">
        <v>131</v>
      </c>
      <c r="G49" s="454">
        <v>45614</v>
      </c>
      <c r="H49" s="455" t="s">
        <v>132</v>
      </c>
      <c r="I49" s="473"/>
      <c r="J49" s="474" t="s">
        <v>133</v>
      </c>
      <c r="K49" s="475"/>
    </row>
    <row r="50" ht="15" spans="1:11">
      <c r="A50" s="446" t="s">
        <v>134</v>
      </c>
      <c r="B50" s="446"/>
      <c r="C50" s="446"/>
      <c r="D50" s="446"/>
      <c r="E50" s="446"/>
      <c r="F50" s="446"/>
      <c r="G50" s="446"/>
      <c r="H50" s="446"/>
      <c r="I50" s="446"/>
      <c r="J50" s="446"/>
      <c r="K50" s="446"/>
    </row>
    <row r="51" ht="15" spans="1:11">
      <c r="A51" s="456" t="s">
        <v>135</v>
      </c>
      <c r="B51" s="457"/>
      <c r="C51" s="457"/>
      <c r="D51" s="457"/>
      <c r="E51" s="457"/>
      <c r="F51" s="457"/>
      <c r="G51" s="457"/>
      <c r="H51" s="457"/>
      <c r="I51" s="457"/>
      <c r="J51" s="457"/>
      <c r="K51" s="476"/>
    </row>
    <row r="52" ht="15" spans="1:11">
      <c r="A52" s="449" t="s">
        <v>127</v>
      </c>
      <c r="B52" s="450" t="s">
        <v>128</v>
      </c>
      <c r="C52" s="450"/>
      <c r="D52" s="451" t="s">
        <v>129</v>
      </c>
      <c r="E52" s="452" t="s">
        <v>130</v>
      </c>
      <c r="F52" s="453" t="s">
        <v>136</v>
      </c>
      <c r="G52" s="454">
        <v>45614</v>
      </c>
      <c r="H52" s="455" t="s">
        <v>132</v>
      </c>
      <c r="I52" s="473"/>
      <c r="J52" s="474" t="s">
        <v>133</v>
      </c>
      <c r="K52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tabSelected="1" workbookViewId="0">
      <selection activeCell="Q10" sqref="Q10"/>
    </sheetView>
  </sheetViews>
  <sheetFormatPr defaultColWidth="9" defaultRowHeight="14.25"/>
  <cols>
    <col min="1" max="1" width="15.6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383" customWidth="1"/>
    <col min="17" max="254" width="9" style="91"/>
    <col min="255" max="16384" width="9" style="94"/>
  </cols>
  <sheetData>
    <row r="1" s="91" customFormat="1" ht="29" customHeight="1" spans="1:257">
      <c r="A1" s="95" t="s">
        <v>137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387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1" customFormat="1" ht="20" customHeight="1" spans="1:257">
      <c r="A2" s="98" t="s">
        <v>61</v>
      </c>
      <c r="B2" s="99" t="str">
        <f>首期!B4</f>
        <v>QAMMAN84129</v>
      </c>
      <c r="C2" s="100"/>
      <c r="D2" s="101"/>
      <c r="E2" s="102" t="s">
        <v>67</v>
      </c>
      <c r="F2" s="103" t="str">
        <f>首期!B5</f>
        <v>儿童打底裤</v>
      </c>
      <c r="G2" s="103"/>
      <c r="H2" s="103"/>
      <c r="I2" s="388"/>
      <c r="J2" s="389" t="s">
        <v>57</v>
      </c>
      <c r="K2" s="259" t="s">
        <v>56</v>
      </c>
      <c r="L2" s="259"/>
      <c r="M2" s="259"/>
      <c r="N2" s="259"/>
      <c r="O2" s="390"/>
      <c r="P2" s="391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1" customFormat="1" spans="1:257">
      <c r="A3" s="104" t="s">
        <v>138</v>
      </c>
      <c r="B3" s="105" t="s">
        <v>139</v>
      </c>
      <c r="C3" s="106"/>
      <c r="D3" s="105"/>
      <c r="E3" s="105"/>
      <c r="F3" s="105"/>
      <c r="G3" s="105"/>
      <c r="H3" s="105"/>
      <c r="I3" s="133"/>
      <c r="J3" s="134"/>
      <c r="K3" s="134"/>
      <c r="L3" s="134"/>
      <c r="M3" s="134"/>
      <c r="N3" s="134"/>
      <c r="O3" s="392"/>
      <c r="P3" s="393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1" customFormat="1" ht="16.5" spans="1:257">
      <c r="A4" s="104"/>
      <c r="B4" s="107" t="s">
        <v>140</v>
      </c>
      <c r="C4" s="107" t="s">
        <v>141</v>
      </c>
      <c r="D4" s="107" t="s">
        <v>142</v>
      </c>
      <c r="E4" s="107" t="s">
        <v>143</v>
      </c>
      <c r="F4" s="107" t="s">
        <v>144</v>
      </c>
      <c r="G4" s="107" t="s">
        <v>145</v>
      </c>
      <c r="H4" s="108" t="s">
        <v>146</v>
      </c>
      <c r="I4" s="133"/>
      <c r="J4" s="394"/>
      <c r="K4" s="395" t="s">
        <v>111</v>
      </c>
      <c r="L4" s="395" t="s">
        <v>147</v>
      </c>
      <c r="M4" s="395" t="s">
        <v>148</v>
      </c>
      <c r="N4" s="396"/>
      <c r="O4" s="396" t="s">
        <v>144</v>
      </c>
      <c r="P4" s="397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1" customFormat="1" ht="16.5" spans="1:257">
      <c r="A5" s="104"/>
      <c r="B5" s="109"/>
      <c r="C5" s="109"/>
      <c r="D5" s="110"/>
      <c r="E5" s="110"/>
      <c r="F5" s="110"/>
      <c r="G5" s="110"/>
      <c r="H5" s="108"/>
      <c r="I5" s="136"/>
      <c r="J5" s="137"/>
      <c r="K5" s="398"/>
      <c r="L5" s="398">
        <v>150</v>
      </c>
      <c r="M5" s="398">
        <v>150</v>
      </c>
      <c r="N5" s="399"/>
      <c r="O5" s="398" t="s">
        <v>111</v>
      </c>
      <c r="P5" s="400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1" customFormat="1" ht="20" customHeight="1" spans="1:257">
      <c r="A6" s="111" t="s">
        <v>149</v>
      </c>
      <c r="B6" s="112">
        <f>C6-5</f>
        <v>67</v>
      </c>
      <c r="C6" s="112">
        <v>72</v>
      </c>
      <c r="D6" s="112">
        <f>C6+6</f>
        <v>78</v>
      </c>
      <c r="E6" s="112">
        <f>D6+6</f>
        <v>84</v>
      </c>
      <c r="F6" s="112">
        <f>E6+6</f>
        <v>90</v>
      </c>
      <c r="G6" s="112">
        <f>E6+3</f>
        <v>87</v>
      </c>
      <c r="H6" s="113" t="s">
        <v>150</v>
      </c>
      <c r="I6" s="136"/>
      <c r="J6" s="137"/>
      <c r="K6" s="137"/>
      <c r="L6" s="137" t="s">
        <v>151</v>
      </c>
      <c r="M6" s="137" t="s">
        <v>152</v>
      </c>
      <c r="N6" s="137"/>
      <c r="O6" s="137" t="s">
        <v>151</v>
      </c>
      <c r="P6" s="401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1" customFormat="1" ht="20" customHeight="1" spans="1:257">
      <c r="A7" s="114" t="s">
        <v>153</v>
      </c>
      <c r="B7" s="112">
        <f>C7-3</f>
        <v>47</v>
      </c>
      <c r="C7" s="112">
        <v>50</v>
      </c>
      <c r="D7" s="112">
        <f>C7+4</f>
        <v>54</v>
      </c>
      <c r="E7" s="112">
        <f>D7+4</f>
        <v>58</v>
      </c>
      <c r="F7" s="112">
        <f>E7+4</f>
        <v>62</v>
      </c>
      <c r="G7" s="112">
        <f>E7+2</f>
        <v>60</v>
      </c>
      <c r="H7" s="113" t="s">
        <v>150</v>
      </c>
      <c r="I7" s="136"/>
      <c r="J7" s="137"/>
      <c r="K7" s="137"/>
      <c r="L7" s="137" t="s">
        <v>154</v>
      </c>
      <c r="M7" s="137" t="s">
        <v>152</v>
      </c>
      <c r="N7" s="137"/>
      <c r="O7" s="137" t="s">
        <v>154</v>
      </c>
      <c r="P7" s="401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1" customFormat="1" ht="20" customHeight="1" spans="1:257">
      <c r="A8" s="111" t="s">
        <v>155</v>
      </c>
      <c r="B8" s="112">
        <f>C8-5</f>
        <v>57</v>
      </c>
      <c r="C8" s="112">
        <v>62</v>
      </c>
      <c r="D8" s="112">
        <f>C8+7</f>
        <v>69</v>
      </c>
      <c r="E8" s="112">
        <f>D8+7</f>
        <v>76</v>
      </c>
      <c r="F8" s="112">
        <f>E8+7</f>
        <v>83</v>
      </c>
      <c r="G8" s="112">
        <f>E8+3</f>
        <v>79</v>
      </c>
      <c r="H8" s="113" t="s">
        <v>150</v>
      </c>
      <c r="I8" s="136"/>
      <c r="J8" s="137"/>
      <c r="K8" s="137"/>
      <c r="L8" s="137" t="s">
        <v>156</v>
      </c>
      <c r="M8" s="137" t="s">
        <v>157</v>
      </c>
      <c r="N8" s="137"/>
      <c r="O8" s="137" t="s">
        <v>152</v>
      </c>
      <c r="P8" s="401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1" customFormat="1" ht="20" customHeight="1" spans="1:257">
      <c r="A9" s="111" t="s">
        <v>158</v>
      </c>
      <c r="B9" s="112">
        <f>C9-1.6</f>
        <v>14.9</v>
      </c>
      <c r="C9" s="112">
        <v>16.5</v>
      </c>
      <c r="D9" s="112">
        <f>C9+2.25</f>
        <v>18.75</v>
      </c>
      <c r="E9" s="112">
        <f>C9+4.5</f>
        <v>21</v>
      </c>
      <c r="F9" s="112">
        <f>C9+6.75</f>
        <v>23.25</v>
      </c>
      <c r="G9" s="112">
        <f>B9+7.65</f>
        <v>22.55</v>
      </c>
      <c r="H9" s="113" t="s">
        <v>159</v>
      </c>
      <c r="I9" s="136"/>
      <c r="J9" s="137"/>
      <c r="K9" s="137"/>
      <c r="L9" s="137" t="s">
        <v>156</v>
      </c>
      <c r="M9" s="137" t="s">
        <v>156</v>
      </c>
      <c r="N9" s="137"/>
      <c r="O9" s="137" t="s">
        <v>160</v>
      </c>
      <c r="P9" s="401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1" customFormat="1" ht="20" customHeight="1" spans="1:257">
      <c r="A10" s="111" t="s">
        <v>161</v>
      </c>
      <c r="B10" s="112">
        <f>C10-1</f>
        <v>10.5</v>
      </c>
      <c r="C10" s="112">
        <v>11.5</v>
      </c>
      <c r="D10" s="112">
        <f>C10+1.5</f>
        <v>13</v>
      </c>
      <c r="E10" s="112">
        <f>D10+1.5</f>
        <v>14.5</v>
      </c>
      <c r="F10" s="112">
        <f>E10+1.5</f>
        <v>16</v>
      </c>
      <c r="G10" s="112">
        <f>E10+0.6</f>
        <v>15.1</v>
      </c>
      <c r="H10" s="113" t="s">
        <v>159</v>
      </c>
      <c r="I10" s="136"/>
      <c r="J10" s="137"/>
      <c r="K10" s="137"/>
      <c r="L10" s="137" t="s">
        <v>156</v>
      </c>
      <c r="M10" s="137" t="s">
        <v>151</v>
      </c>
      <c r="N10" s="137"/>
      <c r="O10" s="137" t="s">
        <v>152</v>
      </c>
      <c r="P10" s="401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1" customFormat="1" ht="20" customHeight="1" spans="1:257">
      <c r="A11" s="111" t="s">
        <v>162</v>
      </c>
      <c r="B11" s="112">
        <f>C11-0.5</f>
        <v>8.5</v>
      </c>
      <c r="C11" s="112">
        <v>9</v>
      </c>
      <c r="D11" s="112">
        <f>C11+0.5</f>
        <v>9.5</v>
      </c>
      <c r="E11" s="112">
        <f>D11+0.5</f>
        <v>10</v>
      </c>
      <c r="F11" s="112">
        <f>E11+0.5</f>
        <v>10.5</v>
      </c>
      <c r="G11" s="112">
        <f>E11+0.5</f>
        <v>10.5</v>
      </c>
      <c r="H11" s="113" t="s">
        <v>163</v>
      </c>
      <c r="I11" s="136"/>
      <c r="J11" s="137"/>
      <c r="K11" s="137"/>
      <c r="L11" s="137" t="s">
        <v>156</v>
      </c>
      <c r="M11" s="137" t="s">
        <v>156</v>
      </c>
      <c r="N11" s="137"/>
      <c r="O11" s="137" t="s">
        <v>164</v>
      </c>
      <c r="P11" s="401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1" customFormat="1" ht="20" customHeight="1" spans="1:257">
      <c r="A12" s="111" t="s">
        <v>165</v>
      </c>
      <c r="B12" s="112">
        <f>C12-1.5-1.8</f>
        <v>48.7</v>
      </c>
      <c r="C12" s="112">
        <v>52</v>
      </c>
      <c r="D12" s="112">
        <f>C12+1.8+2.3</f>
        <v>56.1</v>
      </c>
      <c r="E12" s="112">
        <f>D12+1.8+2.3</f>
        <v>60.2</v>
      </c>
      <c r="F12" s="112">
        <f>E12+1.8+2.3</f>
        <v>64.3</v>
      </c>
      <c r="G12" s="112">
        <f>E12+1+2.1</f>
        <v>63.3</v>
      </c>
      <c r="H12" s="113" t="s">
        <v>159</v>
      </c>
      <c r="I12" s="136"/>
      <c r="J12" s="137"/>
      <c r="K12" s="137"/>
      <c r="L12" s="137" t="s">
        <v>157</v>
      </c>
      <c r="M12" s="137" t="s">
        <v>166</v>
      </c>
      <c r="N12" s="137"/>
      <c r="O12" s="137" t="s">
        <v>167</v>
      </c>
      <c r="P12" s="401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1" customFormat="1" ht="20" customHeight="1" spans="1:257">
      <c r="A13" s="384"/>
      <c r="B13" s="116"/>
      <c r="C13" s="116"/>
      <c r="D13" s="116"/>
      <c r="E13" s="116"/>
      <c r="F13" s="116"/>
      <c r="G13" s="116"/>
      <c r="H13" s="117"/>
      <c r="I13" s="136"/>
      <c r="J13" s="137"/>
      <c r="K13" s="137"/>
      <c r="L13" s="137"/>
      <c r="M13" s="137"/>
      <c r="N13" s="137"/>
      <c r="O13" s="137" t="s">
        <v>168</v>
      </c>
      <c r="P13" s="401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1" customFormat="1" ht="20" customHeight="1" spans="1:257">
      <c r="A14" s="385"/>
      <c r="B14" s="119"/>
      <c r="C14" s="119"/>
      <c r="D14" s="119"/>
      <c r="E14" s="119"/>
      <c r="F14" s="119"/>
      <c r="G14" s="119"/>
      <c r="H14" s="117"/>
      <c r="I14" s="136"/>
      <c r="J14" s="137"/>
      <c r="K14" s="137"/>
      <c r="L14" s="137"/>
      <c r="M14" s="137"/>
      <c r="N14" s="137"/>
      <c r="O14" s="137"/>
      <c r="P14" s="401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1" customFormat="1" ht="20" customHeight="1" spans="1:257">
      <c r="A15" s="385"/>
      <c r="B15" s="119"/>
      <c r="C15" s="119"/>
      <c r="D15" s="119"/>
      <c r="E15" s="119"/>
      <c r="F15" s="119"/>
      <c r="G15" s="119"/>
      <c r="H15" s="120"/>
      <c r="I15" s="136"/>
      <c r="J15" s="137"/>
      <c r="K15" s="137"/>
      <c r="L15" s="137"/>
      <c r="M15" s="137"/>
      <c r="N15" s="137"/>
      <c r="O15" s="137"/>
      <c r="P15" s="401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1" customFormat="1" ht="20" customHeight="1" spans="1:257">
      <c r="A16" s="386"/>
      <c r="B16" s="252"/>
      <c r="C16" s="252"/>
      <c r="D16" s="252"/>
      <c r="E16" s="253"/>
      <c r="F16" s="252"/>
      <c r="G16" s="252"/>
      <c r="H16" s="252"/>
      <c r="I16" s="402"/>
      <c r="J16" s="271"/>
      <c r="K16" s="271"/>
      <c r="L16" s="272"/>
      <c r="M16" s="271"/>
      <c r="N16" s="271"/>
      <c r="O16" s="272"/>
      <c r="P16" s="403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1" customFormat="1" ht="17.25" spans="1:257">
      <c r="A17" s="124"/>
      <c r="B17" s="124"/>
      <c r="C17" s="125"/>
      <c r="D17" s="125"/>
      <c r="E17" s="126"/>
      <c r="F17" s="125"/>
      <c r="G17" s="125"/>
      <c r="H17" s="125"/>
      <c r="P17" s="387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1" customFormat="1" spans="1:257">
      <c r="A18" s="127" t="s">
        <v>169</v>
      </c>
      <c r="B18" s="127"/>
      <c r="C18" s="128"/>
      <c r="D18" s="128"/>
      <c r="P18" s="387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1" customFormat="1" spans="3:257">
      <c r="C19" s="92"/>
      <c r="D19" s="92"/>
      <c r="J19" s="143" t="s">
        <v>170</v>
      </c>
      <c r="K19" s="274">
        <v>45614</v>
      </c>
      <c r="L19" s="143" t="s">
        <v>171</v>
      </c>
      <c r="M19" s="143" t="s">
        <v>130</v>
      </c>
      <c r="N19" s="143" t="s">
        <v>172</v>
      </c>
      <c r="O19" s="91" t="s">
        <v>133</v>
      </c>
      <c r="P19" s="387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G28" sqref="G28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149" t="s">
        <v>173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86" t="s">
        <v>53</v>
      </c>
      <c r="B2" s="287"/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61" t="s">
        <v>56</v>
      </c>
      <c r="J2" s="361"/>
      <c r="K2" s="362"/>
    </row>
    <row r="3" customHeight="1" spans="1:11">
      <c r="A3" s="290" t="s">
        <v>58</v>
      </c>
      <c r="B3" s="291"/>
      <c r="C3" s="292"/>
      <c r="D3" s="293" t="s">
        <v>59</v>
      </c>
      <c r="E3" s="294"/>
      <c r="F3" s="294"/>
      <c r="G3" s="295"/>
      <c r="H3" s="293" t="s">
        <v>60</v>
      </c>
      <c r="I3" s="294"/>
      <c r="J3" s="294"/>
      <c r="K3" s="295"/>
    </row>
    <row r="4" customHeight="1" spans="1:11">
      <c r="A4" s="296" t="s">
        <v>61</v>
      </c>
      <c r="B4" s="155"/>
      <c r="C4" s="156"/>
      <c r="D4" s="296" t="s">
        <v>63</v>
      </c>
      <c r="E4" s="297"/>
      <c r="F4" s="298"/>
      <c r="G4" s="299"/>
      <c r="H4" s="296" t="s">
        <v>174</v>
      </c>
      <c r="I4" s="297"/>
      <c r="J4" s="155" t="s">
        <v>65</v>
      </c>
      <c r="K4" s="156" t="s">
        <v>66</v>
      </c>
    </row>
    <row r="5" customHeight="1" spans="1:11">
      <c r="A5" s="300" t="s">
        <v>67</v>
      </c>
      <c r="B5" s="155"/>
      <c r="C5" s="156"/>
      <c r="D5" s="296" t="s">
        <v>175</v>
      </c>
      <c r="E5" s="297"/>
      <c r="F5" s="301"/>
      <c r="G5" s="302"/>
      <c r="H5" s="296" t="s">
        <v>176</v>
      </c>
      <c r="I5" s="297"/>
      <c r="J5" s="155" t="s">
        <v>65</v>
      </c>
      <c r="K5" s="156" t="s">
        <v>66</v>
      </c>
    </row>
    <row r="6" customHeight="1" spans="1:11">
      <c r="A6" s="296" t="s">
        <v>71</v>
      </c>
      <c r="B6" s="303"/>
      <c r="C6" s="304"/>
      <c r="D6" s="296" t="s">
        <v>177</v>
      </c>
      <c r="E6" s="297"/>
      <c r="F6" s="301"/>
      <c r="G6" s="302"/>
      <c r="H6" s="296" t="s">
        <v>178</v>
      </c>
      <c r="I6" s="297"/>
      <c r="J6" s="297"/>
      <c r="K6" s="363"/>
    </row>
    <row r="7" customHeight="1" spans="1:11">
      <c r="A7" s="296" t="s">
        <v>75</v>
      </c>
      <c r="B7" s="305"/>
      <c r="C7" s="306"/>
      <c r="D7" s="296" t="s">
        <v>179</v>
      </c>
      <c r="E7" s="297"/>
      <c r="F7" s="301"/>
      <c r="G7" s="302"/>
      <c r="H7" s="307"/>
      <c r="I7" s="155"/>
      <c r="J7" s="155"/>
      <c r="K7" s="156"/>
    </row>
    <row r="8" customHeight="1" spans="1:16">
      <c r="A8" s="308" t="s">
        <v>78</v>
      </c>
      <c r="B8" s="305"/>
      <c r="C8" s="306"/>
      <c r="D8" s="309" t="s">
        <v>80</v>
      </c>
      <c r="E8" s="310"/>
      <c r="F8" s="311"/>
      <c r="G8" s="312"/>
      <c r="H8" s="309"/>
      <c r="I8" s="310"/>
      <c r="J8" s="310"/>
      <c r="K8" s="364"/>
      <c r="P8" s="208" t="s">
        <v>180</v>
      </c>
    </row>
    <row r="9" customHeight="1" spans="1:11">
      <c r="A9" s="313" t="s">
        <v>181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customHeight="1" spans="1:11">
      <c r="A10" s="314" t="s">
        <v>84</v>
      </c>
      <c r="B10" s="315" t="s">
        <v>85</v>
      </c>
      <c r="C10" s="316" t="s">
        <v>86</v>
      </c>
      <c r="D10" s="317"/>
      <c r="E10" s="318" t="s">
        <v>89</v>
      </c>
      <c r="F10" s="315" t="s">
        <v>85</v>
      </c>
      <c r="G10" s="316" t="s">
        <v>86</v>
      </c>
      <c r="H10" s="315"/>
      <c r="I10" s="318" t="s">
        <v>87</v>
      </c>
      <c r="J10" s="315" t="s">
        <v>85</v>
      </c>
      <c r="K10" s="365" t="s">
        <v>86</v>
      </c>
    </row>
    <row r="11" customHeight="1" spans="1:11">
      <c r="A11" s="300" t="s">
        <v>90</v>
      </c>
      <c r="B11" s="319" t="s">
        <v>85</v>
      </c>
      <c r="C11" s="155" t="s">
        <v>86</v>
      </c>
      <c r="D11" s="320"/>
      <c r="E11" s="321" t="s">
        <v>92</v>
      </c>
      <c r="F11" s="319" t="s">
        <v>85</v>
      </c>
      <c r="G11" s="155" t="s">
        <v>86</v>
      </c>
      <c r="H11" s="319"/>
      <c r="I11" s="321" t="s">
        <v>97</v>
      </c>
      <c r="J11" s="319" t="s">
        <v>85</v>
      </c>
      <c r="K11" s="156" t="s">
        <v>86</v>
      </c>
    </row>
    <row r="12" customHeight="1" spans="1:11">
      <c r="A12" s="309" t="s">
        <v>116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64"/>
    </row>
    <row r="13" customHeight="1" spans="1:11">
      <c r="A13" s="322" t="s">
        <v>182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customHeight="1" spans="1:11">
      <c r="A14" s="323" t="s">
        <v>183</v>
      </c>
      <c r="B14" s="324"/>
      <c r="C14" s="324"/>
      <c r="D14" s="324"/>
      <c r="E14" s="324"/>
      <c r="F14" s="324"/>
      <c r="G14" s="324"/>
      <c r="H14" s="325"/>
      <c r="I14" s="366"/>
      <c r="J14" s="366"/>
      <c r="K14" s="367"/>
    </row>
    <row r="15" customHeight="1" spans="1:11">
      <c r="A15" s="326"/>
      <c r="B15" s="327"/>
      <c r="C15" s="327"/>
      <c r="D15" s="328"/>
      <c r="E15" s="329"/>
      <c r="F15" s="327"/>
      <c r="G15" s="327"/>
      <c r="H15" s="328"/>
      <c r="I15" s="368"/>
      <c r="J15" s="369"/>
      <c r="K15" s="370"/>
    </row>
    <row r="16" customHeight="1" spans="1:1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71"/>
    </row>
    <row r="17" customHeight="1" spans="1:11">
      <c r="A17" s="322" t="s">
        <v>184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customHeight="1" spans="1:11">
      <c r="A18" s="332" t="s">
        <v>185</v>
      </c>
      <c r="B18" s="333"/>
      <c r="C18" s="333"/>
      <c r="D18" s="333"/>
      <c r="E18" s="333"/>
      <c r="F18" s="333"/>
      <c r="G18" s="333"/>
      <c r="H18" s="333"/>
      <c r="I18" s="366"/>
      <c r="J18" s="366"/>
      <c r="K18" s="367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8"/>
      <c r="J19" s="369"/>
      <c r="K19" s="370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71"/>
    </row>
    <row r="21" customHeight="1" spans="1:11">
      <c r="A21" s="334" t="s">
        <v>113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</row>
    <row r="22" customHeight="1" spans="1:11">
      <c r="A22" s="150" t="s">
        <v>114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115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335" t="s">
        <v>186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72"/>
    </row>
    <row r="25" customHeight="1" spans="1:1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73"/>
    </row>
    <row r="26" customHeight="1" spans="1:11">
      <c r="A26" s="313" t="s">
        <v>122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customHeight="1" spans="1:11">
      <c r="A27" s="290" t="s">
        <v>123</v>
      </c>
      <c r="B27" s="316" t="s">
        <v>95</v>
      </c>
      <c r="C27" s="316" t="s">
        <v>96</v>
      </c>
      <c r="D27" s="316" t="s">
        <v>88</v>
      </c>
      <c r="E27" s="291" t="s">
        <v>124</v>
      </c>
      <c r="F27" s="316" t="s">
        <v>95</v>
      </c>
      <c r="G27" s="316" t="s">
        <v>96</v>
      </c>
      <c r="H27" s="316" t="s">
        <v>88</v>
      </c>
      <c r="I27" s="291" t="s">
        <v>125</v>
      </c>
      <c r="J27" s="316" t="s">
        <v>95</v>
      </c>
      <c r="K27" s="365" t="s">
        <v>96</v>
      </c>
    </row>
    <row r="28" customHeight="1" spans="1:11">
      <c r="A28" s="338" t="s">
        <v>87</v>
      </c>
      <c r="B28" s="155" t="s">
        <v>95</v>
      </c>
      <c r="C28" s="155" t="s">
        <v>96</v>
      </c>
      <c r="D28" s="155" t="s">
        <v>88</v>
      </c>
      <c r="E28" s="339" t="s">
        <v>94</v>
      </c>
      <c r="F28" s="155" t="s">
        <v>95</v>
      </c>
      <c r="G28" s="155" t="s">
        <v>96</v>
      </c>
      <c r="H28" s="155" t="s">
        <v>88</v>
      </c>
      <c r="I28" s="339" t="s">
        <v>105</v>
      </c>
      <c r="J28" s="155" t="s">
        <v>95</v>
      </c>
      <c r="K28" s="156" t="s">
        <v>96</v>
      </c>
    </row>
    <row r="29" customHeight="1" spans="1:11">
      <c r="A29" s="296" t="s">
        <v>98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4"/>
    </row>
    <row r="30" customHeight="1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75"/>
    </row>
    <row r="31" customHeight="1" spans="1:11">
      <c r="A31" s="343" t="s">
        <v>187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ht="21" customHeight="1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76"/>
    </row>
    <row r="33" ht="21" customHeight="1" spans="1:1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77"/>
    </row>
    <row r="34" ht="21" customHeight="1" spans="1:11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77"/>
    </row>
    <row r="35" ht="21" customHeight="1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77"/>
    </row>
    <row r="36" ht="21" customHeight="1" spans="1:1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77"/>
    </row>
    <row r="37" ht="21" customHeight="1" spans="1:11">
      <c r="A37" s="346"/>
      <c r="B37" s="347"/>
      <c r="C37" s="347"/>
      <c r="D37" s="347"/>
      <c r="E37" s="347"/>
      <c r="F37" s="347"/>
      <c r="G37" s="347"/>
      <c r="H37" s="347"/>
      <c r="I37" s="347"/>
      <c r="J37" s="347"/>
      <c r="K37" s="377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7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7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7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7"/>
    </row>
    <row r="42" ht="21" customHeight="1" spans="1:11">
      <c r="A42" s="346"/>
      <c r="B42" s="347"/>
      <c r="C42" s="347"/>
      <c r="D42" s="347"/>
      <c r="E42" s="347"/>
      <c r="F42" s="347"/>
      <c r="G42" s="347"/>
      <c r="H42" s="347"/>
      <c r="I42" s="347"/>
      <c r="J42" s="347"/>
      <c r="K42" s="377"/>
    </row>
    <row r="43" ht="17.25" customHeight="1" spans="1:11">
      <c r="A43" s="341" t="s">
        <v>121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75"/>
    </row>
    <row r="44" customHeight="1" spans="1:11">
      <c r="A44" s="343" t="s">
        <v>188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ht="18" customHeight="1" spans="1:11">
      <c r="A45" s="348" t="s">
        <v>116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78"/>
    </row>
    <row r="46" ht="18" customHeight="1" spans="1:11">
      <c r="A46" s="348" t="s">
        <v>189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78"/>
    </row>
    <row r="47" ht="18" customHeight="1" spans="1:1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73"/>
    </row>
    <row r="48" ht="21" customHeight="1" spans="1:11">
      <c r="A48" s="350" t="s">
        <v>127</v>
      </c>
      <c r="B48" s="351" t="s">
        <v>128</v>
      </c>
      <c r="C48" s="351"/>
      <c r="D48" s="352" t="s">
        <v>129</v>
      </c>
      <c r="E48" s="352"/>
      <c r="F48" s="352" t="s">
        <v>131</v>
      </c>
      <c r="G48" s="353"/>
      <c r="H48" s="354" t="s">
        <v>132</v>
      </c>
      <c r="I48" s="354"/>
      <c r="J48" s="351" t="s">
        <v>133</v>
      </c>
      <c r="K48" s="379"/>
    </row>
    <row r="49" customHeight="1" spans="1:11">
      <c r="A49" s="355" t="s">
        <v>134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80"/>
    </row>
    <row r="50" customHeight="1" spans="1:1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81"/>
    </row>
    <row r="51" customHeight="1" spans="1:1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82"/>
    </row>
    <row r="52" ht="21" customHeight="1" spans="1:11">
      <c r="A52" s="350" t="s">
        <v>127</v>
      </c>
      <c r="B52" s="351" t="s">
        <v>128</v>
      </c>
      <c r="C52" s="351"/>
      <c r="D52" s="352" t="s">
        <v>129</v>
      </c>
      <c r="E52" s="352"/>
      <c r="F52" s="352" t="s">
        <v>131</v>
      </c>
      <c r="G52" s="353"/>
      <c r="H52" s="354" t="s">
        <v>132</v>
      </c>
      <c r="I52" s="354"/>
      <c r="J52" s="351" t="s">
        <v>133</v>
      </c>
      <c r="K52" s="37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J19" sqref="J19"/>
    </sheetView>
  </sheetViews>
  <sheetFormatPr defaultColWidth="9" defaultRowHeight="14.25"/>
  <cols>
    <col min="1" max="1" width="13.625" style="91" customWidth="1"/>
    <col min="2" max="2" width="8.5" style="91" customWidth="1"/>
    <col min="3" max="3" width="8.5" style="92" customWidth="1"/>
    <col min="4" max="7" width="8.5" style="91" customWidth="1"/>
    <col min="8" max="8" width="2.75" style="91" customWidth="1"/>
    <col min="9" max="14" width="8.875" style="91" customWidth="1"/>
    <col min="15" max="18" width="8.875" style="227" customWidth="1"/>
    <col min="19" max="250" width="9" style="91"/>
    <col min="251" max="16384" width="9" style="94"/>
  </cols>
  <sheetData>
    <row r="1" s="91" customFormat="1" ht="29" customHeight="1" spans="1:253">
      <c r="A1" s="95" t="s">
        <v>137</v>
      </c>
      <c r="B1" s="97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257"/>
      <c r="P1" s="257"/>
      <c r="Q1" s="257"/>
      <c r="R1" s="257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</row>
    <row r="2" s="91" customFormat="1" ht="20" customHeight="1" spans="1:253">
      <c r="A2" s="98" t="s">
        <v>61</v>
      </c>
      <c r="B2" s="228"/>
      <c r="C2" s="229"/>
      <c r="D2" s="102" t="s">
        <v>67</v>
      </c>
      <c r="E2" s="103"/>
      <c r="F2" s="103"/>
      <c r="G2" s="230"/>
      <c r="H2" s="231"/>
      <c r="I2" s="258" t="s">
        <v>57</v>
      </c>
      <c r="J2" s="259" t="s">
        <v>56</v>
      </c>
      <c r="K2" s="259"/>
      <c r="L2" s="259"/>
      <c r="M2" s="259"/>
      <c r="N2" s="259"/>
      <c r="O2" s="260"/>
      <c r="P2" s="260"/>
      <c r="Q2" s="260"/>
      <c r="R2" s="276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</row>
    <row r="3" s="91" customFormat="1" ht="15" spans="1:253">
      <c r="A3" s="104" t="s">
        <v>138</v>
      </c>
      <c r="B3" s="105" t="s">
        <v>139</v>
      </c>
      <c r="C3" s="106"/>
      <c r="D3" s="105"/>
      <c r="E3" s="105"/>
      <c r="F3" s="105"/>
      <c r="G3" s="232"/>
      <c r="H3" s="233"/>
      <c r="I3" s="261" t="s">
        <v>190</v>
      </c>
      <c r="J3" s="134"/>
      <c r="K3" s="134"/>
      <c r="L3" s="134"/>
      <c r="M3" s="134"/>
      <c r="N3" s="134"/>
      <c r="O3" s="71"/>
      <c r="P3" s="71"/>
      <c r="Q3" s="71"/>
      <c r="R3" s="277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</row>
    <row r="4" s="91" customFormat="1" ht="15" spans="1:253">
      <c r="A4" s="104"/>
      <c r="B4" s="234" t="s">
        <v>191</v>
      </c>
      <c r="C4" s="235" t="s">
        <v>192</v>
      </c>
      <c r="D4" s="234" t="s">
        <v>193</v>
      </c>
      <c r="E4" s="234" t="s">
        <v>194</v>
      </c>
      <c r="F4" s="234" t="s">
        <v>195</v>
      </c>
      <c r="G4" s="236"/>
      <c r="H4" s="233"/>
      <c r="I4" s="262" t="s">
        <v>191</v>
      </c>
      <c r="J4" s="263" t="s">
        <v>191</v>
      </c>
      <c r="K4" s="263" t="s">
        <v>192</v>
      </c>
      <c r="L4" s="263" t="s">
        <v>192</v>
      </c>
      <c r="M4" s="263" t="s">
        <v>193</v>
      </c>
      <c r="N4" s="263" t="s">
        <v>193</v>
      </c>
      <c r="O4" s="263" t="s">
        <v>194</v>
      </c>
      <c r="P4" s="71" t="s">
        <v>194</v>
      </c>
      <c r="Q4" s="278" t="s">
        <v>195</v>
      </c>
      <c r="R4" s="279" t="s">
        <v>195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</row>
    <row r="5" s="91" customFormat="1" ht="20" customHeight="1" spans="1:253">
      <c r="A5" s="104"/>
      <c r="B5" s="237" t="s">
        <v>196</v>
      </c>
      <c r="C5" s="237" t="s">
        <v>197</v>
      </c>
      <c r="D5" s="237" t="s">
        <v>198</v>
      </c>
      <c r="E5" s="237" t="s">
        <v>199</v>
      </c>
      <c r="F5" s="237" t="s">
        <v>200</v>
      </c>
      <c r="G5" s="237"/>
      <c r="H5" s="233"/>
      <c r="I5" s="264"/>
      <c r="J5" s="137"/>
      <c r="K5" s="137"/>
      <c r="L5" s="137"/>
      <c r="M5" s="137"/>
      <c r="N5" s="137"/>
      <c r="O5" s="137"/>
      <c r="P5" s="265"/>
      <c r="Q5" s="265"/>
      <c r="R5" s="280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</row>
    <row r="6" s="91" customFormat="1" ht="20" customHeight="1" spans="1:253">
      <c r="A6" s="238"/>
      <c r="B6" s="239"/>
      <c r="C6" s="239"/>
      <c r="D6" s="239"/>
      <c r="E6" s="239"/>
      <c r="F6" s="239"/>
      <c r="G6" s="240"/>
      <c r="H6" s="233"/>
      <c r="I6" s="266"/>
      <c r="J6" s="267"/>
      <c r="K6" s="268"/>
      <c r="L6" s="267"/>
      <c r="M6" s="267"/>
      <c r="N6" s="267"/>
      <c r="O6" s="267"/>
      <c r="P6" s="269"/>
      <c r="Q6" s="281"/>
      <c r="R6" s="282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</row>
    <row r="7" s="91" customFormat="1" ht="20" customHeight="1" spans="1:253">
      <c r="A7" s="238"/>
      <c r="B7" s="239"/>
      <c r="C7" s="239"/>
      <c r="D7" s="239"/>
      <c r="E7" s="239"/>
      <c r="F7" s="239"/>
      <c r="G7" s="240"/>
      <c r="H7" s="233"/>
      <c r="I7" s="264"/>
      <c r="J7" s="137"/>
      <c r="K7" s="137"/>
      <c r="L7" s="137"/>
      <c r="M7" s="137"/>
      <c r="N7" s="137"/>
      <c r="O7" s="137"/>
      <c r="P7" s="265"/>
      <c r="Q7" s="283"/>
      <c r="R7" s="282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</row>
    <row r="8" s="91" customFormat="1" ht="20" customHeight="1" spans="1:253">
      <c r="A8" s="238"/>
      <c r="B8" s="239"/>
      <c r="C8" s="239"/>
      <c r="D8" s="239"/>
      <c r="E8" s="239"/>
      <c r="F8" s="239"/>
      <c r="G8" s="240"/>
      <c r="H8" s="233"/>
      <c r="I8" s="264"/>
      <c r="J8" s="137"/>
      <c r="K8" s="137"/>
      <c r="L8" s="137"/>
      <c r="M8" s="137"/>
      <c r="N8" s="137"/>
      <c r="O8" s="137"/>
      <c r="P8" s="265"/>
      <c r="Q8" s="283"/>
      <c r="R8" s="282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</row>
    <row r="9" s="91" customFormat="1" ht="20" customHeight="1" spans="1:253">
      <c r="A9" s="238"/>
      <c r="B9" s="239"/>
      <c r="C9" s="239"/>
      <c r="D9" s="239"/>
      <c r="E9" s="239"/>
      <c r="F9" s="239"/>
      <c r="G9" s="240"/>
      <c r="H9" s="233"/>
      <c r="I9" s="264"/>
      <c r="J9" s="137"/>
      <c r="K9" s="137"/>
      <c r="L9" s="137"/>
      <c r="M9" s="137"/>
      <c r="N9" s="137"/>
      <c r="O9" s="137"/>
      <c r="P9" s="265"/>
      <c r="Q9" s="283"/>
      <c r="R9" s="282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</row>
    <row r="10" s="91" customFormat="1" ht="20" customHeight="1" spans="1:253">
      <c r="A10" s="238"/>
      <c r="B10" s="239"/>
      <c r="C10" s="239"/>
      <c r="D10" s="239"/>
      <c r="E10" s="239"/>
      <c r="F10" s="239"/>
      <c r="G10" s="240"/>
      <c r="H10" s="233"/>
      <c r="I10" s="264"/>
      <c r="J10" s="137"/>
      <c r="K10" s="137"/>
      <c r="L10" s="137"/>
      <c r="M10" s="137"/>
      <c r="N10" s="137"/>
      <c r="O10" s="137"/>
      <c r="P10" s="265"/>
      <c r="Q10" s="283"/>
      <c r="R10" s="282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</row>
    <row r="11" s="91" customFormat="1" ht="20" customHeight="1" spans="1:253">
      <c r="A11" s="238"/>
      <c r="B11" s="239"/>
      <c r="C11" s="239"/>
      <c r="D11" s="239"/>
      <c r="E11" s="239"/>
      <c r="F11" s="239"/>
      <c r="G11" s="240"/>
      <c r="H11" s="233"/>
      <c r="I11" s="264"/>
      <c r="J11" s="137"/>
      <c r="K11" s="137"/>
      <c r="L11" s="137"/>
      <c r="M11" s="137"/>
      <c r="N11" s="137"/>
      <c r="O11" s="137"/>
      <c r="P11" s="265"/>
      <c r="Q11" s="283"/>
      <c r="R11" s="282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</row>
    <row r="12" s="91" customFormat="1" ht="20" customHeight="1" spans="1:253">
      <c r="A12" s="238"/>
      <c r="B12" s="241"/>
      <c r="C12" s="241"/>
      <c r="D12" s="241"/>
      <c r="E12" s="241"/>
      <c r="F12" s="241"/>
      <c r="G12" s="240"/>
      <c r="H12" s="233"/>
      <c r="I12" s="264"/>
      <c r="J12" s="137"/>
      <c r="K12" s="137"/>
      <c r="L12" s="137"/>
      <c r="M12" s="137"/>
      <c r="N12" s="137"/>
      <c r="O12" s="137"/>
      <c r="P12" s="265"/>
      <c r="Q12" s="283"/>
      <c r="R12" s="282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</row>
    <row r="13" s="91" customFormat="1" ht="20" customHeight="1" spans="1:253">
      <c r="A13" s="238"/>
      <c r="B13" s="241"/>
      <c r="C13" s="241"/>
      <c r="D13" s="241"/>
      <c r="E13" s="241"/>
      <c r="F13" s="241"/>
      <c r="G13" s="240"/>
      <c r="H13" s="233"/>
      <c r="I13" s="264"/>
      <c r="J13" s="137"/>
      <c r="K13" s="137"/>
      <c r="L13" s="137"/>
      <c r="M13" s="137"/>
      <c r="N13" s="137"/>
      <c r="O13" s="137"/>
      <c r="P13" s="265"/>
      <c r="Q13" s="283"/>
      <c r="R13" s="282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</row>
    <row r="14" s="91" customFormat="1" ht="20" customHeight="1" spans="1:253">
      <c r="A14" s="238"/>
      <c r="B14" s="239"/>
      <c r="C14" s="239"/>
      <c r="D14" s="239"/>
      <c r="E14" s="239"/>
      <c r="F14" s="239"/>
      <c r="G14" s="240"/>
      <c r="H14" s="233"/>
      <c r="I14" s="264"/>
      <c r="J14" s="137"/>
      <c r="K14" s="137"/>
      <c r="L14" s="137"/>
      <c r="M14" s="137"/>
      <c r="N14" s="137"/>
      <c r="O14" s="137"/>
      <c r="P14" s="265"/>
      <c r="Q14" s="283"/>
      <c r="R14" s="282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</row>
    <row r="15" s="91" customFormat="1" ht="20" customHeight="1" spans="1:253">
      <c r="A15" s="238"/>
      <c r="B15" s="239"/>
      <c r="C15" s="239"/>
      <c r="D15" s="239"/>
      <c r="E15" s="239"/>
      <c r="F15" s="239"/>
      <c r="G15" s="242"/>
      <c r="H15" s="233"/>
      <c r="I15" s="264"/>
      <c r="J15" s="137"/>
      <c r="K15" s="137"/>
      <c r="L15" s="137"/>
      <c r="M15" s="137"/>
      <c r="N15" s="137"/>
      <c r="O15" s="137"/>
      <c r="P15" s="265"/>
      <c r="Q15" s="283"/>
      <c r="R15" s="282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</row>
    <row r="16" s="91" customFormat="1" ht="20" customHeight="1" spans="1:253">
      <c r="A16" s="238"/>
      <c r="B16" s="241"/>
      <c r="C16" s="241"/>
      <c r="D16" s="241"/>
      <c r="E16" s="241"/>
      <c r="F16" s="241"/>
      <c r="G16" s="240"/>
      <c r="H16" s="233"/>
      <c r="I16" s="264"/>
      <c r="J16" s="137"/>
      <c r="K16" s="137"/>
      <c r="L16" s="137"/>
      <c r="M16" s="137"/>
      <c r="N16" s="137"/>
      <c r="O16" s="137"/>
      <c r="P16" s="265"/>
      <c r="Q16" s="283"/>
      <c r="R16" s="282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</row>
    <row r="17" s="91" customFormat="1" ht="20" customHeight="1" spans="1:253">
      <c r="A17" s="243"/>
      <c r="B17" s="244"/>
      <c r="C17" s="117"/>
      <c r="D17" s="117"/>
      <c r="E17" s="245"/>
      <c r="F17" s="117"/>
      <c r="G17" s="246"/>
      <c r="H17" s="233"/>
      <c r="I17" s="264"/>
      <c r="J17" s="137"/>
      <c r="K17" s="137"/>
      <c r="L17" s="137"/>
      <c r="M17" s="137"/>
      <c r="N17" s="137"/>
      <c r="O17" s="137"/>
      <c r="P17" s="265"/>
      <c r="Q17" s="283"/>
      <c r="R17" s="282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</row>
    <row r="18" s="91" customFormat="1" ht="20" customHeight="1" spans="1:253">
      <c r="A18" s="243"/>
      <c r="B18" s="247"/>
      <c r="C18" s="248"/>
      <c r="D18" s="248"/>
      <c r="E18" s="245"/>
      <c r="F18" s="249"/>
      <c r="G18" s="246"/>
      <c r="H18" s="233"/>
      <c r="I18" s="264"/>
      <c r="J18" s="137"/>
      <c r="K18" s="137"/>
      <c r="L18" s="137"/>
      <c r="M18" s="137"/>
      <c r="N18" s="137"/>
      <c r="O18" s="137"/>
      <c r="P18" s="265"/>
      <c r="Q18" s="283"/>
      <c r="R18" s="282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</row>
    <row r="19" s="91" customFormat="1" ht="20" customHeight="1" spans="1:253">
      <c r="A19" s="238"/>
      <c r="B19" s="120"/>
      <c r="C19" s="120"/>
      <c r="D19" s="250"/>
      <c r="E19" s="120"/>
      <c r="F19" s="120"/>
      <c r="G19" s="240"/>
      <c r="H19" s="233"/>
      <c r="I19" s="264"/>
      <c r="J19" s="137"/>
      <c r="K19" s="137"/>
      <c r="L19" s="137"/>
      <c r="M19" s="137"/>
      <c r="N19" s="137"/>
      <c r="O19" s="137"/>
      <c r="P19" s="265"/>
      <c r="Q19" s="265"/>
      <c r="R19" s="280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</row>
    <row r="20" s="91" customFormat="1" ht="20" customHeight="1" spans="1:253">
      <c r="A20" s="251"/>
      <c r="B20" s="252"/>
      <c r="C20" s="252"/>
      <c r="D20" s="253"/>
      <c r="E20" s="252"/>
      <c r="F20" s="252"/>
      <c r="G20" s="254"/>
      <c r="H20" s="255"/>
      <c r="I20" s="270"/>
      <c r="J20" s="271"/>
      <c r="K20" s="272"/>
      <c r="L20" s="271"/>
      <c r="M20" s="271"/>
      <c r="N20" s="272"/>
      <c r="O20" s="272"/>
      <c r="P20" s="273"/>
      <c r="Q20" s="273"/>
      <c r="R20" s="28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</row>
    <row r="21" s="91" customFormat="1" ht="17.25" spans="1:253">
      <c r="A21" s="124"/>
      <c r="B21" s="125"/>
      <c r="C21" s="125"/>
      <c r="D21" s="126"/>
      <c r="E21" s="125"/>
      <c r="F21" s="125"/>
      <c r="G21" s="256"/>
      <c r="O21" s="257"/>
      <c r="P21" s="257"/>
      <c r="Q21" s="257"/>
      <c r="R21" s="257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</row>
    <row r="22" s="91" customFormat="1" spans="1:253">
      <c r="A22" s="127" t="s">
        <v>169</v>
      </c>
      <c r="B22" s="127"/>
      <c r="C22" s="128"/>
      <c r="O22" s="257"/>
      <c r="P22" s="257"/>
      <c r="Q22" s="257"/>
      <c r="R22" s="257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="91" customFormat="1" spans="3:253">
      <c r="C23" s="92"/>
      <c r="I23" s="143" t="s">
        <v>170</v>
      </c>
      <c r="J23" s="274"/>
      <c r="K23" s="275"/>
      <c r="M23" s="143" t="s">
        <v>171</v>
      </c>
      <c r="N23" s="143"/>
      <c r="P23" s="143" t="s">
        <v>172</v>
      </c>
      <c r="R23" s="257" t="s">
        <v>133</v>
      </c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9" sqref="O19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201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QAMMAN84129</v>
      </c>
      <c r="F2" s="154" t="s">
        <v>202</v>
      </c>
      <c r="G2" s="155" t="str">
        <f>首期!B5</f>
        <v>儿童打底裤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514</v>
      </c>
      <c r="C3" s="158"/>
      <c r="D3" s="159" t="s">
        <v>203</v>
      </c>
      <c r="E3" s="160">
        <v>45606</v>
      </c>
      <c r="F3" s="161"/>
      <c r="G3" s="161"/>
      <c r="H3" s="162" t="s">
        <v>204</v>
      </c>
      <c r="I3" s="162"/>
      <c r="J3" s="162"/>
      <c r="K3" s="205"/>
    </row>
    <row r="4" ht="18" customHeight="1" spans="1:11">
      <c r="A4" s="163" t="s">
        <v>71</v>
      </c>
      <c r="B4" s="158">
        <v>1</v>
      </c>
      <c r="C4" s="158">
        <v>6</v>
      </c>
      <c r="D4" s="164" t="s">
        <v>205</v>
      </c>
      <c r="E4" s="161" t="s">
        <v>206</v>
      </c>
      <c r="F4" s="161"/>
      <c r="G4" s="161"/>
      <c r="H4" s="164" t="s">
        <v>207</v>
      </c>
      <c r="I4" s="164"/>
      <c r="J4" s="176" t="s">
        <v>65</v>
      </c>
      <c r="K4" s="206" t="s">
        <v>66</v>
      </c>
    </row>
    <row r="5" ht="18" customHeight="1" spans="1:11">
      <c r="A5" s="163" t="s">
        <v>208</v>
      </c>
      <c r="B5" s="158">
        <v>1</v>
      </c>
      <c r="C5" s="158"/>
      <c r="D5" s="159" t="s">
        <v>209</v>
      </c>
      <c r="E5" s="159"/>
      <c r="G5" s="159"/>
      <c r="H5" s="164" t="s">
        <v>210</v>
      </c>
      <c r="I5" s="164"/>
      <c r="J5" s="176" t="s">
        <v>65</v>
      </c>
      <c r="K5" s="206" t="s">
        <v>66</v>
      </c>
    </row>
    <row r="6" ht="18" customHeight="1" spans="1:13">
      <c r="A6" s="165" t="s">
        <v>211</v>
      </c>
      <c r="B6" s="166">
        <v>80</v>
      </c>
      <c r="C6" s="166"/>
      <c r="D6" s="167" t="s">
        <v>212</v>
      </c>
      <c r="E6" s="168"/>
      <c r="F6" s="168"/>
      <c r="G6" s="167"/>
      <c r="H6" s="169" t="s">
        <v>213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214</v>
      </c>
      <c r="B8" s="154" t="s">
        <v>215</v>
      </c>
      <c r="C8" s="154" t="s">
        <v>216</v>
      </c>
      <c r="D8" s="154" t="s">
        <v>217</v>
      </c>
      <c r="E8" s="154" t="s">
        <v>218</v>
      </c>
      <c r="F8" s="154" t="s">
        <v>219</v>
      </c>
      <c r="G8" s="174" t="s">
        <v>220</v>
      </c>
      <c r="H8" s="175"/>
      <c r="I8" s="175"/>
      <c r="J8" s="175"/>
      <c r="K8" s="209"/>
    </row>
    <row r="9" ht="18" customHeight="1" spans="1:11">
      <c r="A9" s="163" t="s">
        <v>221</v>
      </c>
      <c r="B9" s="164"/>
      <c r="C9" s="176" t="s">
        <v>65</v>
      </c>
      <c r="D9" s="176" t="s">
        <v>66</v>
      </c>
      <c r="E9" s="159" t="s">
        <v>222</v>
      </c>
      <c r="F9" s="177" t="s">
        <v>223</v>
      </c>
      <c r="G9" s="178"/>
      <c r="H9" s="179"/>
      <c r="I9" s="179"/>
      <c r="J9" s="179"/>
      <c r="K9" s="210"/>
    </row>
    <row r="10" ht="18" customHeight="1" spans="1:11">
      <c r="A10" s="163" t="s">
        <v>224</v>
      </c>
      <c r="B10" s="164"/>
      <c r="C10" s="176" t="s">
        <v>65</v>
      </c>
      <c r="D10" s="176" t="s">
        <v>66</v>
      </c>
      <c r="E10" s="159" t="s">
        <v>225</v>
      </c>
      <c r="F10" s="177" t="s">
        <v>226</v>
      </c>
      <c r="G10" s="178" t="s">
        <v>227</v>
      </c>
      <c r="H10" s="179"/>
      <c r="I10" s="179"/>
      <c r="J10" s="179"/>
      <c r="K10" s="210"/>
    </row>
    <row r="11" ht="18" customHeight="1" spans="1:11">
      <c r="A11" s="180" t="s">
        <v>181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228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229</v>
      </c>
      <c r="J13" s="176" t="s">
        <v>85</v>
      </c>
      <c r="K13" s="206" t="s">
        <v>86</v>
      </c>
    </row>
    <row r="14" ht="18" customHeight="1" spans="1:11">
      <c r="A14" s="165" t="s">
        <v>230</v>
      </c>
      <c r="B14" s="168" t="s">
        <v>85</v>
      </c>
      <c r="C14" s="168" t="s">
        <v>86</v>
      </c>
      <c r="D14" s="182"/>
      <c r="E14" s="167" t="s">
        <v>231</v>
      </c>
      <c r="F14" s="168" t="s">
        <v>85</v>
      </c>
      <c r="G14" s="168" t="s">
        <v>86</v>
      </c>
      <c r="H14" s="168"/>
      <c r="I14" s="167" t="s">
        <v>232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233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234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235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115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236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237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238</v>
      </c>
    </row>
    <row r="28" ht="23" customHeight="1" spans="1:11">
      <c r="A28" s="186" t="s">
        <v>239</v>
      </c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 t="s">
        <v>240</v>
      </c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218"/>
      <c r="K30" s="210"/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241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2</v>
      </c>
    </row>
    <row r="37" ht="18.75" customHeight="1" spans="1:11">
      <c r="A37" s="196" t="s">
        <v>242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243</v>
      </c>
      <c r="B38" s="164"/>
      <c r="C38" s="164"/>
      <c r="D38" s="162" t="s">
        <v>244</v>
      </c>
      <c r="E38" s="162"/>
      <c r="F38" s="198" t="s">
        <v>245</v>
      </c>
      <c r="G38" s="199"/>
      <c r="H38" s="164" t="s">
        <v>246</v>
      </c>
      <c r="I38" s="164"/>
      <c r="J38" s="164" t="s">
        <v>247</v>
      </c>
      <c r="K38" s="213"/>
    </row>
    <row r="39" ht="18.75" customHeight="1" spans="1:11">
      <c r="A39" s="163" t="s">
        <v>116</v>
      </c>
      <c r="B39" s="164" t="s">
        <v>248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127</v>
      </c>
      <c r="B42" s="200" t="s">
        <v>249</v>
      </c>
      <c r="C42" s="200"/>
      <c r="D42" s="167" t="s">
        <v>250</v>
      </c>
      <c r="E42" s="182" t="s">
        <v>130</v>
      </c>
      <c r="F42" s="167" t="s">
        <v>131</v>
      </c>
      <c r="G42" s="201">
        <v>45595</v>
      </c>
      <c r="H42" s="202" t="s">
        <v>132</v>
      </c>
      <c r="I42" s="202"/>
      <c r="J42" s="200" t="s">
        <v>133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workbookViewId="0">
      <selection activeCell="G23" sqref="G23"/>
    </sheetView>
  </sheetViews>
  <sheetFormatPr defaultColWidth="9" defaultRowHeight="14.25"/>
  <cols>
    <col min="1" max="1" width="17.625" style="91" customWidth="1"/>
    <col min="2" max="3" width="9.125" style="91" customWidth="1"/>
    <col min="4" max="4" width="9.125" style="92" customWidth="1"/>
    <col min="5" max="6" width="9.125" style="91" customWidth="1"/>
    <col min="7" max="7" width="8.5" style="91" customWidth="1"/>
    <col min="8" max="8" width="5.375" style="91" customWidth="1"/>
    <col min="9" max="9" width="2.75" style="91" customWidth="1"/>
    <col min="10" max="12" width="15.625" style="91" customWidth="1"/>
    <col min="13" max="15" width="15.625" style="93" customWidth="1"/>
    <col min="16" max="253" width="9" style="91"/>
    <col min="254" max="16384" width="9" style="94"/>
  </cols>
  <sheetData>
    <row r="1" s="91" customFormat="1" ht="29" customHeight="1" spans="1:256">
      <c r="A1" s="95" t="s">
        <v>137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="91" customFormat="1" ht="20" customHeight="1" spans="1:256">
      <c r="A2" s="98" t="s">
        <v>61</v>
      </c>
      <c r="B2" s="99" t="str">
        <f>首期!B4</f>
        <v>QAMMAN84129</v>
      </c>
      <c r="C2" s="100"/>
      <c r="D2" s="101"/>
      <c r="E2" s="102" t="s">
        <v>67</v>
      </c>
      <c r="F2" s="103" t="str">
        <f>首期!B5</f>
        <v>儿童打底裤</v>
      </c>
      <c r="G2" s="103"/>
      <c r="H2" s="103"/>
      <c r="I2" s="129"/>
      <c r="J2" s="130" t="s">
        <v>57</v>
      </c>
      <c r="K2" s="131" t="s">
        <v>56</v>
      </c>
      <c r="L2" s="131"/>
      <c r="M2" s="131"/>
      <c r="N2" s="131"/>
      <c r="O2" s="132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s="91" customFormat="1" spans="1:256">
      <c r="A3" s="104" t="s">
        <v>138</v>
      </c>
      <c r="B3" s="105" t="s">
        <v>139</v>
      </c>
      <c r="C3" s="106"/>
      <c r="D3" s="105"/>
      <c r="E3" s="105"/>
      <c r="F3" s="105"/>
      <c r="G3" s="105"/>
      <c r="H3" s="105"/>
      <c r="I3" s="133"/>
      <c r="J3" s="134"/>
      <c r="K3" s="134"/>
      <c r="L3" s="134"/>
      <c r="M3" s="134"/>
      <c r="N3" s="134"/>
      <c r="O3" s="135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</row>
    <row r="4" s="91" customFormat="1" spans="1:256">
      <c r="A4" s="104"/>
      <c r="B4" s="107" t="s">
        <v>140</v>
      </c>
      <c r="C4" s="107" t="s">
        <v>141</v>
      </c>
      <c r="D4" s="107" t="s">
        <v>142</v>
      </c>
      <c r="E4" s="107" t="s">
        <v>143</v>
      </c>
      <c r="F4" s="107" t="s">
        <v>144</v>
      </c>
      <c r="G4" s="107" t="s">
        <v>145</v>
      </c>
      <c r="H4" s="108" t="s">
        <v>146</v>
      </c>
      <c r="I4" s="133"/>
      <c r="J4" s="107" t="s">
        <v>140</v>
      </c>
      <c r="K4" s="107" t="s">
        <v>141</v>
      </c>
      <c r="L4" s="107" t="s">
        <v>142</v>
      </c>
      <c r="M4" s="107" t="s">
        <v>143</v>
      </c>
      <c r="N4" s="107" t="s">
        <v>144</v>
      </c>
      <c r="O4" s="107" t="s">
        <v>145</v>
      </c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s="91" customFormat="1" ht="16.5" spans="1:256">
      <c r="A5" s="104"/>
      <c r="B5" s="109"/>
      <c r="C5" s="109"/>
      <c r="D5" s="110"/>
      <c r="E5" s="110"/>
      <c r="F5" s="110"/>
      <c r="G5" s="110"/>
      <c r="H5" s="108"/>
      <c r="I5" s="136"/>
      <c r="J5" s="137"/>
      <c r="K5" s="137"/>
      <c r="L5" s="137"/>
      <c r="M5" s="137"/>
      <c r="N5" s="137"/>
      <c r="O5" s="138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</row>
    <row r="6" s="91" customFormat="1" ht="21" customHeight="1" spans="1:256">
      <c r="A6" s="111" t="s">
        <v>149</v>
      </c>
      <c r="B6" s="112">
        <f>C6-5</f>
        <v>67</v>
      </c>
      <c r="C6" s="112">
        <v>72</v>
      </c>
      <c r="D6" s="112">
        <f>C6+6</f>
        <v>78</v>
      </c>
      <c r="E6" s="112">
        <f>D6+6</f>
        <v>84</v>
      </c>
      <c r="F6" s="112">
        <f>E6+6</f>
        <v>90</v>
      </c>
      <c r="G6" s="112">
        <f>E6+3</f>
        <v>87</v>
      </c>
      <c r="H6" s="113" t="s">
        <v>150</v>
      </c>
      <c r="I6" s="136"/>
      <c r="J6" s="137" t="s">
        <v>251</v>
      </c>
      <c r="K6" s="137" t="s">
        <v>252</v>
      </c>
      <c r="L6" s="137" t="s">
        <v>253</v>
      </c>
      <c r="M6" s="137" t="s">
        <v>254</v>
      </c>
      <c r="N6" s="137" t="s">
        <v>251</v>
      </c>
      <c r="O6" s="138" t="s">
        <v>255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s="91" customFormat="1" ht="21" customHeight="1" spans="1:256">
      <c r="A7" s="114" t="s">
        <v>153</v>
      </c>
      <c r="B7" s="112">
        <f>C7-3</f>
        <v>47</v>
      </c>
      <c r="C7" s="112">
        <v>50</v>
      </c>
      <c r="D7" s="112">
        <f>C7+4</f>
        <v>54</v>
      </c>
      <c r="E7" s="112">
        <f>D7+4</f>
        <v>58</v>
      </c>
      <c r="F7" s="112">
        <f>E7+4</f>
        <v>62</v>
      </c>
      <c r="G7" s="112">
        <f>E7+2</f>
        <v>60</v>
      </c>
      <c r="H7" s="113" t="s">
        <v>150</v>
      </c>
      <c r="I7" s="136"/>
      <c r="J7" s="137" t="s">
        <v>255</v>
      </c>
      <c r="K7" s="137" t="s">
        <v>255</v>
      </c>
      <c r="L7" s="137" t="s">
        <v>256</v>
      </c>
      <c r="M7" s="137" t="s">
        <v>257</v>
      </c>
      <c r="N7" s="137" t="s">
        <v>258</v>
      </c>
      <c r="O7" s="138" t="s">
        <v>255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s="91" customFormat="1" ht="21" customHeight="1" spans="1:256">
      <c r="A8" s="111" t="s">
        <v>155</v>
      </c>
      <c r="B8" s="112">
        <f>C8-5</f>
        <v>57</v>
      </c>
      <c r="C8" s="112">
        <v>62</v>
      </c>
      <c r="D8" s="112">
        <f>C8+7</f>
        <v>69</v>
      </c>
      <c r="E8" s="112">
        <f>D8+7</f>
        <v>76</v>
      </c>
      <c r="F8" s="112">
        <f>E8+7</f>
        <v>83</v>
      </c>
      <c r="G8" s="112">
        <f>E8+3</f>
        <v>79</v>
      </c>
      <c r="H8" s="113" t="s">
        <v>150</v>
      </c>
      <c r="I8" s="136"/>
      <c r="J8" s="137" t="s">
        <v>255</v>
      </c>
      <c r="K8" s="137" t="s">
        <v>255</v>
      </c>
      <c r="L8" s="137" t="s">
        <v>255</v>
      </c>
      <c r="M8" s="137" t="s">
        <v>255</v>
      </c>
      <c r="N8" s="137" t="s">
        <v>255</v>
      </c>
      <c r="O8" s="138" t="s">
        <v>255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="91" customFormat="1" ht="21" customHeight="1" spans="1:256">
      <c r="A9" s="111" t="s">
        <v>158</v>
      </c>
      <c r="B9" s="112">
        <f>C9-1.6</f>
        <v>14.9</v>
      </c>
      <c r="C9" s="112">
        <v>16.5</v>
      </c>
      <c r="D9" s="112">
        <f>C9+2.25</f>
        <v>18.75</v>
      </c>
      <c r="E9" s="112">
        <f>C9+4.5</f>
        <v>21</v>
      </c>
      <c r="F9" s="112">
        <f>C9+6.75</f>
        <v>23.25</v>
      </c>
      <c r="G9" s="112">
        <f>B9+7.65</f>
        <v>22.55</v>
      </c>
      <c r="H9" s="113" t="s">
        <v>159</v>
      </c>
      <c r="I9" s="136"/>
      <c r="J9" s="137" t="s">
        <v>259</v>
      </c>
      <c r="K9" s="137" t="s">
        <v>258</v>
      </c>
      <c r="L9" s="137" t="s">
        <v>255</v>
      </c>
      <c r="M9" s="137" t="s">
        <v>260</v>
      </c>
      <c r="N9" s="137" t="s">
        <v>255</v>
      </c>
      <c r="O9" s="138" t="s">
        <v>261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="91" customFormat="1" ht="21" customHeight="1" spans="1:256">
      <c r="A10" s="111" t="s">
        <v>161</v>
      </c>
      <c r="B10" s="112">
        <f>C10-1</f>
        <v>10.5</v>
      </c>
      <c r="C10" s="112">
        <v>11.5</v>
      </c>
      <c r="D10" s="112">
        <f>C10+1.5</f>
        <v>13</v>
      </c>
      <c r="E10" s="112">
        <f>D10+1.5</f>
        <v>14.5</v>
      </c>
      <c r="F10" s="112">
        <f>E10+1.5</f>
        <v>16</v>
      </c>
      <c r="G10" s="112">
        <f>E10+0.6</f>
        <v>15.1</v>
      </c>
      <c r="H10" s="113" t="s">
        <v>159</v>
      </c>
      <c r="I10" s="136"/>
      <c r="J10" s="137" t="s">
        <v>262</v>
      </c>
      <c r="K10" s="137" t="s">
        <v>257</v>
      </c>
      <c r="L10" s="137" t="s">
        <v>263</v>
      </c>
      <c r="M10" s="137" t="s">
        <v>264</v>
      </c>
      <c r="N10" s="137" t="s">
        <v>265</v>
      </c>
      <c r="O10" s="138" t="s">
        <v>258</v>
      </c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s="91" customFormat="1" ht="21" customHeight="1" spans="1:256">
      <c r="A11" s="111" t="s">
        <v>162</v>
      </c>
      <c r="B11" s="112">
        <f>C11-0.5</f>
        <v>8.5</v>
      </c>
      <c r="C11" s="112">
        <v>9</v>
      </c>
      <c r="D11" s="112">
        <f>C11+0.5</f>
        <v>9.5</v>
      </c>
      <c r="E11" s="112">
        <f>D11+0.5</f>
        <v>10</v>
      </c>
      <c r="F11" s="112">
        <f>E11+0.5</f>
        <v>10.5</v>
      </c>
      <c r="G11" s="112">
        <f>E11+0.5</f>
        <v>10.5</v>
      </c>
      <c r="H11" s="113" t="s">
        <v>163</v>
      </c>
      <c r="I11" s="136"/>
      <c r="J11" s="137" t="s">
        <v>266</v>
      </c>
      <c r="K11" s="137" t="s">
        <v>267</v>
      </c>
      <c r="L11" s="137" t="s">
        <v>267</v>
      </c>
      <c r="M11" s="137" t="s">
        <v>268</v>
      </c>
      <c r="N11" s="137" t="s">
        <v>269</v>
      </c>
      <c r="O11" s="138" t="s">
        <v>270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s="91" customFormat="1" ht="21" customHeight="1" spans="1:256">
      <c r="A12" s="111" t="s">
        <v>165</v>
      </c>
      <c r="B12" s="112">
        <f>C12-1.5-1.8</f>
        <v>48.7</v>
      </c>
      <c r="C12" s="112">
        <v>52</v>
      </c>
      <c r="D12" s="112">
        <f>C12+1.8+2.3</f>
        <v>56.1</v>
      </c>
      <c r="E12" s="112">
        <f>D12+1.8+2.3</f>
        <v>60.2</v>
      </c>
      <c r="F12" s="112">
        <f>E12+1.8+2.3</f>
        <v>64.3</v>
      </c>
      <c r="G12" s="112">
        <f>E12+1+2.1</f>
        <v>63.3</v>
      </c>
      <c r="H12" s="113" t="s">
        <v>159</v>
      </c>
      <c r="I12" s="136"/>
      <c r="J12" s="137" t="s">
        <v>255</v>
      </c>
      <c r="K12" s="137" t="s">
        <v>255</v>
      </c>
      <c r="L12" s="137" t="s">
        <v>255</v>
      </c>
      <c r="M12" s="137" t="s">
        <v>255</v>
      </c>
      <c r="N12" s="137" t="s">
        <v>255</v>
      </c>
      <c r="O12" s="138" t="s">
        <v>255</v>
      </c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s="91" customFormat="1" ht="21" customHeight="1" spans="1:256">
      <c r="A13" s="115"/>
      <c r="B13" s="116"/>
      <c r="C13" s="116"/>
      <c r="D13" s="116"/>
      <c r="E13" s="116"/>
      <c r="F13" s="116"/>
      <c r="G13" s="116"/>
      <c r="H13" s="117"/>
      <c r="I13" s="136"/>
      <c r="J13" s="137"/>
      <c r="K13" s="137"/>
      <c r="L13" s="137"/>
      <c r="M13" s="137"/>
      <c r="N13" s="137"/>
      <c r="O13" s="138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s="91" customFormat="1" ht="21" customHeight="1" spans="1:256">
      <c r="A14" s="118"/>
      <c r="B14" s="119"/>
      <c r="C14" s="119"/>
      <c r="D14" s="119"/>
      <c r="E14" s="119"/>
      <c r="F14" s="119"/>
      <c r="G14" s="119"/>
      <c r="H14" s="117"/>
      <c r="I14" s="136"/>
      <c r="J14" s="137"/>
      <c r="K14" s="137"/>
      <c r="L14" s="137"/>
      <c r="M14" s="137"/>
      <c r="N14" s="137"/>
      <c r="O14" s="138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s="91" customFormat="1" ht="21" customHeight="1" spans="1:256">
      <c r="A15" s="118"/>
      <c r="B15" s="119"/>
      <c r="C15" s="119"/>
      <c r="D15" s="119"/>
      <c r="E15" s="119"/>
      <c r="F15" s="119"/>
      <c r="G15" s="119"/>
      <c r="H15" s="120"/>
      <c r="I15" s="136"/>
      <c r="J15" s="137"/>
      <c r="K15" s="137"/>
      <c r="L15" s="137"/>
      <c r="M15" s="137"/>
      <c r="N15" s="137"/>
      <c r="O15" s="138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s="91" customFormat="1" ht="21" customHeight="1" spans="1:256">
      <c r="A16" s="121"/>
      <c r="B16" s="122"/>
      <c r="C16" s="122"/>
      <c r="D16" s="122"/>
      <c r="E16" s="123"/>
      <c r="F16" s="122"/>
      <c r="G16" s="122"/>
      <c r="H16" s="122"/>
      <c r="I16" s="139"/>
      <c r="J16" s="140"/>
      <c r="K16" s="140"/>
      <c r="L16" s="141"/>
      <c r="M16" s="140"/>
      <c r="N16" s="140"/>
      <c r="O16" s="142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ht="16.5" spans="1:16">
      <c r="A17" s="124"/>
      <c r="B17" s="124"/>
      <c r="C17" s="125"/>
      <c r="D17" s="125"/>
      <c r="E17" s="126"/>
      <c r="F17" s="125"/>
      <c r="G17" s="125"/>
      <c r="H17" s="125"/>
      <c r="M17" s="91"/>
      <c r="N17" s="91"/>
      <c r="O17" s="91"/>
      <c r="P17" s="94"/>
    </row>
    <row r="18" spans="1:16">
      <c r="A18" s="127" t="s">
        <v>169</v>
      </c>
      <c r="B18" s="127"/>
      <c r="C18" s="128"/>
      <c r="D18" s="128"/>
      <c r="M18" s="91"/>
      <c r="N18" s="91"/>
      <c r="O18" s="91"/>
      <c r="P18" s="94"/>
    </row>
    <row r="19" spans="3:16">
      <c r="C19" s="92"/>
      <c r="J19" s="143" t="s">
        <v>170</v>
      </c>
      <c r="K19" s="144"/>
      <c r="L19" s="145" t="s">
        <v>171</v>
      </c>
      <c r="M19" s="143" t="s">
        <v>130</v>
      </c>
      <c r="N19" s="143" t="s">
        <v>172</v>
      </c>
      <c r="O19" s="91" t="s">
        <v>133</v>
      </c>
      <c r="P19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6.8" style="80" customWidth="1"/>
    <col min="4" max="4" width="12.1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81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11">
        <v>1</v>
      </c>
      <c r="B4" s="25">
        <v>241010020</v>
      </c>
      <c r="C4" s="25" t="s">
        <v>287</v>
      </c>
      <c r="D4" s="25" t="s">
        <v>288</v>
      </c>
      <c r="E4" s="12" t="s">
        <v>62</v>
      </c>
      <c r="F4" s="24" t="s">
        <v>289</v>
      </c>
      <c r="G4" s="83" t="s">
        <v>65</v>
      </c>
      <c r="H4" s="11" t="s">
        <v>65</v>
      </c>
      <c r="I4" s="87">
        <v>1</v>
      </c>
      <c r="J4" s="88">
        <v>0</v>
      </c>
      <c r="K4" s="88">
        <v>0</v>
      </c>
      <c r="L4" s="88">
        <v>0</v>
      </c>
      <c r="M4" s="11">
        <v>0</v>
      </c>
      <c r="N4" s="11">
        <f>SUM(I4:M4)</f>
        <v>1</v>
      </c>
      <c r="O4" s="11"/>
    </row>
    <row r="5" ht="20" customHeight="1" spans="1:15">
      <c r="A5" s="11"/>
      <c r="B5" s="28"/>
      <c r="C5" s="28"/>
      <c r="D5" s="29"/>
      <c r="E5" s="28"/>
      <c r="F5" s="24"/>
      <c r="G5" s="84"/>
      <c r="H5" s="61"/>
      <c r="I5" s="87"/>
      <c r="J5" s="88"/>
      <c r="K5" s="88"/>
      <c r="L5" s="88"/>
      <c r="M5" s="11"/>
      <c r="N5" s="11"/>
      <c r="O5" s="11"/>
    </row>
    <row r="6" ht="20" customHeight="1" spans="1:15">
      <c r="A6" s="11"/>
      <c r="B6" s="28"/>
      <c r="C6" s="28"/>
      <c r="D6" s="29"/>
      <c r="E6" s="70"/>
      <c r="F6" s="24"/>
      <c r="G6" s="84"/>
      <c r="H6" s="61"/>
      <c r="I6" s="87"/>
      <c r="J6" s="88"/>
      <c r="K6" s="88"/>
      <c r="L6" s="88"/>
      <c r="M6" s="11"/>
      <c r="N6" s="11"/>
      <c r="O6" s="11"/>
    </row>
    <row r="7" ht="20" customHeight="1" spans="1:15">
      <c r="A7" s="11"/>
      <c r="B7" s="28"/>
      <c r="C7" s="28"/>
      <c r="D7" s="29"/>
      <c r="E7" s="70"/>
      <c r="F7" s="24"/>
      <c r="G7" s="84"/>
      <c r="H7" s="61"/>
      <c r="I7" s="87"/>
      <c r="J7" s="88"/>
      <c r="K7" s="88"/>
      <c r="L7" s="88"/>
      <c r="M7" s="11"/>
      <c r="N7" s="11"/>
      <c r="O7" s="11"/>
    </row>
    <row r="8" ht="20" customHeight="1" spans="1:15">
      <c r="A8" s="11"/>
      <c r="B8" s="31"/>
      <c r="C8" s="31"/>
      <c r="D8" s="31"/>
      <c r="E8" s="32"/>
      <c r="F8" s="31"/>
      <c r="G8" s="11"/>
      <c r="H8" s="9"/>
      <c r="I8" s="89"/>
      <c r="J8" s="88"/>
      <c r="K8" s="88"/>
      <c r="L8" s="88"/>
      <c r="M8" s="11"/>
      <c r="N8" s="11"/>
      <c r="O8" s="9"/>
    </row>
    <row r="9" ht="20" customHeight="1" spans="1:15">
      <c r="A9" s="11"/>
      <c r="B9" s="31"/>
      <c r="C9" s="31"/>
      <c r="D9" s="31"/>
      <c r="E9" s="32"/>
      <c r="F9" s="31"/>
      <c r="G9" s="11"/>
      <c r="H9" s="9"/>
      <c r="I9" s="89"/>
      <c r="J9" s="88"/>
      <c r="K9" s="88"/>
      <c r="L9" s="88"/>
      <c r="M9" s="11"/>
      <c r="N9" s="11"/>
      <c r="O9" s="9"/>
    </row>
    <row r="10" ht="20" customHeight="1" spans="1:15">
      <c r="A10" s="11"/>
      <c r="B10" s="31"/>
      <c r="C10" s="31"/>
      <c r="D10" s="31"/>
      <c r="E10" s="32"/>
      <c r="F10" s="31"/>
      <c r="G10" s="11"/>
      <c r="H10" s="9"/>
      <c r="I10" s="89"/>
      <c r="J10" s="88"/>
      <c r="K10" s="88"/>
      <c r="L10" s="88"/>
      <c r="M10" s="11"/>
      <c r="N10" s="11"/>
      <c r="O10" s="9"/>
    </row>
    <row r="11" ht="20" customHeight="1" spans="1:15">
      <c r="A11" s="11"/>
      <c r="B11" s="31"/>
      <c r="C11" s="31"/>
      <c r="D11" s="31"/>
      <c r="E11" s="32"/>
      <c r="F11" s="31"/>
      <c r="G11" s="11"/>
      <c r="H11" s="9"/>
      <c r="I11" s="89"/>
      <c r="J11" s="88"/>
      <c r="K11" s="88"/>
      <c r="L11" s="88"/>
      <c r="M11" s="11"/>
      <c r="N11" s="11"/>
      <c r="O11" s="9"/>
    </row>
    <row r="12" s="2" customFormat="1" ht="18.75" spans="1:15">
      <c r="A12" s="14" t="s">
        <v>290</v>
      </c>
      <c r="B12" s="15"/>
      <c r="C12" s="31"/>
      <c r="D12" s="16"/>
      <c r="E12" s="17"/>
      <c r="F12" s="31"/>
      <c r="G12" s="11"/>
      <c r="H12" s="39"/>
      <c r="I12" s="33"/>
      <c r="J12" s="14" t="s">
        <v>291</v>
      </c>
      <c r="K12" s="15"/>
      <c r="L12" s="15"/>
      <c r="M12" s="16"/>
      <c r="N12" s="15"/>
      <c r="O12" s="22"/>
    </row>
    <row r="13" ht="61" customHeight="1" spans="1:15">
      <c r="A13" s="85" t="s">
        <v>292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2024-11-19T06:31:11Z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