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93" firstSheet="2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<sst xmlns="http://schemas.openxmlformats.org/spreadsheetml/2006/main" count="850" uniqueCount="340">
  <si>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</si>
  <si>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</si>
  <si>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</si>
  <si>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</si>
  <si>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</si>
  <si>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</si>
  <si>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</si>
  <si>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</si>
  <si>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</si>
  <si>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</si>
  <si>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</si>
  <si>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</si>
  <si>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</si>
  <si>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</si>
  <si>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</si>
  <si>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</si>
  <si>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</si>
  <si>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</si>
  <si>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</si>
  <si>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</si>
  <si>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</si>
  <si>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</si>
  <si>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</si>
  <si>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</si>
  <si>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</si>
  <si>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</si>
  <si>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</si>
  <si>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</si>
  <si>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</si>
  <si>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</si>
  <si>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</si>
  <si>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</si>
  <si>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</si>
  <si>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</si>
  <si>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</si>
  <si>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</si>
  <si>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</si>
  <si>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</si>
  <si>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</si>
  <si>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</si>
  <si>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</si>
  <si>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</si>
  <si>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</si>
  <si>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</si>
  <si>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</si>
  <si>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</si>
  <si>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</si>
  <si>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</si>
  <si>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</si>
  <si>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</si>
  <si>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</si>
  <si>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</si>
  <si>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</si>
  <si>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</si>
  <si>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</si>
  <si>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</si>
  <si>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</si>
  <si>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</si>
  <si>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</si>
  <si>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</si>
  <si>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</si>
  <si>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</si>
  <si>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QAEEAN83502</t>
  </si>
  <si>
    <t>合同交期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</si>
  <si>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</si>
  <si>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</si>
  <si>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</si>
  <si>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</si>
  <si>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</si>
  <si>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</si>
  <si>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</si>
  <si>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</si>
  <si>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</si>
  <si>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</si>
  <si>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</si>
  <si>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</si>
  <si>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</si>
  <si>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</si>
  <si>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</si>
  <si>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</si>
  <si>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</si>
  <si>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</si>
  <si>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</si>
  <si>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</si>
  <si>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</si>
  <si>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</si>
  <si>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</si>
  <si>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</si>
  <si>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</si>
  <si>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</si>
  <si>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</si>
  <si>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</si>
  <si>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</si>
  <si>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</si>
  <si>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</si>
  <si>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</si>
  <si>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</si>
  <si>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</si>
  <si>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</si>
  <si>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</si>
  <si>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</si>
  <si>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</si>
  <si>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</si>
  <si>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</si>
  <si>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</si>
  <si>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</si>
  <si>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</si>
  <si>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</si>
  <si>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</si>
  <si>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</si>
  <si>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</si>
  <si>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轻雾蓝</t>
  </si>
  <si>
    <t>浅花灰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</si>
  <si>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</si>
  <si>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</si>
  <si>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</si>
  <si>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</si>
  <si>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</si>
  <si>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</si>
  <si>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1、包领止口外露，拉链捆条，拉链压线止口外露</t>
  </si>
  <si>
    <t>2、夹位错位，脚边压线落坑，打边止线路不够紧密</t>
  </si>
  <si>
    <t>3、线头多，没有清理干净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</si>
  <si>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</si>
  <si>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</si>
  <si>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</si>
  <si>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</si>
  <si>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</si>
  <si>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</si>
  <si>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</si>
  <si>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</si>
  <si>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</si>
  <si>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</si>
  <si>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</si>
  <si>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</si>
  <si>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</si>
  <si>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</si>
  <si>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</si>
  <si>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</si>
  <si>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</si>
  <si>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</si>
  <si>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</si>
  <si>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110/56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</si>
  <si>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</si>
  <si>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</si>
  <si>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</si>
  <si>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</si>
  <si>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</si>
  <si>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</si>
  <si>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</si>
  <si>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</si>
  <si>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</si>
  <si>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-0.5</t>
  </si>
  <si>
    <t>-1</t>
  </si>
  <si>
    <t>前中长</t>
  </si>
  <si>
    <t>+0</t>
  </si>
  <si>
    <t>胸围</t>
  </si>
  <si>
    <t>+1</t>
  </si>
  <si>
    <r>
      <rPr>
        <b/>
        <sz val="12"/>
        <rFont val="宋体"/>
        <charset val="134"/>
      </rPr>
      <t>摆围</t>
    </r>
    <r>
      <rPr>
        <b/>
        <sz val="12"/>
        <rFont val="仿宋_GB2312"/>
        <charset val="134"/>
      </rPr>
      <t>(</t>
    </r>
    <r>
      <rPr>
        <b/>
        <sz val="12"/>
        <rFont val="宋体"/>
        <charset val="134"/>
      </rPr>
      <t>平量</t>
    </r>
    <r>
      <rPr>
        <b/>
        <sz val="12"/>
        <rFont val="仿宋_GB2312"/>
        <charset val="134"/>
      </rPr>
      <t>)</t>
    </r>
  </si>
  <si>
    <t>-1.5</t>
  </si>
  <si>
    <r>
      <rPr>
        <b/>
        <sz val="12"/>
        <rFont val="宋体"/>
        <charset val="134"/>
      </rPr>
      <t>下领围</t>
    </r>
    <r>
      <rPr>
        <b/>
        <sz val="12"/>
        <rFont val="仿宋_GB2312"/>
        <charset val="134"/>
      </rPr>
      <t>(</t>
    </r>
    <r>
      <rPr>
        <b/>
        <sz val="12"/>
        <rFont val="宋体"/>
        <charset val="134"/>
      </rPr>
      <t>含拉链</t>
    </r>
    <r>
      <rPr>
        <b/>
        <sz val="12"/>
        <rFont val="仿宋_GB2312"/>
        <charset val="134"/>
      </rPr>
      <t>)</t>
    </r>
  </si>
  <si>
    <t>后中袖长</t>
  </si>
  <si>
    <r>
      <rPr>
        <b/>
        <sz val="12"/>
        <rFont val="宋体"/>
        <charset val="134"/>
      </rPr>
      <t>袖肥</t>
    </r>
    <r>
      <rPr>
        <b/>
        <sz val="12"/>
        <rFont val="仿宋_GB2312"/>
        <charset val="134"/>
      </rPr>
      <t>/2</t>
    </r>
  </si>
  <si>
    <t>16.5</t>
  </si>
  <si>
    <t>+0.5</t>
  </si>
  <si>
    <r>
      <rPr>
        <b/>
        <sz val="12"/>
        <rFont val="宋体"/>
        <charset val="134"/>
      </rPr>
      <t>袖肘围</t>
    </r>
    <r>
      <rPr>
        <b/>
        <sz val="12"/>
        <rFont val="仿宋_GB2312"/>
        <charset val="134"/>
      </rPr>
      <t>/2</t>
    </r>
  </si>
  <si>
    <t>14</t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</si>
  <si>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134"/>
      </rPr>
      <t>/2</t>
    </r>
    <r>
      <rPr>
        <b/>
        <sz val="12"/>
        <rFont val="宋体"/>
        <charset val="134"/>
      </rPr>
      <t>（拉量）</t>
    </r>
  </si>
  <si>
    <t>11</t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</si>
  <si>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134"/>
      </rPr>
      <t>/2</t>
    </r>
    <r>
      <rPr>
        <b/>
        <sz val="12"/>
        <rFont val="宋体"/>
        <charset val="134"/>
      </rPr>
      <t>（平量）</t>
    </r>
  </si>
  <si>
    <t>9</t>
  </si>
  <si>
    <t>帽高</t>
  </si>
  <si>
    <t>帽宽</t>
  </si>
  <si>
    <t>袖口高</t>
  </si>
  <si>
    <t>下摆高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</si>
  <si>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</si>
  <si>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</si>
  <si>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</si>
  <si>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</si>
  <si>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</si>
  <si>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</si>
  <si>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</si>
  <si>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</si>
  <si>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</si>
  <si>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</si>
  <si>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</si>
  <si>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</si>
  <si>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</si>
  <si>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</si>
  <si>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</si>
  <si>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</si>
  <si>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165/84</t>
  </si>
  <si>
    <t>摆围</t>
  </si>
  <si>
    <t>下领围</t>
  </si>
  <si>
    <t>肩点袖长(短袖）</t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</si>
  <si>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</si>
  <si>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</si>
  <si>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肩宽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</si>
  <si>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</si>
  <si>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</si>
  <si>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</si>
  <si>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</si>
  <si>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</si>
  <si>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</si>
  <si>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</si>
  <si>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</si>
  <si>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</si>
  <si>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</si>
  <si>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</si>
  <si>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</si>
  <si>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</si>
  <si>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</si>
  <si>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</si>
  <si>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</si>
  <si>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</si>
  <si>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</si>
  <si>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</si>
  <si>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</si>
  <si>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</si>
  <si>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</si>
  <si>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</si>
  <si>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</si>
  <si>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</si>
  <si>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</si>
  <si>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</si>
  <si>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</si>
  <si>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</si>
  <si>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</si>
  <si>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</si>
  <si>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</si>
  <si>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</si>
  <si>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</si>
  <si>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</si>
  <si>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</si>
  <si>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</si>
  <si>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</si>
  <si>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</si>
  <si>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</si>
  <si>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</si>
  <si>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</si>
  <si>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</si>
  <si>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</si>
  <si>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</si>
  <si>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走货610件，抽查80件，发现3件不良品，已按照以上提出的问题点改正，可以出货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</si>
  <si>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</si>
  <si>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</si>
  <si>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</si>
  <si>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</si>
  <si>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</si>
  <si>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</si>
  <si>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</si>
  <si>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</si>
  <si>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</si>
  <si>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</si>
  <si>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</si>
  <si>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</si>
  <si>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</si>
  <si>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</si>
  <si>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</si>
  <si>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</si>
  <si>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</si>
  <si>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</si>
  <si>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2409Y0411</t>
  </si>
  <si>
    <t>弹力提花罗纹布</t>
  </si>
  <si>
    <t>25SS暗夜黑</t>
  </si>
  <si>
    <t>三迈</t>
  </si>
  <si>
    <t>2409Y0410H</t>
  </si>
  <si>
    <t>18Fw水手蓝</t>
  </si>
  <si>
    <t>2409Y0654</t>
  </si>
  <si>
    <t>25SS轻雾蓝</t>
  </si>
  <si>
    <t>2409Y0882</t>
  </si>
  <si>
    <t>14W浅花灰</t>
  </si>
  <si>
    <t>制表时间：2024/10/28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</si>
  <si>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</si>
  <si>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</si>
  <si>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</si>
  <si>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</si>
  <si>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</si>
  <si>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</si>
  <si>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</si>
  <si>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</si>
  <si>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</si>
  <si>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</si>
  <si>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</si>
  <si>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</si>
  <si>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</si>
  <si>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</si>
  <si>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</si>
  <si>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</si>
  <si>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</si>
  <si>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</si>
  <si>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</si>
  <si>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</si>
  <si>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</si>
  <si>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</si>
  <si>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</si>
  <si>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TOREAD拉丝胶膜烫标</t>
  </si>
  <si>
    <t>冠荣</t>
  </si>
  <si>
    <t>5#尼龙开尾反装拉链</t>
  </si>
  <si>
    <t>偉星</t>
  </si>
  <si>
    <t>无互染</t>
  </si>
  <si>
    <t>物料6</t>
  </si>
  <si>
    <t>物料7</t>
  </si>
  <si>
    <t>物料8</t>
  </si>
  <si>
    <t>物料9</t>
  </si>
  <si>
    <t>物料10</t>
  </si>
  <si>
    <t>胶膜标</t>
  </si>
  <si>
    <t>川海</t>
  </si>
  <si>
    <t>TOREAD压花弹力后领带</t>
  </si>
  <si>
    <t>锦湾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</si>
  <si>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</si>
  <si>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</si>
  <si>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</si>
  <si>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</si>
  <si>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</si>
  <si>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</si>
  <si>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</si>
  <si>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</si>
  <si>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</si>
  <si>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</si>
  <si>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</si>
  <si>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</si>
  <si>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</si>
  <si>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</si>
  <si>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</si>
  <si>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</si>
  <si>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左前+袋口烫标</t>
  </si>
  <si>
    <t>无脱落开裂</t>
  </si>
  <si>
    <t>制表时间：11/5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</si>
  <si>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</si>
  <si>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</si>
  <si>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</si>
  <si>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</si>
  <si>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</si>
  <si>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</si>
  <si>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22SS云母灰/M61//</t>
  </si>
  <si>
    <t>18FW水手蓝/C78//</t>
  </si>
  <si>
    <t>缩率较大，补损处理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</si>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</sst>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_ [$¥-804]* #,##0.00_ ;_ [$¥-804]* \-#,##0.00_ ;_ [$¥-804]* &quot;-&quot;??_ ;_ @_ "/>
    <numFmt numFmtId="179" formatCode="0.0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0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color indexed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8" borderId="71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72" applyNumberFormat="0" applyFill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74" applyNumberFormat="0" applyAlignment="0" applyProtection="0">
      <alignment vertical="center"/>
    </xf>
    <xf numFmtId="0" fontId="60" fillId="10" borderId="75" applyNumberFormat="0" applyAlignment="0" applyProtection="0">
      <alignment vertical="center"/>
    </xf>
    <xf numFmtId="0" fontId="61" fillId="10" borderId="74" applyNumberFormat="0" applyAlignment="0" applyProtection="0">
      <alignment vertical="center"/>
    </xf>
    <xf numFmtId="0" fontId="62" fillId="11" borderId="76" applyNumberFormat="0" applyAlignment="0" applyProtection="0">
      <alignment vertical="center"/>
    </xf>
    <xf numFmtId="0" fontId="63" fillId="0" borderId="77" applyNumberFormat="0" applyFill="0" applyAlignment="0" applyProtection="0">
      <alignment vertical="center"/>
    </xf>
    <xf numFmtId="0" fontId="64" fillId="0" borderId="78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0" fillId="0" borderId="0"/>
    <xf numFmtId="0" fontId="18" fillId="0" borderId="0">
      <alignment vertical="center"/>
    </xf>
    <xf numFmtId="0" fontId="7" fillId="0" borderId="0">
      <alignment vertical="center"/>
    </xf>
    <xf numFmtId="0" fontId="18" fillId="0" borderId="0"/>
    <xf numFmtId="0" fontId="9" fillId="0" borderId="0">
      <alignment horizontal="center" vertical="center"/>
    </xf>
    <xf numFmtId="0" fontId="7" fillId="0" borderId="0">
      <alignment vertical="center"/>
    </xf>
  </cellStyleXfs>
  <cellXfs count="4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0" fontId="7" fillId="0" borderId="2" xfId="62" applyNumberFormat="1" applyBorder="1" applyAlignment="1">
      <alignment horizontal="center" vertical="center"/>
    </xf>
    <xf numFmtId="10" fontId="8" fillId="0" borderId="2" xfId="62" applyNumberFormat="1" applyFont="1" applyBorder="1" applyAlignment="1">
      <alignment horizontal="center" vertical="center"/>
    </xf>
    <xf numFmtId="0" fontId="9" fillId="0" borderId="2" xfId="6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shrinkToFit="1"/>
    </xf>
    <xf numFmtId="0" fontId="31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5" fillId="0" borderId="0" xfId="53" applyFont="1" applyFill="1" applyAlignment="1"/>
    <xf numFmtId="0" fontId="17" fillId="0" borderId="12" xfId="53" applyFont="1" applyFill="1" applyBorder="1" applyAlignment="1">
      <alignment horizontal="center"/>
    </xf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7" xfId="53" applyFont="1" applyFill="1" applyBorder="1" applyAlignment="1" applyProtection="1">
      <alignment horizontal="center" vertical="center"/>
    </xf>
    <xf numFmtId="49" fontId="34" fillId="0" borderId="2" xfId="51" applyNumberFormat="1" applyFont="1" applyFill="1" applyBorder="1" applyAlignment="1">
      <alignment horizontal="center" vertical="center"/>
    </xf>
    <xf numFmtId="178" fontId="28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3" fillId="0" borderId="19" xfId="54" applyNumberFormat="1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center" vertical="center"/>
    </xf>
    <xf numFmtId="0" fontId="17" fillId="0" borderId="19" xfId="53" applyFont="1" applyFill="1" applyBorder="1" applyAlignment="1"/>
    <xf numFmtId="0" fontId="28" fillId="0" borderId="20" xfId="0" applyNumberFormat="1" applyFont="1" applyFill="1" applyBorder="1" applyAlignment="1">
      <alignment horizontal="center" vertical="center"/>
    </xf>
    <xf numFmtId="0" fontId="35" fillId="0" borderId="2" xfId="49" applyFont="1" applyFill="1" applyBorder="1" applyAlignment="1">
      <alignment horizontal="center" vertical="center"/>
    </xf>
    <xf numFmtId="49" fontId="33" fillId="0" borderId="20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9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17" fillId="0" borderId="21" xfId="53" applyFont="1" applyFill="1" applyBorder="1" applyAlignment="1">
      <alignment horizontal="center"/>
    </xf>
    <xf numFmtId="49" fontId="17" fillId="0" borderId="22" xfId="53" applyNumberFormat="1" applyFont="1" applyFill="1" applyBorder="1" applyAlignment="1">
      <alignment horizontal="center"/>
    </xf>
    <xf numFmtId="49" fontId="33" fillId="0" borderId="22" xfId="54" applyNumberFormat="1" applyFont="1" applyFill="1" applyBorder="1" applyAlignment="1">
      <alignment horizontal="center" vertical="center"/>
    </xf>
    <xf numFmtId="49" fontId="33" fillId="0" borderId="23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7" fillId="0" borderId="24" xfId="52" applyFont="1" applyBorder="1" applyAlignment="1">
      <alignment horizontal="center" vertical="top"/>
    </xf>
    <xf numFmtId="0" fontId="38" fillId="0" borderId="25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vertical="center"/>
    </xf>
    <xf numFmtId="0" fontId="38" fillId="0" borderId="26" xfId="52" applyFont="1" applyFill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38" fillId="0" borderId="27" xfId="52" applyFont="1" applyFill="1" applyBorder="1" applyAlignment="1">
      <alignment vertical="center"/>
    </xf>
    <xf numFmtId="0" fontId="21" fillId="0" borderId="19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vertical="center"/>
    </xf>
    <xf numFmtId="58" fontId="25" fillId="0" borderId="19" xfId="52" applyNumberFormat="1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center" vertical="center"/>
    </xf>
    <xf numFmtId="0" fontId="38" fillId="0" borderId="19" xfId="52" applyFont="1" applyFill="1" applyBorder="1" applyAlignment="1">
      <alignment horizontal="center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8" fillId="0" borderId="25" xfId="52" applyFont="1" applyFill="1" applyBorder="1" applyAlignment="1">
      <alignment vertical="center"/>
    </xf>
    <xf numFmtId="0" fontId="38" fillId="0" borderId="29" xfId="52" applyFont="1" applyFill="1" applyBorder="1" applyAlignment="1">
      <alignment horizontal="left" vertical="center"/>
    </xf>
    <xf numFmtId="0" fontId="38" fillId="0" borderId="30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 wrapText="1"/>
    </xf>
    <xf numFmtId="0" fontId="25" fillId="0" borderId="19" xfId="52" applyFont="1" applyFill="1" applyBorder="1" applyAlignment="1">
      <alignment horizontal="left" vertical="center" wrapText="1"/>
    </xf>
    <xf numFmtId="0" fontId="38" fillId="0" borderId="28" xfId="52" applyFont="1" applyFill="1" applyBorder="1" applyAlignment="1">
      <alignment horizontal="left" vertical="center"/>
    </xf>
    <xf numFmtId="0" fontId="18" fillId="0" borderId="22" xfId="52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center" vertical="center"/>
    </xf>
    <xf numFmtId="0" fontId="38" fillId="0" borderId="35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right" vertical="center"/>
    </xf>
    <xf numFmtId="0" fontId="25" fillId="0" borderId="32" xfId="52" applyFont="1" applyFill="1" applyBorder="1" applyAlignment="1">
      <alignment horizontal="righ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58" fontId="25" fillId="0" borderId="22" xfId="52" applyNumberFormat="1" applyFont="1" applyFill="1" applyBorder="1" applyAlignment="1">
      <alignment horizontal="center" vertical="center"/>
    </xf>
    <xf numFmtId="0" fontId="38" fillId="0" borderId="22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8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center" vertical="center"/>
    </xf>
    <xf numFmtId="0" fontId="27" fillId="0" borderId="39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 wrapText="1"/>
    </xf>
    <xf numFmtId="0" fontId="18" fillId="0" borderId="23" xfId="52" applyFill="1" applyBorder="1" applyAlignment="1">
      <alignment horizontal="center" vertical="center"/>
    </xf>
    <xf numFmtId="0" fontId="38" fillId="0" borderId="38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 wrapText="1"/>
    </xf>
    <xf numFmtId="0" fontId="18" fillId="0" borderId="39" xfId="52" applyFont="1" applyFill="1" applyBorder="1" applyAlignment="1">
      <alignment horizontal="center" vertical="center"/>
    </xf>
    <xf numFmtId="0" fontId="14" fillId="0" borderId="39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right" vertical="center"/>
    </xf>
    <xf numFmtId="0" fontId="25" fillId="0" borderId="40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0" fontId="33" fillId="0" borderId="0" xfId="53" applyFont="1" applyFill="1" applyAlignment="1">
      <alignment horizont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left" vertical="center"/>
    </xf>
    <xf numFmtId="49" fontId="14" fillId="0" borderId="17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2" xfId="52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14" fillId="0" borderId="41" xfId="52" applyFont="1" applyBorder="1" applyAlignment="1">
      <alignment horizontal="left" vertical="center"/>
    </xf>
    <xf numFmtId="0" fontId="21" fillId="0" borderId="42" xfId="52" applyFont="1" applyBorder="1" applyAlignment="1">
      <alignment horizontal="center" vertical="center"/>
    </xf>
    <xf numFmtId="0" fontId="14" fillId="0" borderId="42" xfId="52" applyFont="1" applyBorder="1" applyAlignment="1">
      <alignment horizontal="center" vertical="center"/>
    </xf>
    <xf numFmtId="0" fontId="27" fillId="0" borderId="42" xfId="52" applyFont="1" applyBorder="1" applyAlignment="1">
      <alignment horizontal="left" vertical="center"/>
    </xf>
    <xf numFmtId="0" fontId="27" fillId="0" borderId="25" xfId="52" applyFont="1" applyBorder="1" applyAlignment="1">
      <alignment horizontal="center" vertical="center"/>
    </xf>
    <xf numFmtId="0" fontId="27" fillId="0" borderId="26" xfId="52" applyFont="1" applyBorder="1" applyAlignment="1">
      <alignment horizontal="center" vertical="center"/>
    </xf>
    <xf numFmtId="0" fontId="27" fillId="0" borderId="37" xfId="52" applyFont="1" applyBorder="1" applyAlignment="1">
      <alignment horizontal="center" vertical="center"/>
    </xf>
    <xf numFmtId="0" fontId="14" fillId="0" borderId="25" xfId="52" applyFont="1" applyBorder="1" applyAlignment="1">
      <alignment horizontal="center" vertical="center"/>
    </xf>
    <xf numFmtId="0" fontId="14" fillId="0" borderId="26" xfId="52" applyFont="1" applyBorder="1" applyAlignment="1">
      <alignment horizontal="center" vertical="center"/>
    </xf>
    <xf numFmtId="0" fontId="14" fillId="0" borderId="37" xfId="52" applyFont="1" applyBorder="1" applyAlignment="1">
      <alignment horizontal="center" vertical="center"/>
    </xf>
    <xf numFmtId="0" fontId="27" fillId="0" borderId="27" xfId="52" applyFont="1" applyBorder="1" applyAlignment="1">
      <alignment horizontal="left" vertical="center"/>
    </xf>
    <xf numFmtId="0" fontId="27" fillId="0" borderId="19" xfId="52" applyFont="1" applyBorder="1" applyAlignment="1">
      <alignment horizontal="left" vertical="center"/>
    </xf>
    <xf numFmtId="14" fontId="21" fillId="0" borderId="19" xfId="52" applyNumberFormat="1" applyFont="1" applyBorder="1" applyAlignment="1">
      <alignment horizontal="center" vertical="center"/>
    </xf>
    <xf numFmtId="14" fontId="21" fillId="0" borderId="20" xfId="52" applyNumberFormat="1" applyFont="1" applyBorder="1" applyAlignment="1">
      <alignment horizontal="center" vertical="center"/>
    </xf>
    <xf numFmtId="0" fontId="27" fillId="0" borderId="27" xfId="52" applyFont="1" applyBorder="1" applyAlignment="1">
      <alignment vertical="center"/>
    </xf>
    <xf numFmtId="49" fontId="21" fillId="0" borderId="19" xfId="52" applyNumberFormat="1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27" fillId="0" borderId="19" xfId="52" applyFont="1" applyBorder="1" applyAlignment="1">
      <alignment vertical="center"/>
    </xf>
    <xf numFmtId="0" fontId="21" fillId="0" borderId="43" xfId="52" applyFont="1" applyBorder="1" applyAlignment="1">
      <alignment horizontal="center" vertical="center"/>
    </xf>
    <xf numFmtId="0" fontId="21" fillId="0" borderId="44" xfId="52" applyFont="1" applyBorder="1" applyAlignment="1">
      <alignment horizontal="center" vertical="center"/>
    </xf>
    <xf numFmtId="0" fontId="18" fillId="0" borderId="19" xfId="52" applyFont="1" applyBorder="1" applyAlignment="1">
      <alignment vertical="center"/>
    </xf>
    <xf numFmtId="0" fontId="40" fillId="0" borderId="28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1" fillId="0" borderId="40" xfId="52" applyFont="1" applyBorder="1" applyAlignment="1">
      <alignment horizontal="center" vertical="center"/>
    </xf>
    <xf numFmtId="0" fontId="27" fillId="0" borderId="28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14" fontId="21" fillId="0" borderId="22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27" fillId="0" borderId="25" xfId="52" applyFont="1" applyBorder="1" applyAlignment="1">
      <alignment vertical="center"/>
    </xf>
    <xf numFmtId="0" fontId="18" fillId="0" borderId="26" xfId="52" applyFont="1" applyBorder="1" applyAlignment="1">
      <alignment horizontal="left" vertical="center"/>
    </xf>
    <xf numFmtId="0" fontId="21" fillId="0" borderId="26" xfId="52" applyFont="1" applyBorder="1" applyAlignment="1">
      <alignment horizontal="left" vertical="center"/>
    </xf>
    <xf numFmtId="0" fontId="18" fillId="0" borderId="26" xfId="52" applyFont="1" applyBorder="1" applyAlignment="1">
      <alignment vertical="center"/>
    </xf>
    <xf numFmtId="0" fontId="27" fillId="0" borderId="26" xfId="52" applyFont="1" applyBorder="1" applyAlignment="1">
      <alignment vertical="center"/>
    </xf>
    <xf numFmtId="0" fontId="18" fillId="0" borderId="19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 wrapText="1"/>
    </xf>
    <xf numFmtId="0" fontId="25" fillId="0" borderId="30" xfId="52" applyFont="1" applyBorder="1" applyAlignment="1">
      <alignment horizontal="left" vertical="center" wrapText="1"/>
    </xf>
    <xf numFmtId="0" fontId="25" fillId="0" borderId="46" xfId="52" applyFont="1" applyBorder="1" applyAlignment="1">
      <alignment horizontal="left" vertical="center" wrapText="1"/>
    </xf>
    <xf numFmtId="0" fontId="25" fillId="0" borderId="33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36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 wrapText="1"/>
    </xf>
    <xf numFmtId="0" fontId="25" fillId="0" borderId="26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8" xfId="52" applyFont="1" applyBorder="1" applyAlignment="1">
      <alignment horizontal="center" vertical="center"/>
    </xf>
    <xf numFmtId="0" fontId="27" fillId="0" borderId="22" xfId="52" applyFont="1" applyBorder="1" applyAlignment="1">
      <alignment horizontal="center" vertical="center"/>
    </xf>
    <xf numFmtId="0" fontId="27" fillId="0" borderId="27" xfId="52" applyFont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38" fillId="0" borderId="19" xfId="52" applyFont="1" applyBorder="1" applyAlignment="1">
      <alignment horizontal="left" vertical="center"/>
    </xf>
    <xf numFmtId="0" fontId="27" fillId="0" borderId="47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14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14" fillId="0" borderId="50" xfId="52" applyFont="1" applyBorder="1" applyAlignment="1">
      <alignment vertical="center"/>
    </xf>
    <xf numFmtId="58" fontId="18" fillId="0" borderId="50" xfId="52" applyNumberFormat="1" applyFont="1" applyBorder="1" applyAlignment="1">
      <alignment vertical="center"/>
    </xf>
    <xf numFmtId="0" fontId="14" fillId="0" borderId="50" xfId="52" applyFont="1" applyBorder="1" applyAlignment="1">
      <alignment horizontal="center" vertical="center"/>
    </xf>
    <xf numFmtId="0" fontId="14" fillId="0" borderId="51" xfId="52" applyFont="1" applyFill="1" applyBorder="1" applyAlignment="1">
      <alignment horizontal="left" vertical="center"/>
    </xf>
    <xf numFmtId="0" fontId="14" fillId="0" borderId="50" xfId="52" applyFont="1" applyFill="1" applyBorder="1" applyAlignment="1">
      <alignment horizontal="left" vertical="center"/>
    </xf>
    <xf numFmtId="0" fontId="14" fillId="0" borderId="52" xfId="52" applyFont="1" applyFill="1" applyBorder="1" applyAlignment="1">
      <alignment horizontal="center" vertical="center"/>
    </xf>
    <xf numFmtId="0" fontId="14" fillId="0" borderId="53" xfId="52" applyFont="1" applyFill="1" applyBorder="1" applyAlignment="1">
      <alignment horizontal="center" vertical="center"/>
    </xf>
    <xf numFmtId="0" fontId="14" fillId="0" borderId="28" xfId="52" applyFont="1" applyFill="1" applyBorder="1" applyAlignment="1">
      <alignment horizontal="center" vertical="center"/>
    </xf>
    <xf numFmtId="0" fontId="14" fillId="0" borderId="22" xfId="52" applyFont="1" applyFill="1" applyBorder="1" applyAlignment="1">
      <alignment horizontal="center" vertical="center"/>
    </xf>
    <xf numFmtId="0" fontId="18" fillId="0" borderId="42" xfId="52" applyFont="1" applyBorder="1" applyAlignment="1">
      <alignment horizontal="center" vertical="center"/>
    </xf>
    <xf numFmtId="0" fontId="18" fillId="0" borderId="54" xfId="52" applyFont="1" applyBorder="1" applyAlignment="1">
      <alignment horizontal="center" vertical="center"/>
    </xf>
    <xf numFmtId="0" fontId="21" fillId="0" borderId="23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0" fontId="38" fillId="0" borderId="26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39" xfId="52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7" fillId="0" borderId="23" xfId="52" applyFont="1" applyBorder="1" applyAlignment="1">
      <alignment horizontal="center" vertical="center"/>
    </xf>
    <xf numFmtId="0" fontId="38" fillId="0" borderId="20" xfId="52" applyFont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21" fillId="0" borderId="55" xfId="52" applyFont="1" applyBorder="1" applyAlignment="1">
      <alignment horizontal="center" vertical="center"/>
    </xf>
    <xf numFmtId="0" fontId="14" fillId="0" borderId="56" xfId="52" applyFont="1" applyFill="1" applyBorder="1" applyAlignment="1">
      <alignment horizontal="left" vertical="center"/>
    </xf>
    <xf numFmtId="0" fontId="14" fillId="0" borderId="57" xfId="52" applyFont="1" applyFill="1" applyBorder="1" applyAlignment="1">
      <alignment horizontal="center" vertical="center"/>
    </xf>
    <xf numFmtId="0" fontId="14" fillId="0" borderId="23" xfId="52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top"/>
    </xf>
    <xf numFmtId="0" fontId="27" fillId="0" borderId="58" xfId="52" applyFont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0" fontId="27" fillId="0" borderId="34" xfId="52" applyFont="1" applyBorder="1" applyAlignment="1">
      <alignment horizontal="left" vertical="center"/>
    </xf>
    <xf numFmtId="0" fontId="14" fillId="0" borderId="51" xfId="52" applyFont="1" applyBorder="1" applyAlignment="1">
      <alignment horizontal="left" vertical="center"/>
    </xf>
    <xf numFmtId="0" fontId="14" fillId="0" borderId="50" xfId="52" applyFont="1" applyBorder="1" applyAlignment="1">
      <alignment horizontal="left" vertical="center"/>
    </xf>
    <xf numFmtId="0" fontId="27" fillId="0" borderId="52" xfId="52" applyFont="1" applyBorder="1" applyAlignment="1">
      <alignment vertical="center"/>
    </xf>
    <xf numFmtId="0" fontId="18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8" fillId="0" borderId="53" xfId="52" applyFont="1" applyBorder="1" applyAlignment="1">
      <alignment vertical="center"/>
    </xf>
    <xf numFmtId="0" fontId="27" fillId="0" borderId="53" xfId="52" applyFont="1" applyBorder="1" applyAlignment="1">
      <alignment vertical="center"/>
    </xf>
    <xf numFmtId="0" fontId="27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7" fillId="0" borderId="53" xfId="52" applyFont="1" applyBorder="1" applyAlignment="1">
      <alignment horizontal="center" vertical="center"/>
    </xf>
    <xf numFmtId="0" fontId="18" fillId="0" borderId="53" xfId="52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18" fillId="0" borderId="19" xfId="52" applyFont="1" applyBorder="1" applyAlignment="1">
      <alignment horizontal="center" vertical="center"/>
    </xf>
    <xf numFmtId="0" fontId="27" fillId="0" borderId="47" xfId="52" applyFont="1" applyBorder="1" applyAlignment="1">
      <alignment horizontal="left" vertical="center" wrapText="1"/>
    </xf>
    <xf numFmtId="0" fontId="27" fillId="0" borderId="48" xfId="52" applyFont="1" applyBorder="1" applyAlignment="1">
      <alignment horizontal="left" vertical="center" wrapText="1"/>
    </xf>
    <xf numFmtId="0" fontId="27" fillId="0" borderId="59" xfId="52" applyFont="1" applyBorder="1" applyAlignment="1">
      <alignment horizontal="left" vertical="center"/>
    </xf>
    <xf numFmtId="0" fontId="27" fillId="0" borderId="60" xfId="52" applyFont="1" applyBorder="1" applyAlignment="1">
      <alignment horizontal="left" vertical="center"/>
    </xf>
    <xf numFmtId="0" fontId="42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/>
    </xf>
    <xf numFmtId="9" fontId="21" fillId="0" borderId="2" xfId="52" applyNumberFormat="1" applyFont="1" applyBorder="1" applyAlignment="1">
      <alignment horizontal="center" vertical="center"/>
    </xf>
    <xf numFmtId="9" fontId="21" fillId="0" borderId="53" xfId="52" applyNumberFormat="1" applyFont="1" applyBorder="1" applyAlignment="1">
      <alignment horizontal="center" vertical="center"/>
    </xf>
    <xf numFmtId="0" fontId="21" fillId="0" borderId="27" xfId="52" applyFont="1" applyBorder="1" applyAlignment="1">
      <alignment horizontal="left" vertical="center"/>
    </xf>
    <xf numFmtId="9" fontId="21" fillId="0" borderId="19" xfId="52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9" fontId="21" fillId="0" borderId="35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47" xfId="52" applyNumberFormat="1" applyFont="1" applyBorder="1" applyAlignment="1">
      <alignment horizontal="left" vertical="center"/>
    </xf>
    <xf numFmtId="9" fontId="21" fillId="0" borderId="48" xfId="52" applyNumberFormat="1" applyFont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8" fillId="0" borderId="53" xfId="52" applyFont="1" applyFill="1" applyBorder="1" applyAlignment="1">
      <alignment horizontal="left" vertical="center"/>
    </xf>
    <xf numFmtId="0" fontId="38" fillId="0" borderId="45" xfId="52" applyFont="1" applyFill="1" applyBorder="1" applyAlignment="1">
      <alignment horizontal="left" vertical="center"/>
    </xf>
    <xf numFmtId="0" fontId="38" fillId="0" borderId="48" xfId="52" applyFont="1" applyFill="1" applyBorder="1" applyAlignment="1">
      <alignment horizontal="left" vertical="center"/>
    </xf>
    <xf numFmtId="0" fontId="14" fillId="0" borderId="34" xfId="52" applyFont="1" applyFill="1" applyBorder="1" applyAlignment="1">
      <alignment horizontal="left" vertical="center"/>
    </xf>
    <xf numFmtId="0" fontId="21" fillId="0" borderId="62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4" fillId="0" borderId="41" xfId="52" applyFont="1" applyBorder="1" applyAlignment="1">
      <alignment vertical="center"/>
    </xf>
    <xf numFmtId="0" fontId="44" fillId="0" borderId="50" xfId="52" applyFont="1" applyBorder="1" applyAlignment="1">
      <alignment horizontal="center" vertical="center"/>
    </xf>
    <xf numFmtId="0" fontId="14" fillId="0" borderId="42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14" fillId="0" borderId="64" xfId="52" applyFont="1" applyBorder="1" applyAlignment="1">
      <alignment vertical="center"/>
    </xf>
    <xf numFmtId="58" fontId="18" fillId="0" borderId="42" xfId="52" applyNumberFormat="1" applyFont="1" applyBorder="1" applyAlignment="1">
      <alignment vertical="center"/>
    </xf>
    <xf numFmtId="0" fontId="14" fillId="0" borderId="34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left" vertical="center"/>
    </xf>
    <xf numFmtId="0" fontId="14" fillId="0" borderId="56" xfId="52" applyFont="1" applyBorder="1" applyAlignment="1">
      <alignment horizontal="left" vertical="center"/>
    </xf>
    <xf numFmtId="0" fontId="21" fillId="0" borderId="57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40" xfId="52" applyFont="1" applyBorder="1" applyAlignment="1">
      <alignment horizontal="left" vertical="center" wrapText="1"/>
    </xf>
    <xf numFmtId="0" fontId="27" fillId="0" borderId="57" xfId="52" applyFont="1" applyBorder="1" applyAlignment="1">
      <alignment horizontal="left" vertical="center"/>
    </xf>
    <xf numFmtId="0" fontId="27" fillId="0" borderId="2" xfId="52" applyFont="1" applyBorder="1" applyAlignment="1">
      <alignment horizontal="center" vertical="center"/>
    </xf>
    <xf numFmtId="0" fontId="45" fillId="0" borderId="39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0" fontId="38" fillId="0" borderId="57" xfId="52" applyFont="1" applyFill="1" applyBorder="1" applyAlignment="1">
      <alignment horizontal="left" vertical="center"/>
    </xf>
    <xf numFmtId="0" fontId="38" fillId="0" borderId="40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left" vertical="center"/>
    </xf>
    <xf numFmtId="0" fontId="14" fillId="0" borderId="68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6" xfId="52" applyFont="1" applyBorder="1" applyAlignment="1">
      <alignment horizontal="center" vertical="center"/>
    </xf>
    <xf numFmtId="0" fontId="21" fillId="0" borderId="66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7" fillId="0" borderId="13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6" fillId="0" borderId="16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/>
    </xf>
    <xf numFmtId="0" fontId="47" fillId="0" borderId="17" xfId="0" applyFont="1" applyBorder="1"/>
    <xf numFmtId="0" fontId="0" fillId="0" borderId="17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6" fillId="0" borderId="2" xfId="61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  <cellStyle name="常规 10 5 3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130175</xdr:colOff>
      <xdr:row>2</xdr:row>
      <xdr:rowOff>87630</xdr:rowOff>
    </xdr:from>
    <xdr:to>
      <xdr:col>8</xdr:col>
      <xdr:colOff>763270</xdr:colOff>
      <xdr:row>3</xdr:row>
      <xdr:rowOff>337185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82460" y="668655"/>
          <a:ext cx="1699895" cy="6305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5" customWidth="1"/>
    <col min="3" max="3" width="10.125" customWidth="1"/>
  </cols>
  <sheetData>
    <row r="1" ht="21" customHeight="1" spans="1:2">
      <c r="A1" s="436"/>
      <c r="B1" s="437" t="s">
        <v>0</v>
      </c>
    </row>
    <row r="2" spans="1:2">
      <c r="A2" s="9">
        <v>1</v>
      </c>
      <c r="B2" s="438" t="s">
        <v>1</v>
      </c>
    </row>
    <row r="3" spans="1:2">
      <c r="A3" s="9">
        <v>2</v>
      </c>
      <c r="B3" s="438" t="s">
        <v>2</v>
      </c>
    </row>
    <row r="4" spans="1:2">
      <c r="A4" s="9">
        <v>3</v>
      </c>
      <c r="B4" s="438" t="s">
        <v>3</v>
      </c>
    </row>
    <row r="5" spans="1:2">
      <c r="A5" s="9">
        <v>4</v>
      </c>
      <c r="B5" s="438" t="s">
        <v>4</v>
      </c>
    </row>
    <row r="6" spans="1:2">
      <c r="A6" s="9">
        <v>5</v>
      </c>
      <c r="B6" s="438" t="s">
        <v>5</v>
      </c>
    </row>
    <row r="7" spans="1:2">
      <c r="A7" s="9">
        <v>6</v>
      </c>
      <c r="B7" s="438" t="s">
        <v>6</v>
      </c>
    </row>
    <row r="8" s="434" customFormat="1" ht="15" customHeight="1" spans="1:2">
      <c r="A8" s="439">
        <v>7</v>
      </c>
      <c r="B8" s="440" t="s">
        <v>7</v>
      </c>
    </row>
    <row r="9" ht="18.95" customHeight="1" spans="1:2">
      <c r="A9" s="436"/>
      <c r="B9" s="441" t="s">
        <v>8</v>
      </c>
    </row>
    <row r="10" ht="15.95" customHeight="1" spans="1:2">
      <c r="A10" s="9">
        <v>1</v>
      </c>
      <c r="B10" s="442" t="s">
        <v>9</v>
      </c>
    </row>
    <row r="11" spans="1:2">
      <c r="A11" s="9">
        <v>2</v>
      </c>
      <c r="B11" s="438" t="s">
        <v>10</v>
      </c>
    </row>
    <row r="12" spans="1:2">
      <c r="A12" s="9">
        <v>3</v>
      </c>
      <c r="B12" s="440" t="s">
        <v>11</v>
      </c>
    </row>
    <row r="13" spans="1:2">
      <c r="A13" s="9">
        <v>4</v>
      </c>
      <c r="B13" s="438" t="s">
        <v>12</v>
      </c>
    </row>
    <row r="14" spans="1:2">
      <c r="A14" s="9">
        <v>5</v>
      </c>
      <c r="B14" s="438" t="s">
        <v>13</v>
      </c>
    </row>
    <row r="15" spans="1:2">
      <c r="A15" s="9">
        <v>6</v>
      </c>
      <c r="B15" s="438" t="s">
        <v>14</v>
      </c>
    </row>
    <row r="16" spans="1:2">
      <c r="A16" s="9">
        <v>7</v>
      </c>
      <c r="B16" s="438" t="s">
        <v>15</v>
      </c>
    </row>
    <row r="17" spans="1:2">
      <c r="A17" s="9">
        <v>8</v>
      </c>
      <c r="B17" s="438" t="s">
        <v>16</v>
      </c>
    </row>
    <row r="18" spans="1:2">
      <c r="A18" s="9">
        <v>9</v>
      </c>
      <c r="B18" s="438" t="s">
        <v>17</v>
      </c>
    </row>
    <row r="19" spans="1:2">
      <c r="A19" s="9"/>
      <c r="B19" s="438"/>
    </row>
    <row r="20" ht="20.25" spans="1:2">
      <c r="A20" s="436"/>
      <c r="B20" s="437" t="s">
        <v>18</v>
      </c>
    </row>
    <row r="21" spans="1:2">
      <c r="A21" s="9">
        <v>1</v>
      </c>
      <c r="B21" s="443" t="s">
        <v>19</v>
      </c>
    </row>
    <row r="22" spans="1:2">
      <c r="A22" s="9">
        <v>2</v>
      </c>
      <c r="B22" s="438" t="s">
        <v>20</v>
      </c>
    </row>
    <row r="23" spans="1:2">
      <c r="A23" s="9">
        <v>3</v>
      </c>
      <c r="B23" s="438" t="s">
        <v>21</v>
      </c>
    </row>
    <row r="24" spans="1:2">
      <c r="A24" s="9">
        <v>4</v>
      </c>
      <c r="B24" s="438" t="s">
        <v>22</v>
      </c>
    </row>
    <row r="25" spans="1:2">
      <c r="A25" s="9">
        <v>5</v>
      </c>
      <c r="B25" s="438" t="s">
        <v>23</v>
      </c>
    </row>
    <row r="26" spans="1:2">
      <c r="A26" s="9">
        <v>6</v>
      </c>
      <c r="B26" s="438" t="s">
        <v>24</v>
      </c>
    </row>
    <row r="27" spans="1:2">
      <c r="A27" s="9">
        <v>7</v>
      </c>
      <c r="B27" s="438" t="s">
        <v>25</v>
      </c>
    </row>
    <row r="28" spans="1:2">
      <c r="A28" s="9"/>
      <c r="B28" s="438"/>
    </row>
    <row r="29" ht="20.25" spans="1:2">
      <c r="A29" s="436"/>
      <c r="B29" s="437" t="s">
        <v>26</v>
      </c>
    </row>
    <row r="30" spans="1:2">
      <c r="A30" s="9">
        <v>1</v>
      </c>
      <c r="B30" s="443" t="s">
        <v>27</v>
      </c>
    </row>
    <row r="31" spans="1:2">
      <c r="A31" s="9">
        <v>2</v>
      </c>
      <c r="B31" s="438" t="s">
        <v>28</v>
      </c>
    </row>
    <row r="32" spans="1:2">
      <c r="A32" s="9">
        <v>3</v>
      </c>
      <c r="B32" s="438" t="s">
        <v>29</v>
      </c>
    </row>
    <row r="33" ht="28.5" spans="1:2">
      <c r="A33" s="9">
        <v>4</v>
      </c>
      <c r="B33" s="438" t="s">
        <v>30</v>
      </c>
    </row>
    <row r="34" spans="1:2">
      <c r="A34" s="9">
        <v>5</v>
      </c>
      <c r="B34" s="438" t="s">
        <v>31</v>
      </c>
    </row>
    <row r="35" spans="1:2">
      <c r="A35" s="9">
        <v>6</v>
      </c>
      <c r="B35" s="438" t="s">
        <v>32</v>
      </c>
    </row>
    <row r="36" spans="1:2">
      <c r="A36" s="9">
        <v>7</v>
      </c>
      <c r="B36" s="438" t="s">
        <v>33</v>
      </c>
    </row>
    <row r="37" spans="1:2">
      <c r="A37" s="9"/>
      <c r="B37" s="438"/>
    </row>
    <row r="39" spans="1:2">
      <c r="A39" s="444" t="s">
        <v>34</v>
      </c>
      <c r="B39" s="44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3" sqref="A13:M13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275</v>
      </c>
      <c r="H2" s="4"/>
      <c r="I2" s="4" t="s">
        <v>276</v>
      </c>
      <c r="J2" s="4"/>
      <c r="K2" s="6" t="s">
        <v>277</v>
      </c>
      <c r="L2" s="71" t="s">
        <v>278</v>
      </c>
      <c r="M2" s="23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72"/>
      <c r="M3" s="24"/>
    </row>
    <row r="4" ht="22" customHeight="1" spans="1:13">
      <c r="A4" s="63">
        <v>1</v>
      </c>
      <c r="B4" s="27" t="s">
        <v>264</v>
      </c>
      <c r="C4" s="28" t="s">
        <v>261</v>
      </c>
      <c r="D4" s="28" t="s">
        <v>262</v>
      </c>
      <c r="E4" s="28" t="s">
        <v>263</v>
      </c>
      <c r="F4" s="29" t="s">
        <v>62</v>
      </c>
      <c r="G4" s="64">
        <v>-0.03</v>
      </c>
      <c r="H4" s="64">
        <v>-0.01</v>
      </c>
      <c r="I4" s="64">
        <v>-0.05</v>
      </c>
      <c r="J4" s="64">
        <v>0</v>
      </c>
      <c r="K4" s="67"/>
      <c r="L4" s="12" t="s">
        <v>95</v>
      </c>
      <c r="M4" s="12" t="s">
        <v>282</v>
      </c>
    </row>
    <row r="5" ht="22" customHeight="1" spans="1:13">
      <c r="A5" s="63">
        <v>2</v>
      </c>
      <c r="B5" s="27" t="s">
        <v>264</v>
      </c>
      <c r="C5" s="28" t="s">
        <v>265</v>
      </c>
      <c r="D5" s="28" t="s">
        <v>262</v>
      </c>
      <c r="E5" s="28" t="s">
        <v>266</v>
      </c>
      <c r="F5" s="29" t="s">
        <v>62</v>
      </c>
      <c r="G5" s="64">
        <v>-0.01</v>
      </c>
      <c r="H5" s="64">
        <v>0</v>
      </c>
      <c r="I5" s="64">
        <v>-0.03</v>
      </c>
      <c r="J5" s="64">
        <v>0</v>
      </c>
      <c r="K5" s="67"/>
      <c r="L5" s="12" t="s">
        <v>95</v>
      </c>
      <c r="M5" s="12" t="s">
        <v>282</v>
      </c>
    </row>
    <row r="6" ht="22" customHeight="1" spans="1:13">
      <c r="A6" s="63">
        <v>3</v>
      </c>
      <c r="B6" s="27" t="s">
        <v>264</v>
      </c>
      <c r="C6" s="28" t="s">
        <v>267</v>
      </c>
      <c r="D6" s="28" t="s">
        <v>262</v>
      </c>
      <c r="E6" s="28" t="s">
        <v>268</v>
      </c>
      <c r="F6" s="29" t="s">
        <v>62</v>
      </c>
      <c r="G6" s="64">
        <v>-0.01</v>
      </c>
      <c r="H6" s="64">
        <v>-0.02</v>
      </c>
      <c r="I6" s="64">
        <v>-0.02</v>
      </c>
      <c r="J6" s="64">
        <v>-0.01</v>
      </c>
      <c r="K6" s="67"/>
      <c r="L6" s="12" t="s">
        <v>95</v>
      </c>
      <c r="M6" s="12" t="s">
        <v>282</v>
      </c>
    </row>
    <row r="7" ht="22" customHeight="1" spans="1:13">
      <c r="A7" s="63">
        <v>4</v>
      </c>
      <c r="B7" s="27" t="s">
        <v>264</v>
      </c>
      <c r="C7" s="28" t="s">
        <v>269</v>
      </c>
      <c r="D7" s="28" t="s">
        <v>262</v>
      </c>
      <c r="E7" s="28" t="s">
        <v>270</v>
      </c>
      <c r="F7" s="29" t="s">
        <v>62</v>
      </c>
      <c r="G7" s="64">
        <v>-0.03</v>
      </c>
      <c r="H7" s="64">
        <v>-0.01</v>
      </c>
      <c r="I7" s="64">
        <v>-0.03</v>
      </c>
      <c r="J7" s="64">
        <v>-0.01</v>
      </c>
      <c r="K7" s="67"/>
      <c r="L7" s="12" t="s">
        <v>95</v>
      </c>
      <c r="M7" s="12" t="s">
        <v>282</v>
      </c>
    </row>
    <row r="8" ht="22" customHeight="1" spans="1:13">
      <c r="A8" s="63"/>
      <c r="B8" s="65"/>
      <c r="C8" s="31"/>
      <c r="D8" s="31"/>
      <c r="E8" s="31"/>
      <c r="F8" s="66"/>
      <c r="G8" s="67"/>
      <c r="H8" s="68"/>
      <c r="I8" s="68"/>
      <c r="J8" s="68"/>
      <c r="K8" s="67"/>
      <c r="L8" s="9"/>
      <c r="M8" s="9"/>
    </row>
    <row r="9" ht="22" customHeight="1" spans="1:13">
      <c r="A9" s="63"/>
      <c r="B9" s="65"/>
      <c r="C9" s="31"/>
      <c r="D9" s="31"/>
      <c r="E9" s="31"/>
      <c r="F9" s="66"/>
      <c r="G9" s="67"/>
      <c r="H9" s="68"/>
      <c r="I9" s="68"/>
      <c r="J9" s="68"/>
      <c r="K9" s="67"/>
      <c r="L9" s="9"/>
      <c r="M9" s="9"/>
    </row>
    <row r="10" ht="22" customHeight="1" spans="1:13">
      <c r="A10" s="63"/>
      <c r="B10" s="65"/>
      <c r="C10" s="31"/>
      <c r="D10" s="31"/>
      <c r="E10" s="31"/>
      <c r="F10" s="66"/>
      <c r="G10" s="67"/>
      <c r="H10" s="68"/>
      <c r="I10" s="68"/>
      <c r="J10" s="68"/>
      <c r="K10" s="67"/>
      <c r="L10" s="9"/>
      <c r="M10" s="9"/>
    </row>
    <row r="11" ht="22" customHeight="1" spans="1:13">
      <c r="A11" s="63"/>
      <c r="B11" s="65"/>
      <c r="C11" s="31"/>
      <c r="D11" s="31"/>
      <c r="E11" s="31"/>
      <c r="F11" s="66"/>
      <c r="G11" s="67"/>
      <c r="H11" s="68"/>
      <c r="I11" s="68"/>
      <c r="J11" s="68"/>
      <c r="K11" s="67"/>
      <c r="L11" s="9"/>
      <c r="M11" s="9"/>
    </row>
    <row r="12" s="2" customFormat="1" ht="18.75" spans="1:13">
      <c r="A12" s="17" t="s">
        <v>283</v>
      </c>
      <c r="B12" s="18"/>
      <c r="C12" s="18"/>
      <c r="D12" s="31"/>
      <c r="E12" s="19"/>
      <c r="F12" s="66"/>
      <c r="G12" s="32"/>
      <c r="H12" s="17" t="s">
        <v>272</v>
      </c>
      <c r="I12" s="18"/>
      <c r="J12" s="18"/>
      <c r="K12" s="19"/>
      <c r="L12" s="73"/>
      <c r="M12" s="25"/>
    </row>
    <row r="13" ht="84" customHeight="1" spans="1:13">
      <c r="A13" s="69" t="s">
        <v>284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25" sqref="F25"/>
    </sheetView>
  </sheetViews>
  <sheetFormatPr defaultColWidth="9" defaultRowHeight="14.25"/>
  <cols>
    <col min="1" max="2" width="8.625" customWidth="1"/>
    <col min="3" max="3" width="13.5" customWidth="1"/>
    <col min="4" max="4" width="21.375" customWidth="1"/>
    <col min="5" max="5" width="12.125" customWidth="1"/>
    <col min="6" max="6" width="17.25" customWidth="1"/>
    <col min="7" max="7" width="19.5" customWidth="1"/>
    <col min="8" max="9" width="6.375" customWidth="1"/>
    <col min="10" max="10" width="15.875" customWidth="1"/>
    <col min="11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39" t="s">
        <v>287</v>
      </c>
      <c r="H2" s="40"/>
      <c r="I2" s="60"/>
      <c r="J2" s="39" t="s">
        <v>288</v>
      </c>
      <c r="K2" s="40"/>
      <c r="L2" s="60"/>
      <c r="M2" s="39" t="s">
        <v>289</v>
      </c>
      <c r="N2" s="40"/>
      <c r="O2" s="60"/>
      <c r="P2" s="39" t="s">
        <v>290</v>
      </c>
      <c r="Q2" s="40"/>
      <c r="R2" s="60"/>
      <c r="S2" s="40" t="s">
        <v>291</v>
      </c>
      <c r="T2" s="40"/>
      <c r="U2" s="60"/>
      <c r="V2" s="35" t="s">
        <v>292</v>
      </c>
      <c r="W2" s="35" t="s">
        <v>260</v>
      </c>
    </row>
    <row r="3" s="1" customFormat="1" ht="16.5" spans="1:23">
      <c r="A3" s="7"/>
      <c r="B3" s="41"/>
      <c r="C3" s="41"/>
      <c r="D3" s="41"/>
      <c r="E3" s="41"/>
      <c r="F3" s="41"/>
      <c r="G3" s="4" t="s">
        <v>293</v>
      </c>
      <c r="H3" s="4" t="s">
        <v>67</v>
      </c>
      <c r="I3" s="4" t="s">
        <v>251</v>
      </c>
      <c r="J3" s="4" t="s">
        <v>293</v>
      </c>
      <c r="K3" s="4" t="s">
        <v>67</v>
      </c>
      <c r="L3" s="4" t="s">
        <v>251</v>
      </c>
      <c r="M3" s="4" t="s">
        <v>293</v>
      </c>
      <c r="N3" s="4" t="s">
        <v>67</v>
      </c>
      <c r="O3" s="4" t="s">
        <v>251</v>
      </c>
      <c r="P3" s="4" t="s">
        <v>293</v>
      </c>
      <c r="Q3" s="4" t="s">
        <v>67</v>
      </c>
      <c r="R3" s="4" t="s">
        <v>251</v>
      </c>
      <c r="S3" s="4" t="s">
        <v>293</v>
      </c>
      <c r="T3" s="4" t="s">
        <v>67</v>
      </c>
      <c r="U3" s="4" t="s">
        <v>251</v>
      </c>
      <c r="V3" s="62"/>
      <c r="W3" s="62"/>
    </row>
    <row r="4" spans="1:23">
      <c r="A4" s="42" t="s">
        <v>294</v>
      </c>
      <c r="B4" s="43" t="s">
        <v>264</v>
      </c>
      <c r="C4" s="28" t="s">
        <v>261</v>
      </c>
      <c r="D4" s="28" t="s">
        <v>262</v>
      </c>
      <c r="E4" s="28" t="s">
        <v>263</v>
      </c>
      <c r="F4" s="29" t="s">
        <v>62</v>
      </c>
      <c r="G4" s="44" t="s">
        <v>295</v>
      </c>
      <c r="H4" s="45"/>
      <c r="I4" s="45" t="s">
        <v>296</v>
      </c>
      <c r="J4" s="45" t="s">
        <v>297</v>
      </c>
      <c r="K4" s="30"/>
      <c r="L4" s="30" t="s">
        <v>298</v>
      </c>
      <c r="M4" s="12"/>
      <c r="N4" s="12"/>
      <c r="O4" s="12"/>
      <c r="P4" s="12"/>
      <c r="Q4" s="12"/>
      <c r="R4" s="12"/>
      <c r="S4" s="12"/>
      <c r="T4" s="12"/>
      <c r="U4" s="12"/>
      <c r="V4" s="12" t="s">
        <v>299</v>
      </c>
      <c r="W4" s="12"/>
    </row>
    <row r="5" ht="16.5" spans="1:23">
      <c r="A5" s="46"/>
      <c r="B5" s="47"/>
      <c r="C5" s="28" t="s">
        <v>265</v>
      </c>
      <c r="D5" s="28" t="s">
        <v>262</v>
      </c>
      <c r="E5" s="28" t="s">
        <v>266</v>
      </c>
      <c r="F5" s="29" t="s">
        <v>62</v>
      </c>
      <c r="G5" s="48" t="s">
        <v>300</v>
      </c>
      <c r="H5" s="49"/>
      <c r="I5" s="61"/>
      <c r="J5" s="48" t="s">
        <v>301</v>
      </c>
      <c r="K5" s="49"/>
      <c r="L5" s="61"/>
      <c r="M5" s="39" t="s">
        <v>302</v>
      </c>
      <c r="N5" s="40"/>
      <c r="O5" s="60"/>
      <c r="P5" s="39" t="s">
        <v>303</v>
      </c>
      <c r="Q5" s="40"/>
      <c r="R5" s="60"/>
      <c r="S5" s="40" t="s">
        <v>304</v>
      </c>
      <c r="T5" s="40"/>
      <c r="U5" s="60"/>
      <c r="V5" s="12"/>
      <c r="W5" s="12"/>
    </row>
    <row r="6" ht="16.5" spans="1:23">
      <c r="A6" s="46"/>
      <c r="B6" s="47"/>
      <c r="C6" s="28" t="s">
        <v>267</v>
      </c>
      <c r="D6" s="28" t="s">
        <v>262</v>
      </c>
      <c r="E6" s="28" t="s">
        <v>268</v>
      </c>
      <c r="F6" s="29" t="s">
        <v>62</v>
      </c>
      <c r="G6" s="50" t="s">
        <v>293</v>
      </c>
      <c r="H6" s="50" t="s">
        <v>67</v>
      </c>
      <c r="I6" s="50" t="s">
        <v>251</v>
      </c>
      <c r="J6" s="50" t="s">
        <v>293</v>
      </c>
      <c r="K6" s="50" t="s">
        <v>67</v>
      </c>
      <c r="L6" s="50" t="s">
        <v>251</v>
      </c>
      <c r="M6" s="4" t="s">
        <v>293</v>
      </c>
      <c r="N6" s="4" t="s">
        <v>67</v>
      </c>
      <c r="O6" s="4" t="s">
        <v>251</v>
      </c>
      <c r="P6" s="4" t="s">
        <v>293</v>
      </c>
      <c r="Q6" s="4" t="s">
        <v>67</v>
      </c>
      <c r="R6" s="4" t="s">
        <v>251</v>
      </c>
      <c r="S6" s="4" t="s">
        <v>293</v>
      </c>
      <c r="T6" s="4" t="s">
        <v>67</v>
      </c>
      <c r="U6" s="4" t="s">
        <v>251</v>
      </c>
      <c r="V6" s="12"/>
      <c r="W6" s="12"/>
    </row>
    <row r="7" spans="1:23">
      <c r="A7" s="51"/>
      <c r="B7" s="52"/>
      <c r="C7" s="28" t="s">
        <v>269</v>
      </c>
      <c r="D7" s="28" t="s">
        <v>262</v>
      </c>
      <c r="E7" s="28" t="s">
        <v>270</v>
      </c>
      <c r="F7" s="29" t="s">
        <v>62</v>
      </c>
      <c r="G7" s="30" t="s">
        <v>305</v>
      </c>
      <c r="H7" s="45"/>
      <c r="I7" s="45" t="s">
        <v>306</v>
      </c>
      <c r="J7" s="45" t="s">
        <v>307</v>
      </c>
      <c r="K7" s="45"/>
      <c r="L7" s="30" t="s">
        <v>308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3"/>
      <c r="C8" s="53"/>
      <c r="D8" s="53"/>
      <c r="E8" s="53"/>
      <c r="F8" s="42"/>
      <c r="G8" s="12"/>
      <c r="H8" s="45"/>
      <c r="I8" s="45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6"/>
      <c r="B9" s="47"/>
      <c r="C9" s="51"/>
      <c r="D9" s="54"/>
      <c r="E9" s="51"/>
      <c r="F9" s="51"/>
      <c r="G9" s="12"/>
      <c r="H9" s="45"/>
      <c r="I9" s="45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43"/>
      <c r="C10" s="55"/>
      <c r="D10" s="53"/>
      <c r="E10" s="55"/>
      <c r="F10" s="42"/>
      <c r="G10" s="12"/>
      <c r="H10" s="45"/>
      <c r="I10" s="4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6"/>
      <c r="B11" s="47"/>
      <c r="C11" s="56"/>
      <c r="D11" s="54"/>
      <c r="E11" s="56"/>
      <c r="F11" s="5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7"/>
      <c r="B12" s="57"/>
      <c r="C12" s="57"/>
      <c r="D12" s="57"/>
      <c r="E12" s="57"/>
      <c r="F12" s="57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6"/>
      <c r="B13" s="56"/>
      <c r="C13" s="56"/>
      <c r="D13" s="56"/>
      <c r="E13" s="56"/>
      <c r="F13" s="5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7"/>
      <c r="B14" s="57"/>
      <c r="C14" s="57"/>
      <c r="D14" s="57"/>
      <c r="E14" s="57"/>
      <c r="F14" s="5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6"/>
      <c r="B15" s="56"/>
      <c r="C15" s="56"/>
      <c r="D15" s="56"/>
      <c r="E15" s="56"/>
      <c r="F15" s="5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7" t="s">
        <v>283</v>
      </c>
      <c r="B17" s="18"/>
      <c r="C17" s="18"/>
      <c r="D17" s="18"/>
      <c r="E17" s="19"/>
      <c r="F17" s="20"/>
      <c r="G17" s="32"/>
      <c r="H17" s="38"/>
      <c r="I17" s="38"/>
      <c r="J17" s="17" t="s">
        <v>272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80" customHeight="1" spans="1:23">
      <c r="A18" s="58" t="s">
        <v>309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311</v>
      </c>
      <c r="B2" s="35" t="s">
        <v>247</v>
      </c>
      <c r="C2" s="35" t="s">
        <v>248</v>
      </c>
      <c r="D2" s="35" t="s">
        <v>249</v>
      </c>
      <c r="E2" s="35" t="s">
        <v>250</v>
      </c>
      <c r="F2" s="35" t="s">
        <v>251</v>
      </c>
      <c r="G2" s="34" t="s">
        <v>312</v>
      </c>
      <c r="H2" s="34" t="s">
        <v>313</v>
      </c>
      <c r="I2" s="34" t="s">
        <v>314</v>
      </c>
      <c r="J2" s="34" t="s">
        <v>313</v>
      </c>
      <c r="K2" s="34" t="s">
        <v>315</v>
      </c>
      <c r="L2" s="34" t="s">
        <v>313</v>
      </c>
      <c r="M2" s="35" t="s">
        <v>292</v>
      </c>
      <c r="N2" s="35" t="s">
        <v>260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6" t="s">
        <v>311</v>
      </c>
      <c r="B4" s="37" t="s">
        <v>316</v>
      </c>
      <c r="C4" s="37" t="s">
        <v>293</v>
      </c>
      <c r="D4" s="37" t="s">
        <v>249</v>
      </c>
      <c r="E4" s="35" t="s">
        <v>250</v>
      </c>
      <c r="F4" s="35" t="s">
        <v>251</v>
      </c>
      <c r="G4" s="34" t="s">
        <v>312</v>
      </c>
      <c r="H4" s="34" t="s">
        <v>313</v>
      </c>
      <c r="I4" s="34" t="s">
        <v>314</v>
      </c>
      <c r="J4" s="34" t="s">
        <v>313</v>
      </c>
      <c r="K4" s="34" t="s">
        <v>315</v>
      </c>
      <c r="L4" s="34" t="s">
        <v>313</v>
      </c>
      <c r="M4" s="35" t="s">
        <v>292</v>
      </c>
      <c r="N4" s="35" t="s">
        <v>260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317</v>
      </c>
      <c r="B11" s="18"/>
      <c r="C11" s="18"/>
      <c r="D11" s="19"/>
      <c r="E11" s="20"/>
      <c r="F11" s="38"/>
      <c r="G11" s="32"/>
      <c r="H11" s="38"/>
      <c r="I11" s="17" t="s">
        <v>318</v>
      </c>
      <c r="J11" s="18"/>
      <c r="K11" s="18"/>
      <c r="L11" s="18"/>
      <c r="M11" s="18"/>
      <c r="N11" s="25"/>
    </row>
    <row r="12" ht="16.5" spans="1:14">
      <c r="A12" s="21" t="s">
        <v>319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6.7" customWidth="1"/>
    <col min="5" max="5" width="12.125" customWidth="1"/>
    <col min="6" max="6" width="16.4" customWidth="1"/>
    <col min="7" max="7" width="14.7" customWidth="1"/>
    <col min="8" max="9" width="14" customWidth="1"/>
    <col min="10" max="10" width="11.5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292</v>
      </c>
      <c r="L2" s="5" t="s">
        <v>260</v>
      </c>
    </row>
    <row r="3" ht="30" customHeight="1" spans="1:12">
      <c r="A3" s="26">
        <v>1</v>
      </c>
      <c r="B3" s="27" t="s">
        <v>264</v>
      </c>
      <c r="C3" s="28" t="s">
        <v>261</v>
      </c>
      <c r="D3" s="28" t="s">
        <v>262</v>
      </c>
      <c r="E3" s="28" t="s">
        <v>263</v>
      </c>
      <c r="F3" s="29" t="s">
        <v>62</v>
      </c>
      <c r="G3" s="12" t="s">
        <v>325</v>
      </c>
      <c r="H3" s="30"/>
      <c r="I3" s="30"/>
      <c r="J3" s="12"/>
      <c r="K3" s="33" t="s">
        <v>326</v>
      </c>
      <c r="L3" s="12" t="s">
        <v>282</v>
      </c>
    </row>
    <row r="4" ht="30" customHeight="1" spans="1:12">
      <c r="A4" s="26">
        <v>2</v>
      </c>
      <c r="B4" s="27" t="s">
        <v>264</v>
      </c>
      <c r="C4" s="28" t="s">
        <v>265</v>
      </c>
      <c r="D4" s="28" t="s">
        <v>262</v>
      </c>
      <c r="E4" s="28" t="s">
        <v>266</v>
      </c>
      <c r="F4" s="29" t="s">
        <v>62</v>
      </c>
      <c r="G4" s="12" t="s">
        <v>325</v>
      </c>
      <c r="H4" s="30"/>
      <c r="I4" s="30"/>
      <c r="J4" s="12"/>
      <c r="K4" s="33" t="s">
        <v>326</v>
      </c>
      <c r="L4" s="12" t="s">
        <v>282</v>
      </c>
    </row>
    <row r="5" ht="30" customHeight="1" spans="1:12">
      <c r="A5" s="26">
        <v>3</v>
      </c>
      <c r="B5" s="27" t="s">
        <v>264</v>
      </c>
      <c r="C5" s="28" t="s">
        <v>267</v>
      </c>
      <c r="D5" s="28" t="s">
        <v>262</v>
      </c>
      <c r="E5" s="28" t="s">
        <v>268</v>
      </c>
      <c r="F5" s="29" t="s">
        <v>62</v>
      </c>
      <c r="G5" s="12" t="s">
        <v>325</v>
      </c>
      <c r="H5" s="12"/>
      <c r="I5" s="9"/>
      <c r="J5" s="9"/>
      <c r="K5" s="33" t="s">
        <v>326</v>
      </c>
      <c r="L5" s="12" t="s">
        <v>282</v>
      </c>
    </row>
    <row r="6" ht="30" customHeight="1" spans="1:12">
      <c r="A6" s="26">
        <v>4</v>
      </c>
      <c r="B6" s="27" t="s">
        <v>264</v>
      </c>
      <c r="C6" s="28" t="s">
        <v>269</v>
      </c>
      <c r="D6" s="28" t="s">
        <v>262</v>
      </c>
      <c r="E6" s="28" t="s">
        <v>270</v>
      </c>
      <c r="F6" s="29" t="s">
        <v>62</v>
      </c>
      <c r="G6" s="12" t="s">
        <v>325</v>
      </c>
      <c r="H6" s="12"/>
      <c r="I6" s="9"/>
      <c r="J6" s="9"/>
      <c r="K6" s="33" t="s">
        <v>326</v>
      </c>
      <c r="L6" s="12" t="s">
        <v>282</v>
      </c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7" t="s">
        <v>327</v>
      </c>
      <c r="B9" s="18"/>
      <c r="C9" s="18"/>
      <c r="D9" s="18"/>
      <c r="E9" s="19"/>
      <c r="F9" s="20"/>
      <c r="G9" s="32"/>
      <c r="H9" s="17" t="s">
        <v>328</v>
      </c>
      <c r="I9" s="18"/>
      <c r="J9" s="18"/>
      <c r="K9" s="18"/>
      <c r="L9" s="25"/>
    </row>
    <row r="10" ht="16.5" spans="1:12">
      <c r="A10" s="21" t="s">
        <v>329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K13" sqref="K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4.3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246</v>
      </c>
      <c r="B2" s="5" t="s">
        <v>251</v>
      </c>
      <c r="C2" s="5" t="s">
        <v>293</v>
      </c>
      <c r="D2" s="5" t="s">
        <v>249</v>
      </c>
      <c r="E2" s="5" t="s">
        <v>250</v>
      </c>
      <c r="F2" s="4" t="s">
        <v>331</v>
      </c>
      <c r="G2" s="4" t="s">
        <v>276</v>
      </c>
      <c r="H2" s="6" t="s">
        <v>277</v>
      </c>
      <c r="I2" s="23" t="s">
        <v>279</v>
      </c>
    </row>
    <row r="3" s="1" customFormat="1" ht="16.5" spans="1:9">
      <c r="A3" s="4"/>
      <c r="B3" s="7"/>
      <c r="C3" s="7"/>
      <c r="D3" s="7"/>
      <c r="E3" s="7"/>
      <c r="F3" s="4" t="s">
        <v>332</v>
      </c>
      <c r="G3" s="4" t="s">
        <v>280</v>
      </c>
      <c r="H3" s="8"/>
      <c r="I3" s="24"/>
    </row>
    <row r="4" ht="28.5" spans="1:9">
      <c r="A4" s="9">
        <v>1</v>
      </c>
      <c r="B4" s="9" t="s">
        <v>308</v>
      </c>
      <c r="C4" s="10" t="s">
        <v>333</v>
      </c>
      <c r="D4" s="446" t="s">
        <v>334</v>
      </c>
      <c r="E4" s="12" t="s">
        <v>62</v>
      </c>
      <c r="F4" s="13">
        <v>-0.03</v>
      </c>
      <c r="G4" s="13">
        <v>-0.04</v>
      </c>
      <c r="H4" s="13">
        <v>-0.07</v>
      </c>
      <c r="I4" s="12" t="s">
        <v>282</v>
      </c>
    </row>
    <row r="5" ht="28.5" spans="1:10">
      <c r="A5" s="9">
        <v>2</v>
      </c>
      <c r="B5" s="9" t="s">
        <v>308</v>
      </c>
      <c r="C5" s="10" t="s">
        <v>333</v>
      </c>
      <c r="D5" s="446" t="s">
        <v>335</v>
      </c>
      <c r="E5" s="12" t="s">
        <v>62</v>
      </c>
      <c r="F5" s="14">
        <v>-0.07</v>
      </c>
      <c r="G5" s="14">
        <v>-0.03</v>
      </c>
      <c r="H5" s="14">
        <v>-0.1</v>
      </c>
      <c r="I5" s="12" t="s">
        <v>282</v>
      </c>
      <c r="J5" t="s">
        <v>336</v>
      </c>
    </row>
    <row r="6" spans="1:9">
      <c r="A6" s="9"/>
      <c r="B6" s="9"/>
      <c r="C6" s="10"/>
      <c r="D6" s="15"/>
      <c r="E6" s="12"/>
      <c r="F6" s="16"/>
      <c r="G6" s="16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7" t="s">
        <v>337</v>
      </c>
      <c r="B12" s="18"/>
      <c r="C12" s="18"/>
      <c r="D12" s="19"/>
      <c r="E12" s="20"/>
      <c r="F12" s="17" t="s">
        <v>338</v>
      </c>
      <c r="G12" s="18"/>
      <c r="H12" s="19"/>
      <c r="I12" s="25"/>
    </row>
    <row r="13" ht="16.5" spans="1:9">
      <c r="A13" s="21" t="s">
        <v>339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4" t="s">
        <v>35</v>
      </c>
      <c r="C2" s="415"/>
      <c r="D2" s="415"/>
      <c r="E2" s="415"/>
      <c r="F2" s="415"/>
      <c r="G2" s="415"/>
      <c r="H2" s="415"/>
      <c r="I2" s="429"/>
    </row>
    <row r="3" ht="27.95" customHeight="1" spans="2:9">
      <c r="B3" s="416"/>
      <c r="C3" s="417"/>
      <c r="D3" s="418" t="s">
        <v>36</v>
      </c>
      <c r="E3" s="419"/>
      <c r="F3" s="420" t="s">
        <v>37</v>
      </c>
      <c r="G3" s="421"/>
      <c r="H3" s="418" t="s">
        <v>38</v>
      </c>
      <c r="I3" s="430"/>
    </row>
    <row r="4" ht="27.95" customHeight="1" spans="2:9">
      <c r="B4" s="416" t="s">
        <v>39</v>
      </c>
      <c r="C4" s="417" t="s">
        <v>40</v>
      </c>
      <c r="D4" s="417" t="s">
        <v>41</v>
      </c>
      <c r="E4" s="417" t="s">
        <v>42</v>
      </c>
      <c r="F4" s="422" t="s">
        <v>41</v>
      </c>
      <c r="G4" s="422" t="s">
        <v>42</v>
      </c>
      <c r="H4" s="417" t="s">
        <v>41</v>
      </c>
      <c r="I4" s="431" t="s">
        <v>42</v>
      </c>
    </row>
    <row r="5" ht="27.95" customHeight="1" spans="2:9">
      <c r="B5" s="423" t="s">
        <v>43</v>
      </c>
      <c r="C5" s="9">
        <v>13</v>
      </c>
      <c r="D5" s="9">
        <v>0</v>
      </c>
      <c r="E5" s="9">
        <v>1</v>
      </c>
      <c r="F5" s="424">
        <v>0</v>
      </c>
      <c r="G5" s="424">
        <v>1</v>
      </c>
      <c r="H5" s="9">
        <v>1</v>
      </c>
      <c r="I5" s="432">
        <v>2</v>
      </c>
    </row>
    <row r="6" ht="27.95" customHeight="1" spans="2:9">
      <c r="B6" s="423" t="s">
        <v>44</v>
      </c>
      <c r="C6" s="9">
        <v>20</v>
      </c>
      <c r="D6" s="9">
        <v>0</v>
      </c>
      <c r="E6" s="9">
        <v>1</v>
      </c>
      <c r="F6" s="424">
        <v>1</v>
      </c>
      <c r="G6" s="424">
        <v>2</v>
      </c>
      <c r="H6" s="9">
        <v>2</v>
      </c>
      <c r="I6" s="432">
        <v>3</v>
      </c>
    </row>
    <row r="7" ht="27.95" customHeight="1" spans="2:9">
      <c r="B7" s="423" t="s">
        <v>45</v>
      </c>
      <c r="C7" s="9">
        <v>32</v>
      </c>
      <c r="D7" s="9">
        <v>0</v>
      </c>
      <c r="E7" s="9">
        <v>1</v>
      </c>
      <c r="F7" s="424">
        <v>2</v>
      </c>
      <c r="G7" s="424">
        <v>3</v>
      </c>
      <c r="H7" s="9">
        <v>3</v>
      </c>
      <c r="I7" s="432">
        <v>4</v>
      </c>
    </row>
    <row r="8" ht="27.95" customHeight="1" spans="2:9">
      <c r="B8" s="423" t="s">
        <v>46</v>
      </c>
      <c r="C8" s="9">
        <v>50</v>
      </c>
      <c r="D8" s="9">
        <v>1</v>
      </c>
      <c r="E8" s="9">
        <v>2</v>
      </c>
      <c r="F8" s="424">
        <v>3</v>
      </c>
      <c r="G8" s="424">
        <v>4</v>
      </c>
      <c r="H8" s="9">
        <v>5</v>
      </c>
      <c r="I8" s="432">
        <v>6</v>
      </c>
    </row>
    <row r="9" ht="27.95" customHeight="1" spans="2:9">
      <c r="B9" s="423" t="s">
        <v>47</v>
      </c>
      <c r="C9" s="9">
        <v>80</v>
      </c>
      <c r="D9" s="9">
        <v>2</v>
      </c>
      <c r="E9" s="9">
        <v>3</v>
      </c>
      <c r="F9" s="424">
        <v>5</v>
      </c>
      <c r="G9" s="424">
        <v>6</v>
      </c>
      <c r="H9" s="9">
        <v>7</v>
      </c>
      <c r="I9" s="432">
        <v>8</v>
      </c>
    </row>
    <row r="10" ht="27.95" customHeight="1" spans="2:9">
      <c r="B10" s="423" t="s">
        <v>48</v>
      </c>
      <c r="C10" s="9">
        <v>125</v>
      </c>
      <c r="D10" s="9">
        <v>3</v>
      </c>
      <c r="E10" s="9">
        <v>4</v>
      </c>
      <c r="F10" s="424">
        <v>7</v>
      </c>
      <c r="G10" s="424">
        <v>8</v>
      </c>
      <c r="H10" s="9">
        <v>10</v>
      </c>
      <c r="I10" s="432">
        <v>11</v>
      </c>
    </row>
    <row r="11" ht="27.95" customHeight="1" spans="2:9">
      <c r="B11" s="423" t="s">
        <v>49</v>
      </c>
      <c r="C11" s="9">
        <v>200</v>
      </c>
      <c r="D11" s="9">
        <v>5</v>
      </c>
      <c r="E11" s="9">
        <v>6</v>
      </c>
      <c r="F11" s="424">
        <v>10</v>
      </c>
      <c r="G11" s="424">
        <v>11</v>
      </c>
      <c r="H11" s="9">
        <v>14</v>
      </c>
      <c r="I11" s="432">
        <v>15</v>
      </c>
    </row>
    <row r="12" ht="27.95" customHeight="1" spans="2:9">
      <c r="B12" s="425" t="s">
        <v>50</v>
      </c>
      <c r="C12" s="426">
        <v>315</v>
      </c>
      <c r="D12" s="426">
        <v>7</v>
      </c>
      <c r="E12" s="426">
        <v>8</v>
      </c>
      <c r="F12" s="427">
        <v>14</v>
      </c>
      <c r="G12" s="427">
        <v>15</v>
      </c>
      <c r="H12" s="426">
        <v>21</v>
      </c>
      <c r="I12" s="433">
        <v>22</v>
      </c>
    </row>
    <row r="14" spans="2:4">
      <c r="B14" s="428" t="s">
        <v>51</v>
      </c>
      <c r="C14" s="428"/>
      <c r="D14" s="42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L24" sqref="L24"/>
    </sheetView>
  </sheetViews>
  <sheetFormatPr defaultColWidth="10.375" defaultRowHeight="16.5" customHeight="1"/>
  <cols>
    <col min="1" max="1" width="11.125" style="247" customWidth="1"/>
    <col min="2" max="9" width="10.375" style="247"/>
    <col min="10" max="10" width="8.875" style="247" customWidth="1"/>
    <col min="11" max="11" width="12" style="247" customWidth="1"/>
    <col min="12" max="16384" width="10.375" style="247"/>
  </cols>
  <sheetData>
    <row r="1" ht="21" spans="1:11">
      <c r="A1" s="344" t="s">
        <v>52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ht="15" spans="1:11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322" t="s">
        <v>56</v>
      </c>
      <c r="J2" s="322"/>
      <c r="K2" s="323"/>
    </row>
    <row r="3" ht="14.25" spans="1:1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ht="14.25" spans="1:11">
      <c r="A4" s="258" t="s">
        <v>61</v>
      </c>
      <c r="B4" s="155" t="s">
        <v>62</v>
      </c>
      <c r="C4" s="156"/>
      <c r="D4" s="258" t="s">
        <v>63</v>
      </c>
      <c r="E4" s="259"/>
      <c r="F4" s="260">
        <v>45660</v>
      </c>
      <c r="G4" s="261"/>
      <c r="H4" s="258" t="s">
        <v>64</v>
      </c>
      <c r="I4" s="259"/>
      <c r="J4" s="155" t="s">
        <v>65</v>
      </c>
      <c r="K4" s="156" t="s">
        <v>66</v>
      </c>
    </row>
    <row r="5" ht="14.25" spans="1:11">
      <c r="A5" s="262" t="s">
        <v>67</v>
      </c>
      <c r="B5" s="155" t="s">
        <v>68</v>
      </c>
      <c r="C5" s="156"/>
      <c r="D5" s="258" t="s">
        <v>69</v>
      </c>
      <c r="E5" s="259"/>
      <c r="F5" s="260">
        <v>45605</v>
      </c>
      <c r="G5" s="261"/>
      <c r="H5" s="258" t="s">
        <v>70</v>
      </c>
      <c r="I5" s="259"/>
      <c r="J5" s="155" t="s">
        <v>65</v>
      </c>
      <c r="K5" s="156" t="s">
        <v>66</v>
      </c>
    </row>
    <row r="6" ht="14.25" spans="1:11">
      <c r="A6" s="258" t="s">
        <v>71</v>
      </c>
      <c r="B6" s="263" t="s">
        <v>72</v>
      </c>
      <c r="C6" s="264">
        <v>6</v>
      </c>
      <c r="D6" s="262" t="s">
        <v>73</v>
      </c>
      <c r="E6" s="265"/>
      <c r="F6" s="260">
        <v>45614</v>
      </c>
      <c r="G6" s="261"/>
      <c r="H6" s="258" t="s">
        <v>74</v>
      </c>
      <c r="I6" s="259"/>
      <c r="J6" s="155" t="s">
        <v>65</v>
      </c>
      <c r="K6" s="156" t="s">
        <v>66</v>
      </c>
    </row>
    <row r="7" ht="14.25" spans="1:11">
      <c r="A7" s="258" t="s">
        <v>75</v>
      </c>
      <c r="B7" s="266">
        <v>1390</v>
      </c>
      <c r="C7" s="267"/>
      <c r="D7" s="262" t="s">
        <v>76</v>
      </c>
      <c r="E7" s="268"/>
      <c r="F7" s="260">
        <v>45616</v>
      </c>
      <c r="G7" s="261"/>
      <c r="H7" s="258" t="s">
        <v>77</v>
      </c>
      <c r="I7" s="259"/>
      <c r="J7" s="155" t="s">
        <v>65</v>
      </c>
      <c r="K7" s="156" t="s">
        <v>66</v>
      </c>
    </row>
    <row r="8" ht="15" spans="1:11">
      <c r="A8" s="269" t="s">
        <v>78</v>
      </c>
      <c r="B8" s="270" t="s">
        <v>79</v>
      </c>
      <c r="C8" s="271"/>
      <c r="D8" s="272" t="s">
        <v>80</v>
      </c>
      <c r="E8" s="273"/>
      <c r="F8" s="274">
        <v>45626</v>
      </c>
      <c r="G8" s="275"/>
      <c r="H8" s="272" t="s">
        <v>81</v>
      </c>
      <c r="I8" s="273"/>
      <c r="J8" s="292" t="s">
        <v>65</v>
      </c>
      <c r="K8" s="324" t="s">
        <v>66</v>
      </c>
    </row>
    <row r="9" ht="15" spans="1:11">
      <c r="A9" s="345" t="s">
        <v>82</v>
      </c>
      <c r="B9" s="346"/>
      <c r="C9" s="346"/>
      <c r="D9" s="347"/>
      <c r="E9" s="347"/>
      <c r="F9" s="347"/>
      <c r="G9" s="347"/>
      <c r="H9" s="347"/>
      <c r="I9" s="347"/>
      <c r="J9" s="347"/>
      <c r="K9" s="395"/>
    </row>
    <row r="10" ht="15" spans="1:11">
      <c r="A10" s="348" t="s">
        <v>83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96"/>
    </row>
    <row r="11" ht="14.25" spans="1:11">
      <c r="A11" s="350" t="s">
        <v>84</v>
      </c>
      <c r="B11" s="351" t="s">
        <v>85</v>
      </c>
      <c r="C11" s="352" t="s">
        <v>86</v>
      </c>
      <c r="D11" s="353"/>
      <c r="E11" s="354" t="s">
        <v>87</v>
      </c>
      <c r="F11" s="351" t="s">
        <v>85</v>
      </c>
      <c r="G11" s="352" t="s">
        <v>86</v>
      </c>
      <c r="H11" s="352" t="s">
        <v>88</v>
      </c>
      <c r="I11" s="354" t="s">
        <v>89</v>
      </c>
      <c r="J11" s="351" t="s">
        <v>85</v>
      </c>
      <c r="K11" s="397" t="s">
        <v>86</v>
      </c>
    </row>
    <row r="12" ht="14.25" spans="1:11">
      <c r="A12" s="262" t="s">
        <v>90</v>
      </c>
      <c r="B12" s="282" t="s">
        <v>85</v>
      </c>
      <c r="C12" s="155" t="s">
        <v>86</v>
      </c>
      <c r="D12" s="268"/>
      <c r="E12" s="265" t="s">
        <v>91</v>
      </c>
      <c r="F12" s="282" t="s">
        <v>85</v>
      </c>
      <c r="G12" s="155" t="s">
        <v>86</v>
      </c>
      <c r="H12" s="155" t="s">
        <v>88</v>
      </c>
      <c r="I12" s="265" t="s">
        <v>92</v>
      </c>
      <c r="J12" s="282" t="s">
        <v>85</v>
      </c>
      <c r="K12" s="156" t="s">
        <v>86</v>
      </c>
    </row>
    <row r="13" ht="14.25" spans="1:11">
      <c r="A13" s="262" t="s">
        <v>93</v>
      </c>
      <c r="B13" s="282" t="s">
        <v>85</v>
      </c>
      <c r="C13" s="155" t="s">
        <v>86</v>
      </c>
      <c r="D13" s="268"/>
      <c r="E13" s="265" t="s">
        <v>94</v>
      </c>
      <c r="F13" s="155" t="s">
        <v>95</v>
      </c>
      <c r="G13" s="155" t="s">
        <v>96</v>
      </c>
      <c r="H13" s="155" t="s">
        <v>88</v>
      </c>
      <c r="I13" s="265" t="s">
        <v>97</v>
      </c>
      <c r="J13" s="282" t="s">
        <v>85</v>
      </c>
      <c r="K13" s="156" t="s">
        <v>86</v>
      </c>
    </row>
    <row r="14" ht="15" spans="1:11">
      <c r="A14" s="272" t="s">
        <v>98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26"/>
    </row>
    <row r="15" ht="15" spans="1:11">
      <c r="A15" s="348" t="s">
        <v>99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96"/>
    </row>
    <row r="16" ht="14.25" spans="1:11">
      <c r="A16" s="355" t="s">
        <v>100</v>
      </c>
      <c r="B16" s="352" t="s">
        <v>95</v>
      </c>
      <c r="C16" s="352" t="s">
        <v>96</v>
      </c>
      <c r="D16" s="356"/>
      <c r="E16" s="357" t="s">
        <v>101</v>
      </c>
      <c r="F16" s="352" t="s">
        <v>95</v>
      </c>
      <c r="G16" s="352" t="s">
        <v>96</v>
      </c>
      <c r="H16" s="358"/>
      <c r="I16" s="357" t="s">
        <v>102</v>
      </c>
      <c r="J16" s="352" t="s">
        <v>95</v>
      </c>
      <c r="K16" s="397" t="s">
        <v>96</v>
      </c>
    </row>
    <row r="17" customHeight="1" spans="1:22">
      <c r="A17" s="299" t="s">
        <v>103</v>
      </c>
      <c r="B17" s="155" t="s">
        <v>95</v>
      </c>
      <c r="C17" s="155" t="s">
        <v>96</v>
      </c>
      <c r="D17" s="359"/>
      <c r="E17" s="300" t="s">
        <v>104</v>
      </c>
      <c r="F17" s="155" t="s">
        <v>95</v>
      </c>
      <c r="G17" s="155" t="s">
        <v>96</v>
      </c>
      <c r="H17" s="360"/>
      <c r="I17" s="300" t="s">
        <v>105</v>
      </c>
      <c r="J17" s="155" t="s">
        <v>95</v>
      </c>
      <c r="K17" s="156" t="s">
        <v>96</v>
      </c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ht="18" customHeight="1" spans="1:11">
      <c r="A18" s="361" t="s">
        <v>106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99"/>
    </row>
    <row r="19" s="343" customFormat="1" ht="18" customHeight="1" spans="1:11">
      <c r="A19" s="348" t="s">
        <v>107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96"/>
    </row>
    <row r="20" customHeight="1" spans="1:11">
      <c r="A20" s="363" t="s">
        <v>108</v>
      </c>
      <c r="B20" s="364"/>
      <c r="C20" s="364"/>
      <c r="D20" s="364"/>
      <c r="E20" s="364"/>
      <c r="F20" s="364"/>
      <c r="G20" s="364"/>
      <c r="H20" s="364"/>
      <c r="I20" s="364"/>
      <c r="J20" s="364"/>
      <c r="K20" s="400"/>
    </row>
    <row r="21" ht="21.75" customHeight="1" spans="1:11">
      <c r="A21" s="365" t="s">
        <v>109</v>
      </c>
      <c r="B21" s="366">
        <v>110</v>
      </c>
      <c r="C21" s="366">
        <v>120</v>
      </c>
      <c r="D21" s="366">
        <v>130</v>
      </c>
      <c r="E21" s="366">
        <v>140</v>
      </c>
      <c r="F21" s="366">
        <v>150</v>
      </c>
      <c r="G21" s="366">
        <v>160</v>
      </c>
      <c r="H21" s="367">
        <v>170</v>
      </c>
      <c r="I21" s="104"/>
      <c r="J21" s="401"/>
      <c r="K21" s="331" t="s">
        <v>110</v>
      </c>
    </row>
    <row r="22" ht="23" customHeight="1" spans="1:11">
      <c r="A22" s="368" t="s">
        <v>111</v>
      </c>
      <c r="B22" s="369" t="s">
        <v>95</v>
      </c>
      <c r="C22" s="369" t="s">
        <v>95</v>
      </c>
      <c r="D22" s="369" t="s">
        <v>95</v>
      </c>
      <c r="E22" s="369" t="s">
        <v>95</v>
      </c>
      <c r="F22" s="369" t="s">
        <v>95</v>
      </c>
      <c r="G22" s="369" t="s">
        <v>95</v>
      </c>
      <c r="H22" s="369" t="s">
        <v>95</v>
      </c>
      <c r="I22" s="369"/>
      <c r="J22" s="369"/>
      <c r="K22" s="402" t="s">
        <v>95</v>
      </c>
    </row>
    <row r="23" ht="23" customHeight="1" spans="1:11">
      <c r="A23" s="368" t="s">
        <v>112</v>
      </c>
      <c r="B23" s="369" t="s">
        <v>95</v>
      </c>
      <c r="C23" s="369" t="s">
        <v>95</v>
      </c>
      <c r="D23" s="369" t="s">
        <v>95</v>
      </c>
      <c r="E23" s="369" t="s">
        <v>95</v>
      </c>
      <c r="F23" s="369" t="s">
        <v>95</v>
      </c>
      <c r="G23" s="369" t="s">
        <v>95</v>
      </c>
      <c r="H23" s="369" t="s">
        <v>95</v>
      </c>
      <c r="I23" s="369"/>
      <c r="J23" s="369"/>
      <c r="K23" s="402" t="s">
        <v>95</v>
      </c>
    </row>
    <row r="24" ht="23" customHeight="1" spans="1:11">
      <c r="A24" s="368"/>
      <c r="B24" s="370"/>
      <c r="C24" s="369"/>
      <c r="D24" s="369"/>
      <c r="E24" s="369"/>
      <c r="F24" s="369"/>
      <c r="G24" s="369"/>
      <c r="H24" s="369"/>
      <c r="I24" s="370"/>
      <c r="J24" s="370"/>
      <c r="K24" s="402"/>
    </row>
    <row r="25" ht="23" customHeight="1" spans="1:11">
      <c r="A25" s="371"/>
      <c r="B25" s="372"/>
      <c r="C25" s="372"/>
      <c r="D25" s="372"/>
      <c r="E25" s="372"/>
      <c r="F25" s="372"/>
      <c r="G25" s="372"/>
      <c r="H25" s="372"/>
      <c r="I25" s="372"/>
      <c r="J25" s="372"/>
      <c r="K25" s="403"/>
    </row>
    <row r="26" ht="23" customHeight="1" spans="1:11">
      <c r="A26" s="371"/>
      <c r="B26" s="372"/>
      <c r="C26" s="372"/>
      <c r="D26" s="372"/>
      <c r="E26" s="372"/>
      <c r="F26" s="372"/>
      <c r="G26" s="372"/>
      <c r="H26" s="372"/>
      <c r="I26" s="372"/>
      <c r="J26" s="372"/>
      <c r="K26" s="403"/>
    </row>
    <row r="27" ht="23" customHeight="1" spans="1:11">
      <c r="A27" s="371"/>
      <c r="B27" s="372"/>
      <c r="C27" s="372"/>
      <c r="D27" s="372"/>
      <c r="E27" s="372"/>
      <c r="F27" s="372"/>
      <c r="G27" s="372"/>
      <c r="H27" s="372"/>
      <c r="I27" s="372"/>
      <c r="J27" s="372"/>
      <c r="K27" s="403"/>
    </row>
    <row r="28" ht="18" customHeight="1" spans="1:11">
      <c r="A28" s="373" t="s">
        <v>113</v>
      </c>
      <c r="B28" s="374"/>
      <c r="C28" s="374"/>
      <c r="D28" s="374"/>
      <c r="E28" s="374"/>
      <c r="F28" s="374"/>
      <c r="G28" s="374"/>
      <c r="H28" s="374"/>
      <c r="I28" s="374"/>
      <c r="J28" s="374"/>
      <c r="K28" s="404"/>
    </row>
    <row r="29" ht="18.75" customHeight="1" spans="1:11">
      <c r="A29" s="375"/>
      <c r="B29" s="376"/>
      <c r="C29" s="376"/>
      <c r="D29" s="376"/>
      <c r="E29" s="376"/>
      <c r="F29" s="376"/>
      <c r="G29" s="376"/>
      <c r="H29" s="376"/>
      <c r="I29" s="376"/>
      <c r="J29" s="376"/>
      <c r="K29" s="405"/>
    </row>
    <row r="30" ht="18.75" customHeight="1" spans="1:11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406"/>
    </row>
    <row r="31" ht="18" customHeight="1" spans="1:11">
      <c r="A31" s="373" t="s">
        <v>114</v>
      </c>
      <c r="B31" s="374"/>
      <c r="C31" s="374"/>
      <c r="D31" s="374"/>
      <c r="E31" s="374"/>
      <c r="F31" s="374"/>
      <c r="G31" s="374"/>
      <c r="H31" s="374"/>
      <c r="I31" s="374"/>
      <c r="J31" s="374"/>
      <c r="K31" s="404"/>
    </row>
    <row r="32" ht="14.25" spans="1:11">
      <c r="A32" s="379" t="s">
        <v>115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07"/>
    </row>
    <row r="33" ht="15" spans="1:11">
      <c r="A33" s="163" t="s">
        <v>116</v>
      </c>
      <c r="B33" s="164"/>
      <c r="C33" s="155" t="s">
        <v>65</v>
      </c>
      <c r="D33" s="155" t="s">
        <v>66</v>
      </c>
      <c r="E33" s="381" t="s">
        <v>117</v>
      </c>
      <c r="F33" s="382"/>
      <c r="G33" s="382"/>
      <c r="H33" s="382"/>
      <c r="I33" s="382"/>
      <c r="J33" s="382"/>
      <c r="K33" s="408"/>
    </row>
    <row r="34" ht="15" spans="1:11">
      <c r="A34" s="383" t="s">
        <v>118</v>
      </c>
      <c r="B34" s="383"/>
      <c r="C34" s="383"/>
      <c r="D34" s="383"/>
      <c r="E34" s="383"/>
      <c r="F34" s="383"/>
      <c r="G34" s="383"/>
      <c r="H34" s="383"/>
      <c r="I34" s="383"/>
      <c r="J34" s="383"/>
      <c r="K34" s="383"/>
    </row>
    <row r="35" ht="21" customHeight="1" spans="1:11">
      <c r="A35" s="384" t="s">
        <v>119</v>
      </c>
      <c r="B35" s="385"/>
      <c r="C35" s="385"/>
      <c r="D35" s="385"/>
      <c r="E35" s="385"/>
      <c r="F35" s="385"/>
      <c r="G35" s="385"/>
      <c r="H35" s="385"/>
      <c r="I35" s="385"/>
      <c r="J35" s="385"/>
      <c r="K35" s="409"/>
    </row>
    <row r="36" ht="21" customHeight="1" spans="1:11">
      <c r="A36" s="307" t="s">
        <v>120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 t="s">
        <v>121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7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7"/>
    </row>
    <row r="42" ht="15" spans="1:11">
      <c r="A42" s="302" t="s">
        <v>122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35"/>
    </row>
    <row r="43" ht="15" spans="1:11">
      <c r="A43" s="348" t="s">
        <v>123</v>
      </c>
      <c r="B43" s="349"/>
      <c r="C43" s="349"/>
      <c r="D43" s="349"/>
      <c r="E43" s="349"/>
      <c r="F43" s="349"/>
      <c r="G43" s="349"/>
      <c r="H43" s="349"/>
      <c r="I43" s="349"/>
      <c r="J43" s="349"/>
      <c r="K43" s="396"/>
    </row>
    <row r="44" ht="14.25" spans="1:11">
      <c r="A44" s="355" t="s">
        <v>124</v>
      </c>
      <c r="B44" s="352" t="s">
        <v>95</v>
      </c>
      <c r="C44" s="352" t="s">
        <v>96</v>
      </c>
      <c r="D44" s="352" t="s">
        <v>88</v>
      </c>
      <c r="E44" s="357" t="s">
        <v>125</v>
      </c>
      <c r="F44" s="352" t="s">
        <v>95</v>
      </c>
      <c r="G44" s="352" t="s">
        <v>96</v>
      </c>
      <c r="H44" s="352" t="s">
        <v>88</v>
      </c>
      <c r="I44" s="357" t="s">
        <v>126</v>
      </c>
      <c r="J44" s="352" t="s">
        <v>95</v>
      </c>
      <c r="K44" s="397" t="s">
        <v>96</v>
      </c>
    </row>
    <row r="45" ht="14.25" spans="1:11">
      <c r="A45" s="299" t="s">
        <v>87</v>
      </c>
      <c r="B45" s="155" t="s">
        <v>95</v>
      </c>
      <c r="C45" s="155" t="s">
        <v>96</v>
      </c>
      <c r="D45" s="155" t="s">
        <v>88</v>
      </c>
      <c r="E45" s="300" t="s">
        <v>94</v>
      </c>
      <c r="F45" s="155" t="s">
        <v>95</v>
      </c>
      <c r="G45" s="155" t="s">
        <v>96</v>
      </c>
      <c r="H45" s="155" t="s">
        <v>88</v>
      </c>
      <c r="I45" s="300" t="s">
        <v>105</v>
      </c>
      <c r="J45" s="155" t="s">
        <v>95</v>
      </c>
      <c r="K45" s="156" t="s">
        <v>96</v>
      </c>
    </row>
    <row r="46" ht="15" spans="1:11">
      <c r="A46" s="272" t="s">
        <v>98</v>
      </c>
      <c r="B46" s="273"/>
      <c r="C46" s="273"/>
      <c r="D46" s="273"/>
      <c r="E46" s="273"/>
      <c r="F46" s="273"/>
      <c r="G46" s="273"/>
      <c r="H46" s="273"/>
      <c r="I46" s="273"/>
      <c r="J46" s="273"/>
      <c r="K46" s="326"/>
    </row>
    <row r="47" ht="15" spans="1:11">
      <c r="A47" s="383" t="s">
        <v>127</v>
      </c>
      <c r="B47" s="383"/>
      <c r="C47" s="383"/>
      <c r="D47" s="383"/>
      <c r="E47" s="383"/>
      <c r="F47" s="383"/>
      <c r="G47" s="383"/>
      <c r="H47" s="383"/>
      <c r="I47" s="383"/>
      <c r="J47" s="383"/>
      <c r="K47" s="383"/>
    </row>
    <row r="48" ht="15" spans="1:11">
      <c r="A48" s="384"/>
      <c r="B48" s="385"/>
      <c r="C48" s="385"/>
      <c r="D48" s="385"/>
      <c r="E48" s="385"/>
      <c r="F48" s="385"/>
      <c r="G48" s="385"/>
      <c r="H48" s="385"/>
      <c r="I48" s="385"/>
      <c r="J48" s="385"/>
      <c r="K48" s="409"/>
    </row>
    <row r="49" ht="15" spans="1:11">
      <c r="A49" s="386" t="s">
        <v>128</v>
      </c>
      <c r="B49" s="387" t="s">
        <v>129</v>
      </c>
      <c r="C49" s="387"/>
      <c r="D49" s="388" t="s">
        <v>130</v>
      </c>
      <c r="E49" s="389" t="s">
        <v>131</v>
      </c>
      <c r="F49" s="390" t="s">
        <v>132</v>
      </c>
      <c r="G49" s="391">
        <v>45614</v>
      </c>
      <c r="H49" s="392" t="s">
        <v>133</v>
      </c>
      <c r="I49" s="410"/>
      <c r="J49" s="411" t="s">
        <v>134</v>
      </c>
      <c r="K49" s="412"/>
    </row>
    <row r="50" ht="15" spans="1:11">
      <c r="A50" s="383" t="s">
        <v>135</v>
      </c>
      <c r="B50" s="383"/>
      <c r="C50" s="383"/>
      <c r="D50" s="383"/>
      <c r="E50" s="383"/>
      <c r="F50" s="383"/>
      <c r="G50" s="383"/>
      <c r="H50" s="383"/>
      <c r="I50" s="383"/>
      <c r="J50" s="383"/>
      <c r="K50" s="383"/>
    </row>
    <row r="51" ht="15" spans="1:11">
      <c r="A51" s="393" t="s">
        <v>136</v>
      </c>
      <c r="B51" s="394"/>
      <c r="C51" s="394"/>
      <c r="D51" s="394"/>
      <c r="E51" s="394"/>
      <c r="F51" s="394"/>
      <c r="G51" s="394"/>
      <c r="H51" s="394"/>
      <c r="I51" s="394"/>
      <c r="J51" s="394"/>
      <c r="K51" s="413"/>
    </row>
    <row r="52" ht="15" spans="1:11">
      <c r="A52" s="386" t="s">
        <v>128</v>
      </c>
      <c r="B52" s="387" t="s">
        <v>129</v>
      </c>
      <c r="C52" s="387"/>
      <c r="D52" s="388" t="s">
        <v>130</v>
      </c>
      <c r="E52" s="389" t="s">
        <v>131</v>
      </c>
      <c r="F52" s="390" t="s">
        <v>137</v>
      </c>
      <c r="G52" s="391">
        <v>45614</v>
      </c>
      <c r="H52" s="392" t="s">
        <v>133</v>
      </c>
      <c r="I52" s="410"/>
      <c r="J52" s="411" t="s">
        <v>134</v>
      </c>
      <c r="K52" s="4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4"/>
  <sheetViews>
    <sheetView workbookViewId="0">
      <selection activeCell="K10" sqref="K10"/>
    </sheetView>
  </sheetViews>
  <sheetFormatPr defaultColWidth="9" defaultRowHeight="14.25"/>
  <cols>
    <col min="1" max="1" width="15.625" style="86" customWidth="1"/>
    <col min="2" max="3" width="9" style="86" customWidth="1"/>
    <col min="4" max="5" width="8.5" style="87" customWidth="1"/>
    <col min="6" max="8" width="8.5" style="86" customWidth="1"/>
    <col min="9" max="9" width="6.5" style="86" customWidth="1"/>
    <col min="10" max="10" width="2.75" style="86" customWidth="1"/>
    <col min="11" max="11" width="9.15833333333333" style="86" customWidth="1"/>
    <col min="12" max="12" width="10.75" style="86" customWidth="1"/>
    <col min="13" max="17" width="9.75" style="86" customWidth="1"/>
    <col min="18" max="255" width="9" style="86"/>
    <col min="256" max="16379" width="9" style="89"/>
  </cols>
  <sheetData>
    <row r="1" s="86" customFormat="1" ht="29" customHeight="1" spans="1:258">
      <c r="A1" s="90" t="s">
        <v>138</v>
      </c>
      <c r="B1" s="90"/>
      <c r="C1" s="90"/>
      <c r="D1" s="91"/>
      <c r="E1" s="9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</row>
    <row r="2" s="86" customFormat="1" ht="20" customHeight="1" spans="1:258">
      <c r="A2" s="93" t="s">
        <v>61</v>
      </c>
      <c r="B2" s="94" t="str">
        <f>首期!B4</f>
        <v>QAEEAN83502</v>
      </c>
      <c r="C2" s="94"/>
      <c r="D2" s="95"/>
      <c r="E2" s="96"/>
      <c r="F2" s="97" t="s">
        <v>67</v>
      </c>
      <c r="G2" s="98" t="str">
        <f>首期!B5</f>
        <v>儿童外套</v>
      </c>
      <c r="H2" s="98"/>
      <c r="I2" s="98"/>
      <c r="J2" s="117"/>
      <c r="K2" s="118" t="s">
        <v>57</v>
      </c>
      <c r="L2" s="119" t="s">
        <v>56</v>
      </c>
      <c r="M2" s="119"/>
      <c r="N2" s="119"/>
      <c r="O2" s="119"/>
      <c r="P2" s="119"/>
      <c r="Q2" s="120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  <c r="IX2" s="89"/>
    </row>
    <row r="3" s="86" customFormat="1" spans="1:258">
      <c r="A3" s="99" t="s">
        <v>139</v>
      </c>
      <c r="B3" s="100" t="s">
        <v>140</v>
      </c>
      <c r="C3" s="100"/>
      <c r="D3" s="101"/>
      <c r="E3" s="100"/>
      <c r="F3" s="100"/>
      <c r="G3" s="100"/>
      <c r="H3" s="100"/>
      <c r="I3" s="100"/>
      <c r="J3" s="121"/>
      <c r="K3" s="122"/>
      <c r="L3" s="122"/>
      <c r="M3" s="122"/>
      <c r="N3" s="122"/>
      <c r="O3" s="122"/>
      <c r="P3" s="122"/>
      <c r="Q3" s="123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  <c r="IW3" s="89"/>
      <c r="IX3" s="89"/>
    </row>
    <row r="4" s="86" customFormat="1" ht="16.5" spans="1:258">
      <c r="A4" s="99"/>
      <c r="B4" s="102" t="s">
        <v>141</v>
      </c>
      <c r="C4" s="103" t="s">
        <v>142</v>
      </c>
      <c r="D4" s="103" t="s">
        <v>143</v>
      </c>
      <c r="E4" s="103" t="s">
        <v>144</v>
      </c>
      <c r="F4" s="103" t="s">
        <v>145</v>
      </c>
      <c r="G4" s="103" t="s">
        <v>146</v>
      </c>
      <c r="H4" s="103" t="s">
        <v>147</v>
      </c>
      <c r="I4" s="124"/>
      <c r="J4" s="121"/>
      <c r="K4" s="125"/>
      <c r="L4" s="126"/>
      <c r="M4" s="126" t="s">
        <v>148</v>
      </c>
      <c r="N4" s="126" t="s">
        <v>149</v>
      </c>
      <c r="O4" s="126"/>
      <c r="P4" s="127"/>
      <c r="Q4" s="128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  <c r="IX4" s="89"/>
    </row>
    <row r="5" s="86" customFormat="1" ht="16.5" spans="1:258">
      <c r="A5" s="99"/>
      <c r="B5" s="104"/>
      <c r="C5" s="104"/>
      <c r="D5" s="104"/>
      <c r="E5" s="105"/>
      <c r="F5" s="105"/>
      <c r="G5" s="105"/>
      <c r="H5" s="105"/>
      <c r="I5" s="124"/>
      <c r="J5" s="129"/>
      <c r="K5" s="130"/>
      <c r="L5" s="131" t="s">
        <v>111</v>
      </c>
      <c r="M5" s="131">
        <v>150</v>
      </c>
      <c r="N5" s="131">
        <v>150</v>
      </c>
      <c r="O5" s="131"/>
      <c r="P5" s="132"/>
      <c r="Q5" s="133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  <c r="IX5" s="89"/>
    </row>
    <row r="6" s="86" customFormat="1" ht="20" customHeight="1" spans="1:258">
      <c r="A6" s="106" t="s">
        <v>150</v>
      </c>
      <c r="B6" s="107">
        <f t="shared" ref="B6:B9" si="0">C6-4</f>
        <v>43</v>
      </c>
      <c r="C6" s="107">
        <f t="shared" ref="C6:C9" si="1">D6-4</f>
        <v>47</v>
      </c>
      <c r="D6" s="107">
        <v>51</v>
      </c>
      <c r="E6" s="107">
        <f t="shared" ref="E6:H6" si="2">D6+4</f>
        <v>55</v>
      </c>
      <c r="F6" s="107">
        <f t="shared" si="2"/>
        <v>59</v>
      </c>
      <c r="G6" s="107">
        <f t="shared" si="2"/>
        <v>63</v>
      </c>
      <c r="H6" s="107">
        <f t="shared" si="2"/>
        <v>67</v>
      </c>
      <c r="I6" s="134"/>
      <c r="J6" s="129"/>
      <c r="K6" s="130"/>
      <c r="L6" s="130"/>
      <c r="M6" s="130" t="s">
        <v>151</v>
      </c>
      <c r="N6" s="130" t="s">
        <v>152</v>
      </c>
      <c r="O6" s="130"/>
      <c r="P6" s="130"/>
      <c r="Q6" s="135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  <c r="IW6" s="89"/>
      <c r="IX6" s="89"/>
    </row>
    <row r="7" s="86" customFormat="1" ht="20" customHeight="1" spans="1:258">
      <c r="A7" s="106" t="s">
        <v>153</v>
      </c>
      <c r="B7" s="107">
        <f t="shared" si="0"/>
        <v>41.5</v>
      </c>
      <c r="C7" s="107">
        <f>D7-4-0.5</f>
        <v>45.5</v>
      </c>
      <c r="D7" s="107">
        <v>50</v>
      </c>
      <c r="E7" s="107">
        <f t="shared" ref="E7:H7" si="3">D7+4</f>
        <v>54</v>
      </c>
      <c r="F7" s="107">
        <f t="shared" si="3"/>
        <v>58</v>
      </c>
      <c r="G7" s="107">
        <f>F7+4+1</f>
        <v>63</v>
      </c>
      <c r="H7" s="107">
        <f t="shared" si="3"/>
        <v>67</v>
      </c>
      <c r="I7" s="134"/>
      <c r="J7" s="129"/>
      <c r="K7" s="130"/>
      <c r="L7" s="130"/>
      <c r="M7" s="130" t="s">
        <v>154</v>
      </c>
      <c r="N7" s="130" t="s">
        <v>154</v>
      </c>
      <c r="O7" s="130"/>
      <c r="P7" s="130"/>
      <c r="Q7" s="135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  <c r="IX7" s="89"/>
    </row>
    <row r="8" s="86" customFormat="1" ht="20" customHeight="1" spans="1:258">
      <c r="A8" s="106" t="s">
        <v>155</v>
      </c>
      <c r="B8" s="107">
        <f t="shared" si="0"/>
        <v>74</v>
      </c>
      <c r="C8" s="107">
        <f t="shared" si="1"/>
        <v>78</v>
      </c>
      <c r="D8" s="107">
        <v>82</v>
      </c>
      <c r="E8" s="107">
        <f>D8+4</f>
        <v>86</v>
      </c>
      <c r="F8" s="107">
        <f t="shared" ref="F8:H8" si="4">E8+6</f>
        <v>92</v>
      </c>
      <c r="G8" s="107">
        <f t="shared" si="4"/>
        <v>98</v>
      </c>
      <c r="H8" s="107">
        <f t="shared" si="4"/>
        <v>104</v>
      </c>
      <c r="I8" s="134"/>
      <c r="J8" s="129"/>
      <c r="K8" s="130"/>
      <c r="L8" s="130"/>
      <c r="M8" s="130" t="s">
        <v>156</v>
      </c>
      <c r="N8" s="130" t="s">
        <v>154</v>
      </c>
      <c r="O8" s="130"/>
      <c r="P8" s="130"/>
      <c r="Q8" s="135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  <c r="IX8" s="89"/>
    </row>
    <row r="9" s="86" customFormat="1" ht="20" customHeight="1" spans="1:258">
      <c r="A9" s="106" t="s">
        <v>157</v>
      </c>
      <c r="B9" s="107">
        <f t="shared" si="0"/>
        <v>72</v>
      </c>
      <c r="C9" s="107">
        <f t="shared" si="1"/>
        <v>76</v>
      </c>
      <c r="D9" s="107">
        <v>80</v>
      </c>
      <c r="E9" s="107">
        <f>D9+4</f>
        <v>84</v>
      </c>
      <c r="F9" s="107">
        <f t="shared" ref="F9:H9" si="5">E9+6</f>
        <v>90</v>
      </c>
      <c r="G9" s="107">
        <f t="shared" si="5"/>
        <v>96</v>
      </c>
      <c r="H9" s="107">
        <f t="shared" si="5"/>
        <v>102</v>
      </c>
      <c r="I9" s="134"/>
      <c r="J9" s="129"/>
      <c r="K9" s="130"/>
      <c r="L9" s="130"/>
      <c r="M9" s="130" t="s">
        <v>152</v>
      </c>
      <c r="N9" s="130" t="s">
        <v>158</v>
      </c>
      <c r="O9" s="130"/>
      <c r="P9" s="130"/>
      <c r="Q9" s="135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</row>
    <row r="10" s="86" customFormat="1" ht="20" customHeight="1" spans="1:258">
      <c r="A10" s="106" t="s">
        <v>159</v>
      </c>
      <c r="B10" s="107">
        <f>C10-1.5</f>
        <v>42</v>
      </c>
      <c r="C10" s="107">
        <f>D10-1.5</f>
        <v>43.5</v>
      </c>
      <c r="D10" s="107">
        <v>45</v>
      </c>
      <c r="E10" s="107">
        <f t="shared" ref="E10:H10" si="6">D10+1.5</f>
        <v>46.5</v>
      </c>
      <c r="F10" s="107">
        <f t="shared" si="6"/>
        <v>48</v>
      </c>
      <c r="G10" s="107">
        <f t="shared" si="6"/>
        <v>49.5</v>
      </c>
      <c r="H10" s="107">
        <f t="shared" si="6"/>
        <v>51</v>
      </c>
      <c r="I10" s="134"/>
      <c r="J10" s="129"/>
      <c r="K10" s="130"/>
      <c r="L10" s="130"/>
      <c r="M10" s="130" t="s">
        <v>152</v>
      </c>
      <c r="N10" s="130" t="s">
        <v>154</v>
      </c>
      <c r="O10" s="130"/>
      <c r="P10" s="130"/>
      <c r="Q10" s="135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</row>
    <row r="11" s="86" customFormat="1" ht="20" customHeight="1" spans="1:258">
      <c r="A11" s="106" t="s">
        <v>160</v>
      </c>
      <c r="B11" s="107">
        <f>C11-4.5</f>
        <v>53</v>
      </c>
      <c r="C11" s="107">
        <f>D11-4.5</f>
        <v>57.5</v>
      </c>
      <c r="D11" s="107">
        <v>62</v>
      </c>
      <c r="E11" s="107">
        <f t="shared" ref="E11:H11" si="7">D11+4.5+0.15+0.2</f>
        <v>66.85</v>
      </c>
      <c r="F11" s="107">
        <f t="shared" si="7"/>
        <v>71.7</v>
      </c>
      <c r="G11" s="107">
        <f t="shared" si="7"/>
        <v>76.55</v>
      </c>
      <c r="H11" s="107">
        <f t="shared" si="7"/>
        <v>81.4</v>
      </c>
      <c r="I11" s="134"/>
      <c r="J11" s="129"/>
      <c r="K11" s="130"/>
      <c r="L11" s="130"/>
      <c r="M11" s="130" t="s">
        <v>154</v>
      </c>
      <c r="N11" s="130" t="s">
        <v>154</v>
      </c>
      <c r="O11" s="130"/>
      <c r="P11" s="130"/>
      <c r="Q11" s="135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</row>
    <row r="12" s="86" customFormat="1" ht="20" customHeight="1" spans="1:258">
      <c r="A12" s="106" t="s">
        <v>161</v>
      </c>
      <c r="B12" s="107">
        <f>C12-0.8</f>
        <v>14.9</v>
      </c>
      <c r="C12" s="107">
        <f>D12-0.8</f>
        <v>15.7</v>
      </c>
      <c r="D12" s="107" t="s">
        <v>162</v>
      </c>
      <c r="E12" s="107">
        <f>D12+0.8</f>
        <v>17.3</v>
      </c>
      <c r="F12" s="107">
        <f t="shared" ref="F12:H12" si="8">E12+1.2</f>
        <v>18.5</v>
      </c>
      <c r="G12" s="107">
        <f t="shared" si="8"/>
        <v>19.7</v>
      </c>
      <c r="H12" s="107">
        <f t="shared" si="8"/>
        <v>20.9</v>
      </c>
      <c r="I12" s="134"/>
      <c r="J12" s="129"/>
      <c r="K12" s="130"/>
      <c r="L12" s="130"/>
      <c r="M12" s="130" t="s">
        <v>163</v>
      </c>
      <c r="N12" s="130" t="s">
        <v>154</v>
      </c>
      <c r="O12" s="130"/>
      <c r="P12" s="130"/>
      <c r="Q12" s="135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  <c r="IX12" s="89"/>
    </row>
    <row r="13" s="86" customFormat="1" ht="20" customHeight="1" spans="1:258">
      <c r="A13" s="106" t="s">
        <v>164</v>
      </c>
      <c r="B13" s="107">
        <f>C13-0.65</f>
        <v>12.7</v>
      </c>
      <c r="C13" s="107">
        <f>D13-0.65</f>
        <v>13.35</v>
      </c>
      <c r="D13" s="107" t="s">
        <v>165</v>
      </c>
      <c r="E13" s="107">
        <f>D13+0.65</f>
        <v>14.65</v>
      </c>
      <c r="F13" s="107">
        <f t="shared" ref="F13:H13" si="9">E13+0.9</f>
        <v>15.55</v>
      </c>
      <c r="G13" s="107">
        <f t="shared" si="9"/>
        <v>16.45</v>
      </c>
      <c r="H13" s="107">
        <f t="shared" si="9"/>
        <v>17.35</v>
      </c>
      <c r="I13" s="134"/>
      <c r="J13" s="129"/>
      <c r="K13" s="130"/>
      <c r="L13" s="130"/>
      <c r="M13" s="130" t="s">
        <v>154</v>
      </c>
      <c r="N13" s="130" t="s">
        <v>154</v>
      </c>
      <c r="O13" s="130"/>
      <c r="P13" s="130"/>
      <c r="Q13" s="135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  <c r="IX13" s="89"/>
    </row>
    <row r="14" s="86" customFormat="1" ht="20" customHeight="1" spans="1:258">
      <c r="A14" s="106" t="s">
        <v>166</v>
      </c>
      <c r="B14" s="108">
        <f>C14-0.2</f>
        <v>10.6</v>
      </c>
      <c r="C14" s="108">
        <f>D14-0.2</f>
        <v>10.8</v>
      </c>
      <c r="D14" s="107" t="s">
        <v>167</v>
      </c>
      <c r="E14" s="108">
        <f>D14+0.2</f>
        <v>11.2</v>
      </c>
      <c r="F14" s="108">
        <f t="shared" ref="F14:H14" si="10">E14+0.4</f>
        <v>11.6</v>
      </c>
      <c r="G14" s="108">
        <f t="shared" si="10"/>
        <v>12</v>
      </c>
      <c r="H14" s="108">
        <f t="shared" si="10"/>
        <v>12.4</v>
      </c>
      <c r="I14" s="136"/>
      <c r="J14" s="129"/>
      <c r="K14" s="130"/>
      <c r="L14" s="130"/>
      <c r="M14" s="130" t="s">
        <v>154</v>
      </c>
      <c r="N14" s="130" t="s">
        <v>154</v>
      </c>
      <c r="O14" s="130"/>
      <c r="P14" s="130"/>
      <c r="Q14" s="135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  <c r="IX14" s="89"/>
    </row>
    <row r="15" s="86" customFormat="1" ht="20" customHeight="1" spans="1:258">
      <c r="A15" s="106" t="s">
        <v>168</v>
      </c>
      <c r="B15" s="108">
        <f>C15-0.2</f>
        <v>8.6</v>
      </c>
      <c r="C15" s="108">
        <f>D15-0.2</f>
        <v>8.8</v>
      </c>
      <c r="D15" s="107" t="s">
        <v>169</v>
      </c>
      <c r="E15" s="108">
        <f>D15+0.2</f>
        <v>9.2</v>
      </c>
      <c r="F15" s="108">
        <f t="shared" ref="F15:H15" si="11">E15+0.4</f>
        <v>9.6</v>
      </c>
      <c r="G15" s="108">
        <f t="shared" si="11"/>
        <v>10</v>
      </c>
      <c r="H15" s="108">
        <f t="shared" si="11"/>
        <v>10.4</v>
      </c>
      <c r="I15" s="136"/>
      <c r="J15" s="129"/>
      <c r="K15" s="130"/>
      <c r="L15" s="130"/>
      <c r="M15" s="130" t="s">
        <v>154</v>
      </c>
      <c r="N15" s="130" t="s">
        <v>154</v>
      </c>
      <c r="O15" s="130"/>
      <c r="P15" s="130"/>
      <c r="Q15" s="135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</row>
    <row r="16" s="86" customFormat="1" ht="20" customHeight="1" spans="1:258">
      <c r="A16" s="106" t="s">
        <v>170</v>
      </c>
      <c r="B16" s="108">
        <f>C16-0.8</f>
        <v>29.4</v>
      </c>
      <c r="C16" s="108">
        <f>D16-0.8</f>
        <v>30.2</v>
      </c>
      <c r="D16" s="108">
        <v>31</v>
      </c>
      <c r="E16" s="108">
        <f t="shared" ref="E16:H16" si="12">D16+0.8</f>
        <v>31.8</v>
      </c>
      <c r="F16" s="108">
        <f t="shared" si="12"/>
        <v>32.6</v>
      </c>
      <c r="G16" s="108">
        <f t="shared" si="12"/>
        <v>33.4</v>
      </c>
      <c r="H16" s="108">
        <f t="shared" si="12"/>
        <v>34.2</v>
      </c>
      <c r="I16" s="136"/>
      <c r="J16" s="129"/>
      <c r="K16" s="130"/>
      <c r="L16" s="130"/>
      <c r="M16" s="130" t="s">
        <v>154</v>
      </c>
      <c r="N16" s="130" t="s">
        <v>154</v>
      </c>
      <c r="O16" s="130"/>
      <c r="P16" s="130"/>
      <c r="Q16" s="135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  <c r="IW16" s="89"/>
      <c r="IX16" s="89"/>
    </row>
    <row r="17" s="86" customFormat="1" ht="20" customHeight="1" spans="1:258">
      <c r="A17" s="106" t="s">
        <v>171</v>
      </c>
      <c r="B17" s="108">
        <f>C17-0.75</f>
        <v>21.5</v>
      </c>
      <c r="C17" s="108">
        <f>D17-0.75</f>
        <v>22.25</v>
      </c>
      <c r="D17" s="108">
        <v>23</v>
      </c>
      <c r="E17" s="108">
        <f t="shared" ref="E17:H17" si="13">D17+0.75</f>
        <v>23.75</v>
      </c>
      <c r="F17" s="108">
        <f t="shared" si="13"/>
        <v>24.5</v>
      </c>
      <c r="G17" s="108">
        <f t="shared" si="13"/>
        <v>25.25</v>
      </c>
      <c r="H17" s="108">
        <f t="shared" si="13"/>
        <v>26</v>
      </c>
      <c r="I17" s="137"/>
      <c r="J17" s="129"/>
      <c r="K17" s="130"/>
      <c r="L17" s="130"/>
      <c r="M17" s="130" t="s">
        <v>152</v>
      </c>
      <c r="N17" s="130" t="s">
        <v>152</v>
      </c>
      <c r="O17" s="130"/>
      <c r="P17" s="130"/>
      <c r="Q17" s="135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</row>
    <row r="18" s="86" customFormat="1" ht="20" customHeight="1" spans="1:258">
      <c r="A18" s="106" t="s">
        <v>172</v>
      </c>
      <c r="B18" s="108">
        <v>4</v>
      </c>
      <c r="C18" s="108">
        <v>4.5</v>
      </c>
      <c r="D18" s="108">
        <v>4.5</v>
      </c>
      <c r="E18" s="108">
        <v>5</v>
      </c>
      <c r="F18" s="108">
        <v>5</v>
      </c>
      <c r="G18" s="108">
        <v>5.5</v>
      </c>
      <c r="H18" s="108">
        <v>5.5</v>
      </c>
      <c r="I18" s="137"/>
      <c r="J18" s="129"/>
      <c r="K18" s="130"/>
      <c r="L18" s="130"/>
      <c r="M18" s="130" t="s">
        <v>154</v>
      </c>
      <c r="N18" s="130" t="s">
        <v>154</v>
      </c>
      <c r="O18" s="130"/>
      <c r="P18" s="130"/>
      <c r="Q18" s="135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  <c r="IW18" s="89"/>
      <c r="IX18" s="89"/>
    </row>
    <row r="19" s="86" customFormat="1" ht="20" customHeight="1" spans="1:258">
      <c r="A19" s="106" t="s">
        <v>173</v>
      </c>
      <c r="B19" s="108">
        <v>4</v>
      </c>
      <c r="C19" s="108">
        <v>4.5</v>
      </c>
      <c r="D19" s="108">
        <v>4.5</v>
      </c>
      <c r="E19" s="108">
        <v>5</v>
      </c>
      <c r="F19" s="108">
        <v>5</v>
      </c>
      <c r="G19" s="108">
        <v>5.5</v>
      </c>
      <c r="H19" s="108">
        <v>5.5</v>
      </c>
      <c r="I19" s="137"/>
      <c r="J19" s="129"/>
      <c r="K19" s="130"/>
      <c r="L19" s="130"/>
      <c r="M19" s="130" t="s">
        <v>154</v>
      </c>
      <c r="N19" s="130" t="s">
        <v>154</v>
      </c>
      <c r="O19" s="130"/>
      <c r="P19" s="130"/>
      <c r="Q19" s="135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  <c r="IW19" s="89"/>
      <c r="IX19" s="89"/>
    </row>
    <row r="20" s="86" customFormat="1" ht="20" customHeight="1" spans="1:258">
      <c r="A20" s="106" t="s">
        <v>174</v>
      </c>
      <c r="B20" s="108">
        <v>5.5</v>
      </c>
      <c r="C20" s="108">
        <v>5.5</v>
      </c>
      <c r="D20" s="108">
        <v>6</v>
      </c>
      <c r="E20" s="108">
        <v>6</v>
      </c>
      <c r="F20" s="108">
        <v>6</v>
      </c>
      <c r="G20" s="108">
        <v>7</v>
      </c>
      <c r="H20" s="108">
        <v>7</v>
      </c>
      <c r="I20" s="138"/>
      <c r="J20" s="129"/>
      <c r="K20" s="130"/>
      <c r="L20" s="130"/>
      <c r="M20" s="130" t="s">
        <v>154</v>
      </c>
      <c r="N20" s="130" t="s">
        <v>154</v>
      </c>
      <c r="O20" s="130"/>
      <c r="P20" s="130"/>
      <c r="Q20" s="135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  <c r="IX20" s="89"/>
    </row>
    <row r="21" s="86" customFormat="1" ht="20" customHeight="1" spans="1:258">
      <c r="A21" s="109"/>
      <c r="B21" s="110"/>
      <c r="C21" s="110"/>
      <c r="D21" s="110"/>
      <c r="E21" s="110"/>
      <c r="F21" s="111"/>
      <c r="G21" s="110"/>
      <c r="H21" s="110"/>
      <c r="I21" s="110"/>
      <c r="J21" s="139"/>
      <c r="K21" s="140"/>
      <c r="L21" s="140"/>
      <c r="M21" s="141"/>
      <c r="N21" s="140"/>
      <c r="O21" s="140"/>
      <c r="P21" s="140"/>
      <c r="Q21" s="142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  <c r="IX21" s="89"/>
    </row>
    <row r="22" s="86" customFormat="1" ht="16.5" spans="1:258">
      <c r="A22" s="112"/>
      <c r="B22" s="112"/>
      <c r="C22" s="112"/>
      <c r="D22" s="113"/>
      <c r="E22" s="113"/>
      <c r="F22" s="114"/>
      <c r="G22" s="113"/>
      <c r="H22" s="113"/>
      <c r="I22" s="113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  <c r="IW22" s="89"/>
      <c r="IX22" s="89"/>
    </row>
    <row r="23" s="86" customFormat="1" spans="1:258">
      <c r="A23" s="115" t="s">
        <v>175</v>
      </c>
      <c r="B23" s="115"/>
      <c r="C23" s="115"/>
      <c r="D23" s="116"/>
      <c r="E23" s="116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  <c r="IW23" s="89"/>
      <c r="IX23" s="89"/>
    </row>
    <row r="24" s="86" customFormat="1" spans="4:258">
      <c r="D24" s="87"/>
      <c r="E24" s="87"/>
      <c r="K24" s="143" t="s">
        <v>176</v>
      </c>
      <c r="L24" s="246">
        <v>45614</v>
      </c>
      <c r="M24" s="143" t="s">
        <v>177</v>
      </c>
      <c r="N24" s="143" t="s">
        <v>131</v>
      </c>
      <c r="O24" s="143"/>
      <c r="P24" s="143" t="s">
        <v>178</v>
      </c>
      <c r="Q24" s="86" t="s">
        <v>134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  <c r="IW24" s="89"/>
      <c r="IX24" s="89"/>
    </row>
  </sheetData>
  <mergeCells count="9">
    <mergeCell ref="A1:Q1"/>
    <mergeCell ref="B2:E2"/>
    <mergeCell ref="G2:I2"/>
    <mergeCell ref="L2:Q2"/>
    <mergeCell ref="B3:I3"/>
    <mergeCell ref="K3:Q3"/>
    <mergeCell ref="A3:A5"/>
    <mergeCell ref="I4:I5"/>
    <mergeCell ref="J2:J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M12" sqref="M12"/>
    </sheetView>
  </sheetViews>
  <sheetFormatPr defaultColWidth="10" defaultRowHeight="16.5" customHeight="1"/>
  <cols>
    <col min="1" max="1" width="10.875" style="247" customWidth="1"/>
    <col min="2" max="16384" width="10" style="247"/>
  </cols>
  <sheetData>
    <row r="1" ht="22.5" customHeight="1" spans="1:11">
      <c r="A1" s="149" t="s">
        <v>179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322" t="s">
        <v>56</v>
      </c>
      <c r="J2" s="322"/>
      <c r="K2" s="323"/>
    </row>
    <row r="3" customHeight="1" spans="1:1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customHeight="1" spans="1:11">
      <c r="A4" s="258" t="s">
        <v>61</v>
      </c>
      <c r="B4" s="155"/>
      <c r="C4" s="156"/>
      <c r="D4" s="258" t="s">
        <v>63</v>
      </c>
      <c r="E4" s="259"/>
      <c r="F4" s="260"/>
      <c r="G4" s="261"/>
      <c r="H4" s="258" t="s">
        <v>64</v>
      </c>
      <c r="I4" s="259"/>
      <c r="J4" s="155" t="s">
        <v>65</v>
      </c>
      <c r="K4" s="156" t="s">
        <v>66</v>
      </c>
    </row>
    <row r="5" customHeight="1" spans="1:11">
      <c r="A5" s="262" t="s">
        <v>67</v>
      </c>
      <c r="B5" s="155"/>
      <c r="C5" s="156"/>
      <c r="D5" s="258" t="s">
        <v>69</v>
      </c>
      <c r="E5" s="259"/>
      <c r="F5" s="260"/>
      <c r="G5" s="261"/>
      <c r="H5" s="258" t="s">
        <v>70</v>
      </c>
      <c r="I5" s="259"/>
      <c r="J5" s="155" t="s">
        <v>65</v>
      </c>
      <c r="K5" s="156" t="s">
        <v>66</v>
      </c>
    </row>
    <row r="6" customHeight="1" spans="1:11">
      <c r="A6" s="258" t="s">
        <v>71</v>
      </c>
      <c r="B6" s="263"/>
      <c r="C6" s="264"/>
      <c r="D6" s="262" t="s">
        <v>73</v>
      </c>
      <c r="E6" s="265"/>
      <c r="F6" s="260"/>
      <c r="G6" s="261"/>
      <c r="H6" s="258" t="s">
        <v>74</v>
      </c>
      <c r="I6" s="259"/>
      <c r="J6" s="155" t="s">
        <v>65</v>
      </c>
      <c r="K6" s="156" t="s">
        <v>66</v>
      </c>
    </row>
    <row r="7" customHeight="1" spans="1:11">
      <c r="A7" s="258" t="s">
        <v>75</v>
      </c>
      <c r="B7" s="266"/>
      <c r="C7" s="267"/>
      <c r="D7" s="262" t="s">
        <v>76</v>
      </c>
      <c r="E7" s="268"/>
      <c r="F7" s="260"/>
      <c r="G7" s="261"/>
      <c r="H7" s="258" t="s">
        <v>77</v>
      </c>
      <c r="I7" s="259"/>
      <c r="J7" s="155" t="s">
        <v>65</v>
      </c>
      <c r="K7" s="156" t="s">
        <v>66</v>
      </c>
    </row>
    <row r="8" customHeight="1" spans="1:16">
      <c r="A8" s="269" t="s">
        <v>78</v>
      </c>
      <c r="B8" s="270"/>
      <c r="C8" s="271"/>
      <c r="D8" s="272" t="s">
        <v>80</v>
      </c>
      <c r="E8" s="273"/>
      <c r="F8" s="274"/>
      <c r="G8" s="275"/>
      <c r="H8" s="272" t="s">
        <v>81</v>
      </c>
      <c r="I8" s="273"/>
      <c r="J8" s="292" t="s">
        <v>65</v>
      </c>
      <c r="K8" s="324" t="s">
        <v>66</v>
      </c>
      <c r="P8" s="208" t="s">
        <v>180</v>
      </c>
    </row>
    <row r="9" customHeight="1" spans="1:11">
      <c r="A9" s="276" t="s">
        <v>181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84</v>
      </c>
      <c r="B10" s="278" t="s">
        <v>85</v>
      </c>
      <c r="C10" s="279" t="s">
        <v>86</v>
      </c>
      <c r="D10" s="280"/>
      <c r="E10" s="281" t="s">
        <v>89</v>
      </c>
      <c r="F10" s="278" t="s">
        <v>85</v>
      </c>
      <c r="G10" s="279" t="s">
        <v>86</v>
      </c>
      <c r="H10" s="278"/>
      <c r="I10" s="281" t="s">
        <v>87</v>
      </c>
      <c r="J10" s="278" t="s">
        <v>85</v>
      </c>
      <c r="K10" s="325" t="s">
        <v>86</v>
      </c>
    </row>
    <row r="11" customHeight="1" spans="1:11">
      <c r="A11" s="262" t="s">
        <v>90</v>
      </c>
      <c r="B11" s="282" t="s">
        <v>85</v>
      </c>
      <c r="C11" s="155" t="s">
        <v>86</v>
      </c>
      <c r="D11" s="268"/>
      <c r="E11" s="265" t="s">
        <v>92</v>
      </c>
      <c r="F11" s="282" t="s">
        <v>85</v>
      </c>
      <c r="G11" s="155" t="s">
        <v>86</v>
      </c>
      <c r="H11" s="282"/>
      <c r="I11" s="265" t="s">
        <v>97</v>
      </c>
      <c r="J11" s="282" t="s">
        <v>85</v>
      </c>
      <c r="K11" s="156" t="s">
        <v>86</v>
      </c>
    </row>
    <row r="12" customHeight="1" spans="1:11">
      <c r="A12" s="272" t="s">
        <v>117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6"/>
    </row>
    <row r="13" customHeight="1" spans="1:11">
      <c r="A13" s="283" t="s">
        <v>182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customHeight="1" spans="1:11">
      <c r="A14" s="284" t="s">
        <v>183</v>
      </c>
      <c r="B14" s="285"/>
      <c r="C14" s="285"/>
      <c r="D14" s="285"/>
      <c r="E14" s="285"/>
      <c r="F14" s="285"/>
      <c r="G14" s="285"/>
      <c r="H14" s="286"/>
      <c r="I14" s="327"/>
      <c r="J14" s="327"/>
      <c r="K14" s="328"/>
    </row>
    <row r="15" customHeight="1" spans="1:11">
      <c r="A15" s="287"/>
      <c r="B15" s="288"/>
      <c r="C15" s="288"/>
      <c r="D15" s="289"/>
      <c r="E15" s="290"/>
      <c r="F15" s="288"/>
      <c r="G15" s="288"/>
      <c r="H15" s="289"/>
      <c r="I15" s="329"/>
      <c r="J15" s="330"/>
      <c r="K15" s="331"/>
    </row>
    <row r="16" customHeight="1" spans="1:1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324"/>
    </row>
    <row r="17" customHeight="1" spans="1:11">
      <c r="A17" s="283" t="s">
        <v>184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customHeight="1" spans="1:11">
      <c r="A18" s="293" t="s">
        <v>185</v>
      </c>
      <c r="B18" s="294"/>
      <c r="C18" s="294"/>
      <c r="D18" s="294"/>
      <c r="E18" s="294"/>
      <c r="F18" s="294"/>
      <c r="G18" s="294"/>
      <c r="H18" s="294"/>
      <c r="I18" s="327"/>
      <c r="J18" s="327"/>
      <c r="K18" s="328"/>
    </row>
    <row r="19" customHeight="1" spans="1:11">
      <c r="A19" s="287"/>
      <c r="B19" s="288"/>
      <c r="C19" s="288"/>
      <c r="D19" s="289"/>
      <c r="E19" s="290"/>
      <c r="F19" s="288"/>
      <c r="G19" s="288"/>
      <c r="H19" s="289"/>
      <c r="I19" s="329"/>
      <c r="J19" s="330"/>
      <c r="K19" s="331"/>
    </row>
    <row r="20" customHeight="1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24"/>
    </row>
    <row r="21" customHeight="1" spans="1:11">
      <c r="A21" s="295" t="s">
        <v>114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50" t="s">
        <v>115</v>
      </c>
      <c r="B22" s="184"/>
      <c r="C22" s="184"/>
      <c r="D22" s="184"/>
      <c r="E22" s="184"/>
      <c r="F22" s="184"/>
      <c r="G22" s="184"/>
      <c r="H22" s="184"/>
      <c r="I22" s="184"/>
      <c r="J22" s="184"/>
      <c r="K22" s="212"/>
    </row>
    <row r="23" customHeight="1" spans="1:11">
      <c r="A23" s="163" t="s">
        <v>116</v>
      </c>
      <c r="B23" s="164"/>
      <c r="C23" s="155" t="s">
        <v>65</v>
      </c>
      <c r="D23" s="155" t="s">
        <v>66</v>
      </c>
      <c r="E23" s="162"/>
      <c r="F23" s="162"/>
      <c r="G23" s="162"/>
      <c r="H23" s="162"/>
      <c r="I23" s="162"/>
      <c r="J23" s="162"/>
      <c r="K23" s="205"/>
    </row>
    <row r="24" customHeight="1" spans="1:11">
      <c r="A24" s="296" t="s">
        <v>186</v>
      </c>
      <c r="B24" s="158"/>
      <c r="C24" s="158"/>
      <c r="D24" s="158"/>
      <c r="E24" s="158"/>
      <c r="F24" s="158"/>
      <c r="G24" s="158"/>
      <c r="H24" s="158"/>
      <c r="I24" s="158"/>
      <c r="J24" s="158"/>
      <c r="K24" s="332"/>
    </row>
    <row r="25" customHeight="1" spans="1:1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333"/>
    </row>
    <row r="26" customHeight="1" spans="1:11">
      <c r="A26" s="276" t="s">
        <v>123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52" t="s">
        <v>124</v>
      </c>
      <c r="B27" s="279" t="s">
        <v>95</v>
      </c>
      <c r="C27" s="279" t="s">
        <v>96</v>
      </c>
      <c r="D27" s="279" t="s">
        <v>88</v>
      </c>
      <c r="E27" s="253" t="s">
        <v>125</v>
      </c>
      <c r="F27" s="279" t="s">
        <v>95</v>
      </c>
      <c r="G27" s="279" t="s">
        <v>96</v>
      </c>
      <c r="H27" s="279" t="s">
        <v>88</v>
      </c>
      <c r="I27" s="253" t="s">
        <v>126</v>
      </c>
      <c r="J27" s="279" t="s">
        <v>95</v>
      </c>
      <c r="K27" s="325" t="s">
        <v>96</v>
      </c>
    </row>
    <row r="28" customHeight="1" spans="1:11">
      <c r="A28" s="299" t="s">
        <v>87</v>
      </c>
      <c r="B28" s="155" t="s">
        <v>95</v>
      </c>
      <c r="C28" s="155" t="s">
        <v>96</v>
      </c>
      <c r="D28" s="155" t="s">
        <v>88</v>
      </c>
      <c r="E28" s="300" t="s">
        <v>94</v>
      </c>
      <c r="F28" s="155" t="s">
        <v>95</v>
      </c>
      <c r="G28" s="155" t="s">
        <v>96</v>
      </c>
      <c r="H28" s="155" t="s">
        <v>88</v>
      </c>
      <c r="I28" s="300" t="s">
        <v>105</v>
      </c>
      <c r="J28" s="155" t="s">
        <v>95</v>
      </c>
      <c r="K28" s="156" t="s">
        <v>96</v>
      </c>
    </row>
    <row r="29" customHeight="1" spans="1:11">
      <c r="A29" s="258" t="s">
        <v>98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4"/>
    </row>
    <row r="30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35"/>
    </row>
    <row r="31" customHeight="1" spans="1:11">
      <c r="A31" s="304" t="s">
        <v>187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ht="21" customHeight="1" spans="1:1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36"/>
    </row>
    <row r="33" ht="21" customHeight="1" spans="1:1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37"/>
    </row>
    <row r="34" ht="21" customHeight="1" spans="1:1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37"/>
    </row>
    <row r="35" ht="21" customHeight="1" spans="1:1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37"/>
    </row>
    <row r="36" ht="21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7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7"/>
    </row>
    <row r="42" ht="21" customHeight="1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37"/>
    </row>
    <row r="43" ht="17.25" customHeight="1" spans="1:11">
      <c r="A43" s="302" t="s">
        <v>122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5"/>
    </row>
    <row r="44" customHeight="1" spans="1:11">
      <c r="A44" s="304" t="s">
        <v>188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ht="18" customHeight="1" spans="1:11">
      <c r="A45" s="309" t="s">
        <v>117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38"/>
    </row>
    <row r="46" ht="18" customHeight="1" spans="1:11">
      <c r="A46" s="309" t="s">
        <v>189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38"/>
    </row>
    <row r="47" ht="18" customHeight="1" spans="1:1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333"/>
    </row>
    <row r="48" ht="21" customHeight="1" spans="1:11">
      <c r="A48" s="311" t="s">
        <v>128</v>
      </c>
      <c r="B48" s="312" t="s">
        <v>129</v>
      </c>
      <c r="C48" s="312"/>
      <c r="D48" s="313" t="s">
        <v>130</v>
      </c>
      <c r="E48" s="313"/>
      <c r="F48" s="313" t="s">
        <v>132</v>
      </c>
      <c r="G48" s="314"/>
      <c r="H48" s="315" t="s">
        <v>133</v>
      </c>
      <c r="I48" s="315"/>
      <c r="J48" s="312" t="s">
        <v>134</v>
      </c>
      <c r="K48" s="339"/>
    </row>
    <row r="49" customHeight="1" spans="1:11">
      <c r="A49" s="316" t="s">
        <v>135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0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1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2"/>
    </row>
    <row r="52" ht="21" customHeight="1" spans="1:11">
      <c r="A52" s="311" t="s">
        <v>128</v>
      </c>
      <c r="B52" s="312" t="s">
        <v>129</v>
      </c>
      <c r="C52" s="312"/>
      <c r="D52" s="313" t="s">
        <v>130</v>
      </c>
      <c r="E52" s="313"/>
      <c r="F52" s="313" t="s">
        <v>132</v>
      </c>
      <c r="G52" s="314"/>
      <c r="H52" s="315" t="s">
        <v>133</v>
      </c>
      <c r="I52" s="315"/>
      <c r="J52" s="312" t="s">
        <v>134</v>
      </c>
      <c r="K52" s="33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J25" sqref="J25:J26"/>
    </sheetView>
  </sheetViews>
  <sheetFormatPr defaultColWidth="9" defaultRowHeight="14.25"/>
  <cols>
    <col min="1" max="1" width="17.625" style="86" customWidth="1"/>
    <col min="2" max="2" width="8.5" style="86" customWidth="1"/>
    <col min="3" max="3" width="8.5" style="87" customWidth="1"/>
    <col min="4" max="7" width="8.5" style="86" customWidth="1"/>
    <col min="8" max="8" width="2.75" style="86" customWidth="1"/>
    <col min="9" max="14" width="8.875" style="86" customWidth="1"/>
    <col min="15" max="15" width="8.875" style="227" customWidth="1"/>
    <col min="16" max="246" width="9" style="86"/>
    <col min="247" max="16384" width="9" style="89"/>
  </cols>
  <sheetData>
    <row r="1" s="86" customFormat="1" ht="29" customHeight="1" spans="1:249">
      <c r="A1" s="90" t="s">
        <v>138</v>
      </c>
      <c r="B1" s="9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45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</row>
    <row r="2" s="86" customFormat="1" ht="20" customHeight="1" spans="1:249">
      <c r="A2" s="93" t="s">
        <v>61</v>
      </c>
      <c r="B2" s="94" t="str">
        <f>首期!B4</f>
        <v>QAEEAN83502</v>
      </c>
      <c r="C2" s="95"/>
      <c r="D2" s="96"/>
      <c r="E2" s="97" t="s">
        <v>67</v>
      </c>
      <c r="F2" s="98" t="str">
        <f>首期!B5</f>
        <v>儿童外套</v>
      </c>
      <c r="G2" s="98"/>
      <c r="H2" s="98"/>
      <c r="I2" s="117"/>
      <c r="J2" s="118" t="s">
        <v>57</v>
      </c>
      <c r="K2" s="119" t="s">
        <v>56</v>
      </c>
      <c r="L2" s="119"/>
      <c r="M2" s="119"/>
      <c r="N2" s="119"/>
      <c r="O2" s="120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</row>
    <row r="3" s="86" customFormat="1" spans="1:249">
      <c r="A3" s="99" t="s">
        <v>139</v>
      </c>
      <c r="B3" s="100" t="s">
        <v>140</v>
      </c>
      <c r="C3" s="101"/>
      <c r="D3" s="100"/>
      <c r="E3" s="100"/>
      <c r="F3" s="100"/>
      <c r="G3" s="100"/>
      <c r="H3" s="100"/>
      <c r="I3" s="121"/>
      <c r="J3" s="122"/>
      <c r="K3" s="122"/>
      <c r="L3" s="122"/>
      <c r="M3" s="122"/>
      <c r="N3" s="122"/>
      <c r="O3" s="123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</row>
    <row r="4" s="86" customFormat="1" ht="16.5" spans="1:249">
      <c r="A4" s="99"/>
      <c r="B4" s="228" t="s">
        <v>142</v>
      </c>
      <c r="C4" s="228" t="s">
        <v>143</v>
      </c>
      <c r="D4" s="228" t="s">
        <v>144</v>
      </c>
      <c r="E4" s="228" t="s">
        <v>145</v>
      </c>
      <c r="F4" s="228" t="s">
        <v>146</v>
      </c>
      <c r="G4" s="229" t="s">
        <v>190</v>
      </c>
      <c r="H4" s="124"/>
      <c r="I4" s="121"/>
      <c r="J4" s="125"/>
      <c r="K4" s="126"/>
      <c r="L4" s="126"/>
      <c r="M4" s="126"/>
      <c r="N4" s="127"/>
      <c r="O4" s="12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</row>
    <row r="5" s="86" customFormat="1" ht="20" customHeight="1" spans="1:249">
      <c r="A5" s="99"/>
      <c r="B5" s="104"/>
      <c r="C5" s="104"/>
      <c r="D5" s="105"/>
      <c r="E5" s="105"/>
      <c r="F5" s="105"/>
      <c r="G5" s="105"/>
      <c r="H5" s="124"/>
      <c r="I5" s="129"/>
      <c r="J5" s="130"/>
      <c r="K5" s="131"/>
      <c r="L5" s="131"/>
      <c r="M5" s="131"/>
      <c r="N5" s="132"/>
      <c r="O5" s="133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</row>
    <row r="6" s="86" customFormat="1" ht="20" customHeight="1" spans="1:249">
      <c r="A6" s="230" t="s">
        <v>150</v>
      </c>
      <c r="B6" s="228"/>
      <c r="C6" s="228"/>
      <c r="D6" s="228"/>
      <c r="E6" s="228"/>
      <c r="F6" s="228"/>
      <c r="G6" s="231"/>
      <c r="H6" s="134"/>
      <c r="I6" s="129"/>
      <c r="J6" s="130"/>
      <c r="K6" s="130"/>
      <c r="L6" s="130"/>
      <c r="M6" s="130"/>
      <c r="N6" s="130"/>
      <c r="O6" s="135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</row>
    <row r="7" s="86" customFormat="1" ht="20" customHeight="1" spans="1:249">
      <c r="A7" s="232" t="s">
        <v>155</v>
      </c>
      <c r="B7" s="107"/>
      <c r="C7" s="107"/>
      <c r="D7" s="107"/>
      <c r="E7" s="107"/>
      <c r="F7" s="107"/>
      <c r="G7" s="233"/>
      <c r="H7" s="134"/>
      <c r="I7" s="129"/>
      <c r="J7" s="130"/>
      <c r="K7" s="130"/>
      <c r="L7" s="130"/>
      <c r="M7" s="130"/>
      <c r="N7" s="130"/>
      <c r="O7" s="135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</row>
    <row r="8" s="86" customFormat="1" ht="20" customHeight="1" spans="1:249">
      <c r="A8" s="230" t="s">
        <v>191</v>
      </c>
      <c r="B8" s="107"/>
      <c r="C8" s="107"/>
      <c r="D8" s="107"/>
      <c r="E8" s="107"/>
      <c r="F8" s="107"/>
      <c r="G8" s="233"/>
      <c r="H8" s="134"/>
      <c r="I8" s="129"/>
      <c r="J8" s="130"/>
      <c r="K8" s="130"/>
      <c r="L8" s="130"/>
      <c r="M8" s="130"/>
      <c r="N8" s="130"/>
      <c r="O8" s="135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</row>
    <row r="9" s="86" customFormat="1" ht="20" customHeight="1" spans="1:249">
      <c r="A9" s="230" t="s">
        <v>192</v>
      </c>
      <c r="B9" s="228"/>
      <c r="C9" s="228"/>
      <c r="D9" s="228"/>
      <c r="E9" s="228"/>
      <c r="F9" s="228"/>
      <c r="G9" s="229"/>
      <c r="H9" s="134"/>
      <c r="I9" s="129"/>
      <c r="J9" s="130"/>
      <c r="K9" s="130"/>
      <c r="L9" s="130"/>
      <c r="M9" s="130"/>
      <c r="N9" s="130"/>
      <c r="O9" s="135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</row>
    <row r="10" s="86" customFormat="1" ht="20" customHeight="1" spans="1:249">
      <c r="A10" s="234" t="s">
        <v>193</v>
      </c>
      <c r="B10" s="228"/>
      <c r="C10" s="228"/>
      <c r="D10" s="228"/>
      <c r="E10" s="228"/>
      <c r="F10" s="228"/>
      <c r="G10" s="229"/>
      <c r="H10" s="134"/>
      <c r="I10" s="129"/>
      <c r="J10" s="130"/>
      <c r="K10" s="130"/>
      <c r="L10" s="130"/>
      <c r="M10" s="130"/>
      <c r="N10" s="130"/>
      <c r="O10" s="135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</row>
    <row r="11" s="86" customFormat="1" ht="20" customHeight="1" spans="1:249">
      <c r="A11" s="230" t="s">
        <v>194</v>
      </c>
      <c r="B11" s="228"/>
      <c r="C11" s="228"/>
      <c r="D11" s="228"/>
      <c r="E11" s="228"/>
      <c r="F11" s="228"/>
      <c r="G11" s="229"/>
      <c r="H11" s="134"/>
      <c r="I11" s="129"/>
      <c r="J11" s="130"/>
      <c r="K11" s="130"/>
      <c r="L11" s="130"/>
      <c r="M11" s="130"/>
      <c r="N11" s="130"/>
      <c r="O11" s="135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</row>
    <row r="12" s="86" customFormat="1" ht="20" customHeight="1" spans="1:249">
      <c r="A12" s="230" t="s">
        <v>195</v>
      </c>
      <c r="B12" s="228"/>
      <c r="C12" s="235"/>
      <c r="D12" s="235"/>
      <c r="E12" s="235"/>
      <c r="F12" s="235"/>
      <c r="G12" s="236"/>
      <c r="H12" s="134"/>
      <c r="I12" s="129"/>
      <c r="J12" s="130"/>
      <c r="K12" s="130"/>
      <c r="L12" s="130"/>
      <c r="M12" s="130"/>
      <c r="N12" s="130"/>
      <c r="O12" s="135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</row>
    <row r="13" s="86" customFormat="1" ht="20" customHeight="1" spans="1:249">
      <c r="A13" s="230" t="s">
        <v>174</v>
      </c>
      <c r="B13" s="235"/>
      <c r="C13" s="235"/>
      <c r="D13" s="235"/>
      <c r="E13" s="235"/>
      <c r="F13" s="235"/>
      <c r="G13" s="236"/>
      <c r="H13" s="134"/>
      <c r="I13" s="129"/>
      <c r="J13" s="130"/>
      <c r="K13" s="130"/>
      <c r="L13" s="130"/>
      <c r="M13" s="130"/>
      <c r="N13" s="130"/>
      <c r="O13" s="135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</row>
    <row r="14" s="86" customFormat="1" ht="20" customHeight="1" spans="1:249">
      <c r="A14" s="237" t="s">
        <v>196</v>
      </c>
      <c r="B14" s="238"/>
      <c r="C14" s="238"/>
      <c r="D14" s="238"/>
      <c r="E14" s="238"/>
      <c r="F14" s="238"/>
      <c r="G14" s="239"/>
      <c r="H14" s="136"/>
      <c r="I14" s="129"/>
      <c r="J14" s="130"/>
      <c r="K14" s="130"/>
      <c r="L14" s="130"/>
      <c r="M14" s="130"/>
      <c r="N14" s="130"/>
      <c r="O14" s="135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</row>
    <row r="15" s="86" customFormat="1" ht="20" customHeight="1" spans="1:249">
      <c r="A15" s="240"/>
      <c r="B15" s="241"/>
      <c r="C15" s="242"/>
      <c r="D15" s="241"/>
      <c r="E15" s="241"/>
      <c r="F15" s="241"/>
      <c r="G15" s="241"/>
      <c r="H15" s="136"/>
      <c r="I15" s="129"/>
      <c r="J15" s="130"/>
      <c r="K15" s="130"/>
      <c r="L15" s="130"/>
      <c r="M15" s="130"/>
      <c r="N15" s="130"/>
      <c r="O15" s="135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</row>
    <row r="16" s="86" customFormat="1" ht="20" customHeight="1" spans="1:249">
      <c r="A16" s="240"/>
      <c r="B16" s="241"/>
      <c r="C16" s="241"/>
      <c r="D16" s="241"/>
      <c r="E16" s="241"/>
      <c r="F16" s="241"/>
      <c r="G16" s="241"/>
      <c r="H16" s="136"/>
      <c r="I16" s="129"/>
      <c r="J16" s="130"/>
      <c r="K16" s="130"/>
      <c r="L16" s="130"/>
      <c r="M16" s="130"/>
      <c r="N16" s="130"/>
      <c r="O16" s="135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</row>
    <row r="17" s="86" customFormat="1" ht="20" customHeight="1" spans="1:249">
      <c r="A17" s="240"/>
      <c r="B17" s="107"/>
      <c r="C17" s="107"/>
      <c r="D17" s="107"/>
      <c r="E17" s="107"/>
      <c r="F17" s="107"/>
      <c r="G17" s="107"/>
      <c r="H17" s="137"/>
      <c r="I17" s="129"/>
      <c r="J17" s="130"/>
      <c r="K17" s="130"/>
      <c r="L17" s="130"/>
      <c r="M17" s="130"/>
      <c r="N17" s="130"/>
      <c r="O17" s="135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</row>
    <row r="18" s="86" customFormat="1" ht="20" customHeight="1" spans="1:249">
      <c r="A18" s="243"/>
      <c r="B18" s="244"/>
      <c r="C18" s="244"/>
      <c r="D18" s="244"/>
      <c r="E18" s="244"/>
      <c r="F18" s="244"/>
      <c r="G18" s="244"/>
      <c r="H18" s="137"/>
      <c r="I18" s="129"/>
      <c r="J18" s="130"/>
      <c r="K18" s="130"/>
      <c r="L18" s="130"/>
      <c r="M18" s="130"/>
      <c r="N18" s="130"/>
      <c r="O18" s="135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</row>
    <row r="19" s="86" customFormat="1" ht="20" customHeight="1" spans="1:249">
      <c r="A19" s="232"/>
      <c r="B19" s="108"/>
      <c r="C19" s="108"/>
      <c r="D19" s="108"/>
      <c r="E19" s="108"/>
      <c r="F19" s="108"/>
      <c r="G19" s="108"/>
      <c r="H19" s="137"/>
      <c r="I19" s="129"/>
      <c r="J19" s="130"/>
      <c r="K19" s="130"/>
      <c r="L19" s="130"/>
      <c r="M19" s="130"/>
      <c r="N19" s="130"/>
      <c r="O19" s="135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</row>
    <row r="20" s="86" customFormat="1" ht="20" customHeight="1" spans="1:249">
      <c r="A20" s="232"/>
      <c r="B20" s="108"/>
      <c r="C20" s="108"/>
      <c r="D20" s="108"/>
      <c r="E20" s="108"/>
      <c r="F20" s="108"/>
      <c r="G20" s="108"/>
      <c r="H20" s="138"/>
      <c r="I20" s="129"/>
      <c r="J20" s="130"/>
      <c r="K20" s="130"/>
      <c r="L20" s="130"/>
      <c r="M20" s="130"/>
      <c r="N20" s="130"/>
      <c r="O20" s="135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</row>
    <row r="21" s="86" customFormat="1" ht="17.25" spans="1:249">
      <c r="A21" s="109"/>
      <c r="B21" s="110"/>
      <c r="C21" s="110"/>
      <c r="D21" s="110"/>
      <c r="E21" s="111"/>
      <c r="F21" s="110"/>
      <c r="G21" s="110"/>
      <c r="H21" s="110"/>
      <c r="I21" s="139"/>
      <c r="J21" s="140"/>
      <c r="K21" s="140"/>
      <c r="L21" s="141"/>
      <c r="M21" s="140"/>
      <c r="N21" s="140"/>
      <c r="O21" s="142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</row>
    <row r="22" s="86" customFormat="1" spans="1:249">
      <c r="A22" s="115" t="s">
        <v>175</v>
      </c>
      <c r="B22" s="115"/>
      <c r="C22" s="116"/>
      <c r="O22" s="245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</row>
    <row r="23" s="86" customFormat="1" spans="3:249">
      <c r="C23" s="87"/>
      <c r="I23" s="143" t="s">
        <v>176</v>
      </c>
      <c r="J23" s="246"/>
      <c r="K23" s="143" t="s">
        <v>177</v>
      </c>
      <c r="M23" s="143" t="s">
        <v>178</v>
      </c>
      <c r="O23" s="245" t="s">
        <v>134</v>
      </c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2" sqref="O12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1.3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3.25" spans="1:11">
      <c r="A1" s="149" t="s">
        <v>197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8" customHeight="1" spans="1:11">
      <c r="A2" s="150" t="s">
        <v>53</v>
      </c>
      <c r="B2" s="151" t="s">
        <v>54</v>
      </c>
      <c r="C2" s="151"/>
      <c r="D2" s="152" t="s">
        <v>61</v>
      </c>
      <c r="E2" s="153" t="str">
        <f>首期!B4</f>
        <v>QAEEAN83502</v>
      </c>
      <c r="F2" s="154" t="s">
        <v>198</v>
      </c>
      <c r="G2" s="155" t="str">
        <f>首期!B5</f>
        <v>儿童外套</v>
      </c>
      <c r="H2" s="156"/>
      <c r="I2" s="184" t="s">
        <v>57</v>
      </c>
      <c r="J2" s="203" t="s">
        <v>56</v>
      </c>
      <c r="K2" s="204"/>
    </row>
    <row r="3" ht="18" customHeight="1" spans="1:11">
      <c r="A3" s="157" t="s">
        <v>75</v>
      </c>
      <c r="B3" s="158">
        <f>首期!B7</f>
        <v>1390</v>
      </c>
      <c r="C3" s="158"/>
      <c r="D3" s="159" t="s">
        <v>199</v>
      </c>
      <c r="E3" s="160">
        <v>45294</v>
      </c>
      <c r="F3" s="161"/>
      <c r="G3" s="161"/>
      <c r="H3" s="162" t="s">
        <v>200</v>
      </c>
      <c r="I3" s="162"/>
      <c r="J3" s="162"/>
      <c r="K3" s="205"/>
    </row>
    <row r="4" ht="18" customHeight="1" spans="1:11">
      <c r="A4" s="163" t="s">
        <v>71</v>
      </c>
      <c r="B4" s="158">
        <v>2</v>
      </c>
      <c r="C4" s="158">
        <v>6</v>
      </c>
      <c r="D4" s="164" t="s">
        <v>201</v>
      </c>
      <c r="E4" s="161" t="s">
        <v>202</v>
      </c>
      <c r="F4" s="161"/>
      <c r="G4" s="161"/>
      <c r="H4" s="164" t="s">
        <v>203</v>
      </c>
      <c r="I4" s="164"/>
      <c r="J4" s="176" t="s">
        <v>65</v>
      </c>
      <c r="K4" s="206" t="s">
        <v>66</v>
      </c>
    </row>
    <row r="5" ht="18" customHeight="1" spans="1:11">
      <c r="A5" s="163" t="s">
        <v>204</v>
      </c>
      <c r="B5" s="158">
        <v>1</v>
      </c>
      <c r="C5" s="158"/>
      <c r="D5" s="159" t="s">
        <v>205</v>
      </c>
      <c r="E5" s="159"/>
      <c r="G5" s="159"/>
      <c r="H5" s="164" t="s">
        <v>206</v>
      </c>
      <c r="I5" s="164"/>
      <c r="J5" s="176" t="s">
        <v>65</v>
      </c>
      <c r="K5" s="206" t="s">
        <v>66</v>
      </c>
    </row>
    <row r="6" ht="18" customHeight="1" spans="1:13">
      <c r="A6" s="165" t="s">
        <v>207</v>
      </c>
      <c r="B6" s="166">
        <v>125</v>
      </c>
      <c r="C6" s="166"/>
      <c r="D6" s="167" t="s">
        <v>208</v>
      </c>
      <c r="E6" s="168"/>
      <c r="F6" s="168"/>
      <c r="G6" s="167"/>
      <c r="H6" s="169" t="s">
        <v>209</v>
      </c>
      <c r="I6" s="169"/>
      <c r="J6" s="168" t="s">
        <v>65</v>
      </c>
      <c r="K6" s="207" t="s">
        <v>66</v>
      </c>
      <c r="M6" s="208"/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210</v>
      </c>
      <c r="B8" s="154" t="s">
        <v>211</v>
      </c>
      <c r="C8" s="154" t="s">
        <v>212</v>
      </c>
      <c r="D8" s="154" t="s">
        <v>213</v>
      </c>
      <c r="E8" s="154" t="s">
        <v>214</v>
      </c>
      <c r="F8" s="154" t="s">
        <v>215</v>
      </c>
      <c r="G8" s="174" t="s">
        <v>216</v>
      </c>
      <c r="H8" s="175"/>
      <c r="I8" s="175"/>
      <c r="J8" s="175"/>
      <c r="K8" s="209"/>
    </row>
    <row r="9" ht="18" customHeight="1" spans="1:11">
      <c r="A9" s="163" t="s">
        <v>217</v>
      </c>
      <c r="B9" s="164"/>
      <c r="C9" s="176" t="s">
        <v>65</v>
      </c>
      <c r="D9" s="176" t="s">
        <v>66</v>
      </c>
      <c r="E9" s="159" t="s">
        <v>218</v>
      </c>
      <c r="F9" s="177" t="s">
        <v>219</v>
      </c>
      <c r="G9" s="178"/>
      <c r="H9" s="179"/>
      <c r="I9" s="179"/>
      <c r="J9" s="179"/>
      <c r="K9" s="210"/>
    </row>
    <row r="10" ht="18" customHeight="1" spans="1:11">
      <c r="A10" s="163" t="s">
        <v>220</v>
      </c>
      <c r="B10" s="164"/>
      <c r="C10" s="176" t="s">
        <v>65</v>
      </c>
      <c r="D10" s="176" t="s">
        <v>66</v>
      </c>
      <c r="E10" s="159" t="s">
        <v>221</v>
      </c>
      <c r="F10" s="177" t="s">
        <v>222</v>
      </c>
      <c r="G10" s="178" t="s">
        <v>223</v>
      </c>
      <c r="H10" s="179"/>
      <c r="I10" s="179"/>
      <c r="J10" s="179"/>
      <c r="K10" s="210"/>
    </row>
    <row r="11" ht="18" customHeight="1" spans="1:11">
      <c r="A11" s="180" t="s">
        <v>181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1"/>
    </row>
    <row r="12" ht="18" customHeight="1" spans="1:11">
      <c r="A12" s="157" t="s">
        <v>89</v>
      </c>
      <c r="B12" s="176" t="s">
        <v>85</v>
      </c>
      <c r="C12" s="176" t="s">
        <v>86</v>
      </c>
      <c r="D12" s="177"/>
      <c r="E12" s="159" t="s">
        <v>87</v>
      </c>
      <c r="F12" s="176" t="s">
        <v>85</v>
      </c>
      <c r="G12" s="176" t="s">
        <v>86</v>
      </c>
      <c r="H12" s="176"/>
      <c r="I12" s="159" t="s">
        <v>224</v>
      </c>
      <c r="J12" s="176" t="s">
        <v>85</v>
      </c>
      <c r="K12" s="206" t="s">
        <v>86</v>
      </c>
    </row>
    <row r="13" ht="18" customHeight="1" spans="1:11">
      <c r="A13" s="157" t="s">
        <v>92</v>
      </c>
      <c r="B13" s="176" t="s">
        <v>85</v>
      </c>
      <c r="C13" s="176" t="s">
        <v>86</v>
      </c>
      <c r="D13" s="177"/>
      <c r="E13" s="159" t="s">
        <v>97</v>
      </c>
      <c r="F13" s="176" t="s">
        <v>85</v>
      </c>
      <c r="G13" s="176" t="s">
        <v>86</v>
      </c>
      <c r="H13" s="176"/>
      <c r="I13" s="159" t="s">
        <v>225</v>
      </c>
      <c r="J13" s="176" t="s">
        <v>85</v>
      </c>
      <c r="K13" s="206" t="s">
        <v>86</v>
      </c>
    </row>
    <row r="14" ht="18" customHeight="1" spans="1:11">
      <c r="A14" s="165" t="s">
        <v>226</v>
      </c>
      <c r="B14" s="168" t="s">
        <v>85</v>
      </c>
      <c r="C14" s="168" t="s">
        <v>86</v>
      </c>
      <c r="D14" s="182"/>
      <c r="E14" s="167" t="s">
        <v>227</v>
      </c>
      <c r="F14" s="168" t="s">
        <v>85</v>
      </c>
      <c r="G14" s="168" t="s">
        <v>86</v>
      </c>
      <c r="H14" s="168"/>
      <c r="I14" s="167" t="s">
        <v>228</v>
      </c>
      <c r="J14" s="168" t="s">
        <v>85</v>
      </c>
      <c r="K14" s="207" t="s">
        <v>86</v>
      </c>
    </row>
    <row r="15" ht="18" customHeight="1" spans="1:11">
      <c r="A15" s="170"/>
      <c r="B15" s="183"/>
      <c r="C15" s="183"/>
      <c r="D15" s="171"/>
      <c r="E15" s="170"/>
      <c r="F15" s="183"/>
      <c r="G15" s="183"/>
      <c r="H15" s="183"/>
      <c r="I15" s="170"/>
      <c r="J15" s="183"/>
      <c r="K15" s="183"/>
    </row>
    <row r="16" s="146" customFormat="1" ht="18" customHeight="1" spans="1:11">
      <c r="A16" s="150" t="s">
        <v>229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2"/>
    </row>
    <row r="17" ht="18" customHeight="1" spans="1:11">
      <c r="A17" s="163" t="s">
        <v>230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13"/>
    </row>
    <row r="18" ht="18" customHeight="1" spans="1:11">
      <c r="A18" s="163" t="s">
        <v>231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3"/>
    </row>
    <row r="19" ht="22" customHeight="1" spans="1:11">
      <c r="A19" s="185"/>
      <c r="B19" s="176"/>
      <c r="C19" s="176"/>
      <c r="D19" s="176"/>
      <c r="E19" s="176"/>
      <c r="F19" s="176"/>
      <c r="G19" s="176"/>
      <c r="H19" s="176"/>
      <c r="I19" s="176"/>
      <c r="J19" s="176"/>
      <c r="K19" s="206"/>
    </row>
    <row r="20" ht="22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14"/>
    </row>
    <row r="21" ht="22" customHeight="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4"/>
    </row>
    <row r="22" ht="22" customHeigh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4"/>
    </row>
    <row r="23" ht="22" customHeight="1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15"/>
    </row>
    <row r="24" ht="18" customHeight="1" spans="1:11">
      <c r="A24" s="163" t="s">
        <v>116</v>
      </c>
      <c r="B24" s="164"/>
      <c r="C24" s="176" t="s">
        <v>65</v>
      </c>
      <c r="D24" s="176" t="s">
        <v>66</v>
      </c>
      <c r="E24" s="162"/>
      <c r="F24" s="162"/>
      <c r="G24" s="162"/>
      <c r="H24" s="162"/>
      <c r="I24" s="162"/>
      <c r="J24" s="162"/>
      <c r="K24" s="205"/>
    </row>
    <row r="25" ht="18" customHeight="1" spans="1:11">
      <c r="A25" s="190" t="s">
        <v>232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16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ht="20" customHeight="1" spans="1:11">
      <c r="A27" s="193" t="s">
        <v>233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7" t="s">
        <v>234</v>
      </c>
    </row>
    <row r="28" ht="23" customHeight="1" spans="1:11">
      <c r="A28" s="186"/>
      <c r="B28" s="187"/>
      <c r="C28" s="187"/>
      <c r="D28" s="187"/>
      <c r="E28" s="187"/>
      <c r="F28" s="187"/>
      <c r="G28" s="187"/>
      <c r="H28" s="187"/>
      <c r="I28" s="187"/>
      <c r="J28" s="218"/>
      <c r="K28" s="219">
        <v>1</v>
      </c>
    </row>
    <row r="29" ht="23" customHeight="1" spans="1:11">
      <c r="A29" s="186"/>
      <c r="B29" s="187"/>
      <c r="C29" s="187"/>
      <c r="D29" s="187"/>
      <c r="E29" s="187"/>
      <c r="F29" s="187"/>
      <c r="G29" s="187"/>
      <c r="H29" s="187"/>
      <c r="I29" s="187"/>
      <c r="J29" s="218"/>
      <c r="K29" s="210">
        <v>1</v>
      </c>
    </row>
    <row r="30" ht="23" customHeight="1" spans="1:11">
      <c r="A30" s="186"/>
      <c r="B30" s="187"/>
      <c r="C30" s="187"/>
      <c r="D30" s="187"/>
      <c r="E30" s="187"/>
      <c r="F30" s="187"/>
      <c r="G30" s="187"/>
      <c r="H30" s="187"/>
      <c r="I30" s="187"/>
      <c r="J30" s="218"/>
      <c r="K30" s="210"/>
    </row>
    <row r="31" ht="23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218"/>
      <c r="K31" s="210"/>
    </row>
    <row r="32" ht="23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218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218"/>
      <c r="K33" s="221"/>
    </row>
    <row r="34" ht="23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218"/>
      <c r="K34" s="210"/>
    </row>
    <row r="35" ht="23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218"/>
      <c r="K35" s="222"/>
    </row>
    <row r="36" ht="23" customHeight="1" spans="1:11">
      <c r="A36" s="194" t="s">
        <v>235</v>
      </c>
      <c r="B36" s="195"/>
      <c r="C36" s="195"/>
      <c r="D36" s="195"/>
      <c r="E36" s="195"/>
      <c r="F36" s="195"/>
      <c r="G36" s="195"/>
      <c r="H36" s="195"/>
      <c r="I36" s="195"/>
      <c r="J36" s="223"/>
      <c r="K36" s="224">
        <f>SUM(K28:K35)</f>
        <v>2</v>
      </c>
    </row>
    <row r="37" ht="18.75" customHeight="1" spans="1:11">
      <c r="A37" s="196" t="s">
        <v>236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s="147" customFormat="1" ht="18.75" customHeight="1" spans="1:11">
      <c r="A38" s="163" t="s">
        <v>237</v>
      </c>
      <c r="B38" s="164"/>
      <c r="C38" s="164"/>
      <c r="D38" s="162" t="s">
        <v>238</v>
      </c>
      <c r="E38" s="162"/>
      <c r="F38" s="198" t="s">
        <v>239</v>
      </c>
      <c r="G38" s="199"/>
      <c r="H38" s="164" t="s">
        <v>240</v>
      </c>
      <c r="I38" s="164"/>
      <c r="J38" s="164" t="s">
        <v>241</v>
      </c>
      <c r="K38" s="213"/>
    </row>
    <row r="39" ht="18.75" customHeight="1" spans="1:11">
      <c r="A39" s="163" t="s">
        <v>117</v>
      </c>
      <c r="B39" s="164" t="s">
        <v>242</v>
      </c>
      <c r="C39" s="164"/>
      <c r="D39" s="164"/>
      <c r="E39" s="164"/>
      <c r="F39" s="164"/>
      <c r="G39" s="164"/>
      <c r="H39" s="164"/>
      <c r="I39" s="164"/>
      <c r="J39" s="164"/>
      <c r="K39" s="213"/>
    </row>
    <row r="40" ht="24" customHeight="1" spans="1:1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213"/>
    </row>
    <row r="41" ht="24" customHeight="1" spans="1:11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213"/>
    </row>
    <row r="42" ht="32.1" customHeight="1" spans="1:11">
      <c r="A42" s="165" t="s">
        <v>128</v>
      </c>
      <c r="B42" s="200" t="s">
        <v>243</v>
      </c>
      <c r="C42" s="200"/>
      <c r="D42" s="167" t="s">
        <v>244</v>
      </c>
      <c r="E42" s="182" t="s">
        <v>131</v>
      </c>
      <c r="F42" s="167" t="s">
        <v>132</v>
      </c>
      <c r="G42" s="201">
        <v>45595</v>
      </c>
      <c r="H42" s="202" t="s">
        <v>133</v>
      </c>
      <c r="I42" s="202"/>
      <c r="J42" s="200" t="s">
        <v>134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M16" sqref="M16"/>
    </sheetView>
  </sheetViews>
  <sheetFormatPr defaultColWidth="9" defaultRowHeight="14.25"/>
  <cols>
    <col min="1" max="1" width="17.625" style="86" customWidth="1"/>
    <col min="2" max="4" width="9.125" style="86" customWidth="1"/>
    <col min="5" max="5" width="9.125" style="87" customWidth="1"/>
    <col min="6" max="7" width="9.125" style="86" customWidth="1"/>
    <col min="8" max="8" width="8.5" style="86" customWidth="1"/>
    <col min="9" max="9" width="5.375" style="86" customWidth="1"/>
    <col min="10" max="10" width="2.75" style="86" customWidth="1"/>
    <col min="11" max="13" width="15.625" style="86" customWidth="1"/>
    <col min="14" max="16" width="15.625" style="88" customWidth="1"/>
    <col min="17" max="254" width="9" style="86"/>
    <col min="255" max="16384" width="9" style="89"/>
  </cols>
  <sheetData>
    <row r="1" s="86" customFormat="1" ht="29" customHeight="1" spans="1:257">
      <c r="A1" s="90" t="s">
        <v>138</v>
      </c>
      <c r="B1" s="90"/>
      <c r="C1" s="90"/>
      <c r="D1" s="91"/>
      <c r="E1" s="9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</row>
    <row r="2" s="86" customFormat="1" ht="20" customHeight="1" spans="1:257">
      <c r="A2" s="93" t="s">
        <v>61</v>
      </c>
      <c r="B2" s="94" t="str">
        <f>首期!B4</f>
        <v>QAEEAN83502</v>
      </c>
      <c r="C2" s="94"/>
      <c r="D2" s="95"/>
      <c r="E2" s="96"/>
      <c r="F2" s="97" t="s">
        <v>67</v>
      </c>
      <c r="G2" s="98" t="str">
        <f>首期!B5</f>
        <v>儿童外套</v>
      </c>
      <c r="H2" s="98"/>
      <c r="I2" s="98"/>
      <c r="J2" s="117"/>
      <c r="K2" s="118" t="s">
        <v>57</v>
      </c>
      <c r="L2" s="119" t="s">
        <v>56</v>
      </c>
      <c r="M2" s="119"/>
      <c r="N2" s="119"/>
      <c r="O2" s="119"/>
      <c r="P2" s="120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</row>
    <row r="3" s="86" customFormat="1" spans="1:257">
      <c r="A3" s="99" t="s">
        <v>139</v>
      </c>
      <c r="B3" s="100" t="s">
        <v>140</v>
      </c>
      <c r="C3" s="100"/>
      <c r="D3" s="101"/>
      <c r="E3" s="100"/>
      <c r="F3" s="100"/>
      <c r="G3" s="100"/>
      <c r="H3" s="100"/>
      <c r="I3" s="100"/>
      <c r="J3" s="121"/>
      <c r="K3" s="122"/>
      <c r="L3" s="122"/>
      <c r="M3" s="122"/>
      <c r="N3" s="122"/>
      <c r="O3" s="122"/>
      <c r="P3" s="123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  <c r="IW3" s="89"/>
    </row>
    <row r="4" s="86" customFormat="1" ht="16.5" spans="1:257">
      <c r="A4" s="99"/>
      <c r="B4" s="102" t="s">
        <v>141</v>
      </c>
      <c r="C4" s="103" t="s">
        <v>142</v>
      </c>
      <c r="D4" s="103" t="s">
        <v>143</v>
      </c>
      <c r="E4" s="103" t="s">
        <v>144</v>
      </c>
      <c r="F4" s="103" t="s">
        <v>145</v>
      </c>
      <c r="G4" s="103" t="s">
        <v>146</v>
      </c>
      <c r="H4" s="103" t="s">
        <v>147</v>
      </c>
      <c r="I4" s="124"/>
      <c r="J4" s="121"/>
      <c r="K4" s="125"/>
      <c r="L4" s="126"/>
      <c r="M4" s="126"/>
      <c r="N4" s="126"/>
      <c r="O4" s="127"/>
      <c r="P4" s="128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</row>
    <row r="5" s="86" customFormat="1" ht="16.5" spans="1:257">
      <c r="A5" s="99"/>
      <c r="B5" s="104"/>
      <c r="C5" s="104"/>
      <c r="D5" s="104"/>
      <c r="E5" s="105"/>
      <c r="F5" s="105"/>
      <c r="G5" s="105"/>
      <c r="H5" s="105"/>
      <c r="I5" s="124"/>
      <c r="J5" s="129"/>
      <c r="K5" s="130"/>
      <c r="L5" s="131"/>
      <c r="M5" s="131"/>
      <c r="N5" s="131"/>
      <c r="O5" s="132"/>
      <c r="P5" s="133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</row>
    <row r="6" s="86" customFormat="1" ht="21" customHeight="1" spans="1:257">
      <c r="A6" s="106" t="s">
        <v>150</v>
      </c>
      <c r="B6" s="107">
        <f t="shared" ref="B6:B9" si="0">C6-4</f>
        <v>43</v>
      </c>
      <c r="C6" s="107">
        <f t="shared" ref="C6:C9" si="1">D6-4</f>
        <v>47</v>
      </c>
      <c r="D6" s="107">
        <v>51</v>
      </c>
      <c r="E6" s="107">
        <f t="shared" ref="E6:H6" si="2">D6+4</f>
        <v>55</v>
      </c>
      <c r="F6" s="107">
        <f t="shared" si="2"/>
        <v>59</v>
      </c>
      <c r="G6" s="107">
        <f t="shared" si="2"/>
        <v>63</v>
      </c>
      <c r="H6" s="107">
        <f t="shared" si="2"/>
        <v>67</v>
      </c>
      <c r="I6" s="134"/>
      <c r="J6" s="129"/>
      <c r="K6" s="130"/>
      <c r="L6" s="130"/>
      <c r="M6" s="130"/>
      <c r="N6" s="130"/>
      <c r="O6" s="130"/>
      <c r="P6" s="135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  <c r="IW6" s="89"/>
    </row>
    <row r="7" s="86" customFormat="1" ht="21" customHeight="1" spans="1:257">
      <c r="A7" s="106" t="s">
        <v>153</v>
      </c>
      <c r="B7" s="107">
        <f t="shared" si="0"/>
        <v>41.5</v>
      </c>
      <c r="C7" s="107">
        <f>D7-4-0.5</f>
        <v>45.5</v>
      </c>
      <c r="D7" s="107">
        <v>50</v>
      </c>
      <c r="E7" s="107">
        <f t="shared" ref="E7:H7" si="3">D7+4</f>
        <v>54</v>
      </c>
      <c r="F7" s="107">
        <f t="shared" si="3"/>
        <v>58</v>
      </c>
      <c r="G7" s="107">
        <f>F7+4+1</f>
        <v>63</v>
      </c>
      <c r="H7" s="107">
        <f t="shared" si="3"/>
        <v>67</v>
      </c>
      <c r="I7" s="134"/>
      <c r="J7" s="129"/>
      <c r="K7" s="130"/>
      <c r="L7" s="130"/>
      <c r="M7" s="130"/>
      <c r="N7" s="130"/>
      <c r="O7" s="130"/>
      <c r="P7" s="135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</row>
    <row r="8" s="86" customFormat="1" ht="21" customHeight="1" spans="1:257">
      <c r="A8" s="106" t="s">
        <v>155</v>
      </c>
      <c r="B8" s="107">
        <f t="shared" si="0"/>
        <v>74</v>
      </c>
      <c r="C8" s="107">
        <f t="shared" si="1"/>
        <v>78</v>
      </c>
      <c r="D8" s="107">
        <v>82</v>
      </c>
      <c r="E8" s="107">
        <f>D8+4</f>
        <v>86</v>
      </c>
      <c r="F8" s="107">
        <f t="shared" ref="F8:H8" si="4">E8+6</f>
        <v>92</v>
      </c>
      <c r="G8" s="107">
        <f t="shared" si="4"/>
        <v>98</v>
      </c>
      <c r="H8" s="107">
        <f t="shared" si="4"/>
        <v>104</v>
      </c>
      <c r="I8" s="134"/>
      <c r="J8" s="129"/>
      <c r="K8" s="130"/>
      <c r="L8" s="130"/>
      <c r="M8" s="130"/>
      <c r="N8" s="130"/>
      <c r="O8" s="130"/>
      <c r="P8" s="135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</row>
    <row r="9" s="86" customFormat="1" ht="21" customHeight="1" spans="1:257">
      <c r="A9" s="106" t="s">
        <v>157</v>
      </c>
      <c r="B9" s="107">
        <f t="shared" si="0"/>
        <v>72</v>
      </c>
      <c r="C9" s="107">
        <f t="shared" si="1"/>
        <v>76</v>
      </c>
      <c r="D9" s="107">
        <v>80</v>
      </c>
      <c r="E9" s="107">
        <f>D9+4</f>
        <v>84</v>
      </c>
      <c r="F9" s="107">
        <f t="shared" ref="F9:H9" si="5">E9+6</f>
        <v>90</v>
      </c>
      <c r="G9" s="107">
        <f t="shared" si="5"/>
        <v>96</v>
      </c>
      <c r="H9" s="107">
        <f t="shared" si="5"/>
        <v>102</v>
      </c>
      <c r="I9" s="134"/>
      <c r="J9" s="129"/>
      <c r="K9" s="130"/>
      <c r="L9" s="130"/>
      <c r="M9" s="130"/>
      <c r="N9" s="130"/>
      <c r="O9" s="130"/>
      <c r="P9" s="135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</row>
    <row r="10" s="86" customFormat="1" ht="21" customHeight="1" spans="1:257">
      <c r="A10" s="106" t="s">
        <v>159</v>
      </c>
      <c r="B10" s="107">
        <f>C10-1.5</f>
        <v>42</v>
      </c>
      <c r="C10" s="107">
        <f>D10-1.5</f>
        <v>43.5</v>
      </c>
      <c r="D10" s="107">
        <v>45</v>
      </c>
      <c r="E10" s="107">
        <f t="shared" ref="E10:H10" si="6">D10+1.5</f>
        <v>46.5</v>
      </c>
      <c r="F10" s="107">
        <f t="shared" si="6"/>
        <v>48</v>
      </c>
      <c r="G10" s="107">
        <f t="shared" si="6"/>
        <v>49.5</v>
      </c>
      <c r="H10" s="107">
        <f t="shared" si="6"/>
        <v>51</v>
      </c>
      <c r="I10" s="134"/>
      <c r="J10" s="129"/>
      <c r="K10" s="130"/>
      <c r="L10" s="130"/>
      <c r="M10" s="130"/>
      <c r="N10" s="130"/>
      <c r="O10" s="130"/>
      <c r="P10" s="135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</row>
    <row r="11" s="86" customFormat="1" ht="21" customHeight="1" spans="1:257">
      <c r="A11" s="106" t="s">
        <v>160</v>
      </c>
      <c r="B11" s="107">
        <f>C11-4.5</f>
        <v>53</v>
      </c>
      <c r="C11" s="107">
        <f>D11-4.5</f>
        <v>57.5</v>
      </c>
      <c r="D11" s="107">
        <v>62</v>
      </c>
      <c r="E11" s="107">
        <f t="shared" ref="E11:H11" si="7">D11+4.5+0.15+0.2</f>
        <v>66.85</v>
      </c>
      <c r="F11" s="107">
        <f t="shared" si="7"/>
        <v>71.7</v>
      </c>
      <c r="G11" s="107">
        <f t="shared" si="7"/>
        <v>76.55</v>
      </c>
      <c r="H11" s="107">
        <f t="shared" si="7"/>
        <v>81.4</v>
      </c>
      <c r="I11" s="134"/>
      <c r="J11" s="129"/>
      <c r="K11" s="130"/>
      <c r="L11" s="130"/>
      <c r="M11" s="130"/>
      <c r="N11" s="130"/>
      <c r="O11" s="130"/>
      <c r="P11" s="135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</row>
    <row r="12" s="86" customFormat="1" ht="21" customHeight="1" spans="1:257">
      <c r="A12" s="106" t="s">
        <v>161</v>
      </c>
      <c r="B12" s="107">
        <f>C12-0.8</f>
        <v>14.9</v>
      </c>
      <c r="C12" s="107">
        <f>D12-0.8</f>
        <v>15.7</v>
      </c>
      <c r="D12" s="107" t="s">
        <v>162</v>
      </c>
      <c r="E12" s="107">
        <f>D12+0.8</f>
        <v>17.3</v>
      </c>
      <c r="F12" s="107">
        <f t="shared" ref="F12:H12" si="8">E12+1.2</f>
        <v>18.5</v>
      </c>
      <c r="G12" s="107">
        <f t="shared" si="8"/>
        <v>19.7</v>
      </c>
      <c r="H12" s="107">
        <f t="shared" si="8"/>
        <v>20.9</v>
      </c>
      <c r="I12" s="134"/>
      <c r="J12" s="129"/>
      <c r="K12" s="130"/>
      <c r="L12" s="130"/>
      <c r="M12" s="130"/>
      <c r="N12" s="130"/>
      <c r="O12" s="130"/>
      <c r="P12" s="135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</row>
    <row r="13" s="86" customFormat="1" ht="21" customHeight="1" spans="1:257">
      <c r="A13" s="106" t="s">
        <v>164</v>
      </c>
      <c r="B13" s="107">
        <f>C13-0.65</f>
        <v>12.7</v>
      </c>
      <c r="C13" s="107">
        <f>D13-0.65</f>
        <v>13.35</v>
      </c>
      <c r="D13" s="107" t="s">
        <v>165</v>
      </c>
      <c r="E13" s="107">
        <f>D13+0.65</f>
        <v>14.65</v>
      </c>
      <c r="F13" s="107">
        <f t="shared" ref="F13:H13" si="9">E13+0.9</f>
        <v>15.55</v>
      </c>
      <c r="G13" s="107">
        <f t="shared" si="9"/>
        <v>16.45</v>
      </c>
      <c r="H13" s="107">
        <f t="shared" si="9"/>
        <v>17.35</v>
      </c>
      <c r="I13" s="134"/>
      <c r="J13" s="129"/>
      <c r="K13" s="130"/>
      <c r="L13" s="130"/>
      <c r="M13" s="130"/>
      <c r="N13" s="130"/>
      <c r="O13" s="130"/>
      <c r="P13" s="135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</row>
    <row r="14" s="86" customFormat="1" ht="21" customHeight="1" spans="1:257">
      <c r="A14" s="106" t="s">
        <v>166</v>
      </c>
      <c r="B14" s="108">
        <f>C14-0.2</f>
        <v>10.6</v>
      </c>
      <c r="C14" s="108">
        <f>D14-0.2</f>
        <v>10.8</v>
      </c>
      <c r="D14" s="107" t="s">
        <v>167</v>
      </c>
      <c r="E14" s="108">
        <f>D14+0.2</f>
        <v>11.2</v>
      </c>
      <c r="F14" s="108">
        <f t="shared" ref="F14:H14" si="10">E14+0.4</f>
        <v>11.6</v>
      </c>
      <c r="G14" s="108">
        <f t="shared" si="10"/>
        <v>12</v>
      </c>
      <c r="H14" s="108">
        <f t="shared" si="10"/>
        <v>12.4</v>
      </c>
      <c r="I14" s="136"/>
      <c r="J14" s="129"/>
      <c r="K14" s="130"/>
      <c r="L14" s="130"/>
      <c r="M14" s="130"/>
      <c r="N14" s="130"/>
      <c r="O14" s="130"/>
      <c r="P14" s="135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</row>
    <row r="15" s="86" customFormat="1" ht="21" customHeight="1" spans="1:257">
      <c r="A15" s="106" t="s">
        <v>168</v>
      </c>
      <c r="B15" s="108">
        <f>C15-0.2</f>
        <v>8.6</v>
      </c>
      <c r="C15" s="108">
        <f>D15-0.2</f>
        <v>8.8</v>
      </c>
      <c r="D15" s="107" t="s">
        <v>169</v>
      </c>
      <c r="E15" s="108">
        <f>D15+0.2</f>
        <v>9.2</v>
      </c>
      <c r="F15" s="108">
        <f t="shared" ref="F15:H15" si="11">E15+0.4</f>
        <v>9.6</v>
      </c>
      <c r="G15" s="108">
        <f t="shared" si="11"/>
        <v>10</v>
      </c>
      <c r="H15" s="108">
        <f t="shared" si="11"/>
        <v>10.4</v>
      </c>
      <c r="I15" s="136"/>
      <c r="J15" s="129"/>
      <c r="K15" s="130"/>
      <c r="L15" s="130"/>
      <c r="M15" s="130"/>
      <c r="N15" s="130"/>
      <c r="O15" s="130"/>
      <c r="P15" s="135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</row>
    <row r="16" s="86" customFormat="1" ht="21" customHeight="1" spans="1:257">
      <c r="A16" s="106" t="s">
        <v>170</v>
      </c>
      <c r="B16" s="108">
        <f>C16-0.8</f>
        <v>29.4</v>
      </c>
      <c r="C16" s="108">
        <f>D16-0.8</f>
        <v>30.2</v>
      </c>
      <c r="D16" s="108">
        <v>31</v>
      </c>
      <c r="E16" s="108">
        <f t="shared" ref="E16:H16" si="12">D16+0.8</f>
        <v>31.8</v>
      </c>
      <c r="F16" s="108">
        <f t="shared" si="12"/>
        <v>32.6</v>
      </c>
      <c r="G16" s="108">
        <f t="shared" si="12"/>
        <v>33.4</v>
      </c>
      <c r="H16" s="108">
        <f t="shared" si="12"/>
        <v>34.2</v>
      </c>
      <c r="I16" s="136"/>
      <c r="J16" s="129"/>
      <c r="K16" s="130"/>
      <c r="L16" s="130"/>
      <c r="M16" s="130"/>
      <c r="N16" s="130"/>
      <c r="O16" s="130"/>
      <c r="P16" s="135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  <c r="IW16" s="89"/>
    </row>
    <row r="17" s="86" customFormat="1" ht="21" customHeight="1" spans="1:257">
      <c r="A17" s="106" t="s">
        <v>171</v>
      </c>
      <c r="B17" s="108">
        <f>C17-0.75</f>
        <v>21.5</v>
      </c>
      <c r="C17" s="108">
        <f>D17-0.75</f>
        <v>22.25</v>
      </c>
      <c r="D17" s="108">
        <v>23</v>
      </c>
      <c r="E17" s="108">
        <f t="shared" ref="E17:H17" si="13">D17+0.75</f>
        <v>23.75</v>
      </c>
      <c r="F17" s="108">
        <f t="shared" si="13"/>
        <v>24.5</v>
      </c>
      <c r="G17" s="108">
        <f t="shared" si="13"/>
        <v>25.25</v>
      </c>
      <c r="H17" s="108">
        <f t="shared" si="13"/>
        <v>26</v>
      </c>
      <c r="I17" s="137"/>
      <c r="J17" s="129"/>
      <c r="K17" s="130"/>
      <c r="L17" s="130"/>
      <c r="M17" s="130"/>
      <c r="N17" s="130"/>
      <c r="O17" s="130"/>
      <c r="P17" s="135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</row>
    <row r="18" s="86" customFormat="1" ht="21" customHeight="1" spans="1:257">
      <c r="A18" s="106" t="s">
        <v>172</v>
      </c>
      <c r="B18" s="108">
        <v>4</v>
      </c>
      <c r="C18" s="108">
        <v>4.5</v>
      </c>
      <c r="D18" s="108">
        <v>4.5</v>
      </c>
      <c r="E18" s="108">
        <v>5</v>
      </c>
      <c r="F18" s="108">
        <v>5</v>
      </c>
      <c r="G18" s="108">
        <v>5.5</v>
      </c>
      <c r="H18" s="108">
        <v>5.5</v>
      </c>
      <c r="I18" s="137"/>
      <c r="J18" s="129"/>
      <c r="K18" s="130"/>
      <c r="L18" s="130"/>
      <c r="M18" s="130"/>
      <c r="N18" s="130"/>
      <c r="O18" s="130"/>
      <c r="P18" s="135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  <c r="IW18" s="89"/>
    </row>
    <row r="19" s="86" customFormat="1" ht="21" customHeight="1" spans="1:257">
      <c r="A19" s="106" t="s">
        <v>173</v>
      </c>
      <c r="B19" s="108">
        <v>4</v>
      </c>
      <c r="C19" s="108">
        <v>4.5</v>
      </c>
      <c r="D19" s="108">
        <v>4.5</v>
      </c>
      <c r="E19" s="108">
        <v>5</v>
      </c>
      <c r="F19" s="108">
        <v>5</v>
      </c>
      <c r="G19" s="108">
        <v>5.5</v>
      </c>
      <c r="H19" s="108">
        <v>5.5</v>
      </c>
      <c r="I19" s="137"/>
      <c r="J19" s="129"/>
      <c r="K19" s="130"/>
      <c r="L19" s="130"/>
      <c r="M19" s="130"/>
      <c r="N19" s="130"/>
      <c r="O19" s="130"/>
      <c r="P19" s="135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  <c r="IW19" s="89"/>
    </row>
    <row r="20" s="86" customFormat="1" ht="21" customHeight="1" spans="1:257">
      <c r="A20" s="106" t="s">
        <v>174</v>
      </c>
      <c r="B20" s="108">
        <v>5.5</v>
      </c>
      <c r="C20" s="108">
        <v>5.5</v>
      </c>
      <c r="D20" s="108">
        <v>6</v>
      </c>
      <c r="E20" s="108">
        <v>6</v>
      </c>
      <c r="F20" s="108">
        <v>6</v>
      </c>
      <c r="G20" s="108">
        <v>7</v>
      </c>
      <c r="H20" s="108">
        <v>7</v>
      </c>
      <c r="I20" s="138"/>
      <c r="J20" s="129"/>
      <c r="K20" s="130"/>
      <c r="L20" s="130"/>
      <c r="M20" s="130"/>
      <c r="N20" s="130"/>
      <c r="O20" s="130"/>
      <c r="P20" s="135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</row>
    <row r="21" s="86" customFormat="1" ht="21" customHeight="1" spans="1:257">
      <c r="A21" s="109"/>
      <c r="B21" s="110"/>
      <c r="C21" s="110"/>
      <c r="D21" s="110"/>
      <c r="E21" s="110"/>
      <c r="F21" s="111"/>
      <c r="G21" s="110"/>
      <c r="H21" s="110"/>
      <c r="I21" s="110"/>
      <c r="J21" s="139"/>
      <c r="K21" s="140"/>
      <c r="L21" s="140"/>
      <c r="M21" s="141"/>
      <c r="N21" s="140"/>
      <c r="O21" s="140"/>
      <c r="P21" s="142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</row>
    <row r="22" ht="16.5" spans="1:17">
      <c r="A22" s="112"/>
      <c r="B22" s="112"/>
      <c r="C22" s="112"/>
      <c r="D22" s="113"/>
      <c r="E22" s="113"/>
      <c r="F22" s="114"/>
      <c r="G22" s="113"/>
      <c r="H22" s="113"/>
      <c r="I22" s="113"/>
      <c r="N22" s="86"/>
      <c r="O22" s="86"/>
      <c r="P22" s="86"/>
      <c r="Q22" s="89"/>
    </row>
    <row r="23" spans="1:17">
      <c r="A23" s="115" t="s">
        <v>175</v>
      </c>
      <c r="B23" s="115"/>
      <c r="C23" s="115"/>
      <c r="D23" s="116"/>
      <c r="E23" s="116"/>
      <c r="N23" s="86"/>
      <c r="O23" s="86"/>
      <c r="P23" s="86"/>
      <c r="Q23" s="89"/>
    </row>
    <row r="24" spans="4:17">
      <c r="D24" s="87"/>
      <c r="K24" s="143" t="s">
        <v>176</v>
      </c>
      <c r="L24" s="144"/>
      <c r="M24" s="145" t="s">
        <v>177</v>
      </c>
      <c r="N24" s="143" t="s">
        <v>131</v>
      </c>
      <c r="O24" s="143" t="s">
        <v>178</v>
      </c>
      <c r="P24" s="86" t="s">
        <v>134</v>
      </c>
      <c r="Q24" s="89"/>
    </row>
  </sheetData>
  <mergeCells count="9">
    <mergeCell ref="A1:P1"/>
    <mergeCell ref="B2:E2"/>
    <mergeCell ref="G2:I2"/>
    <mergeCell ref="L2:P2"/>
    <mergeCell ref="B3:I3"/>
    <mergeCell ref="K3:P3"/>
    <mergeCell ref="A3:A5"/>
    <mergeCell ref="I4:I5"/>
    <mergeCell ref="J2:J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7"/>
    </sheetView>
  </sheetViews>
  <sheetFormatPr defaultColWidth="9" defaultRowHeight="14.25"/>
  <cols>
    <col min="1" max="1" width="7" customWidth="1"/>
    <col min="2" max="2" width="14.5" customWidth="1"/>
    <col min="3" max="3" width="16.8" style="75" customWidth="1"/>
    <col min="4" max="4" width="13.4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76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5" t="s">
        <v>259</v>
      </c>
      <c r="O2" s="5" t="s">
        <v>260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ht="20" customHeight="1" spans="1:15">
      <c r="A4" s="12">
        <v>1</v>
      </c>
      <c r="B4" s="28" t="s">
        <v>261</v>
      </c>
      <c r="C4" s="28" t="s">
        <v>262</v>
      </c>
      <c r="D4" s="28" t="s">
        <v>263</v>
      </c>
      <c r="E4" s="29" t="s">
        <v>62</v>
      </c>
      <c r="F4" s="27" t="s">
        <v>264</v>
      </c>
      <c r="G4" s="78" t="s">
        <v>65</v>
      </c>
      <c r="H4" s="12" t="s">
        <v>65</v>
      </c>
      <c r="I4" s="82">
        <v>2</v>
      </c>
      <c r="J4" s="83">
        <v>0</v>
      </c>
      <c r="K4" s="83">
        <v>1</v>
      </c>
      <c r="L4" s="83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8" t="s">
        <v>265</v>
      </c>
      <c r="C5" s="28" t="s">
        <v>262</v>
      </c>
      <c r="D5" s="28" t="s">
        <v>266</v>
      </c>
      <c r="E5" s="29" t="s">
        <v>62</v>
      </c>
      <c r="F5" s="27" t="s">
        <v>264</v>
      </c>
      <c r="G5" s="79" t="s">
        <v>65</v>
      </c>
      <c r="H5" s="57" t="s">
        <v>65</v>
      </c>
      <c r="I5" s="84">
        <v>1</v>
      </c>
      <c r="J5" s="83">
        <v>0</v>
      </c>
      <c r="K5" s="83">
        <v>3</v>
      </c>
      <c r="L5" s="83">
        <v>1</v>
      </c>
      <c r="M5" s="12">
        <v>0</v>
      </c>
      <c r="N5" s="12">
        <f t="shared" si="0"/>
        <v>5</v>
      </c>
      <c r="O5" s="12"/>
    </row>
    <row r="6" ht="20" customHeight="1" spans="1:15">
      <c r="A6" s="12">
        <v>3</v>
      </c>
      <c r="B6" s="28" t="s">
        <v>267</v>
      </c>
      <c r="C6" s="28" t="s">
        <v>262</v>
      </c>
      <c r="D6" s="28" t="s">
        <v>268</v>
      </c>
      <c r="E6" s="29" t="s">
        <v>62</v>
      </c>
      <c r="F6" s="27" t="s">
        <v>264</v>
      </c>
      <c r="G6" s="79" t="s">
        <v>65</v>
      </c>
      <c r="H6" s="57" t="s">
        <v>65</v>
      </c>
      <c r="I6" s="84">
        <v>1</v>
      </c>
      <c r="J6" s="83">
        <v>1</v>
      </c>
      <c r="K6" s="83">
        <v>0</v>
      </c>
      <c r="L6" s="83">
        <v>0</v>
      </c>
      <c r="M6" s="12">
        <v>0</v>
      </c>
      <c r="N6" s="12">
        <f t="shared" si="0"/>
        <v>2</v>
      </c>
      <c r="O6" s="12"/>
    </row>
    <row r="7" ht="20" customHeight="1" spans="1:15">
      <c r="A7" s="12">
        <v>4</v>
      </c>
      <c r="B7" s="28" t="s">
        <v>269</v>
      </c>
      <c r="C7" s="28" t="s">
        <v>262</v>
      </c>
      <c r="D7" s="28" t="s">
        <v>270</v>
      </c>
      <c r="E7" s="29" t="s">
        <v>62</v>
      </c>
      <c r="F7" s="27" t="s">
        <v>264</v>
      </c>
      <c r="G7" s="79" t="s">
        <v>65</v>
      </c>
      <c r="H7" s="57" t="s">
        <v>65</v>
      </c>
      <c r="I7" s="84">
        <v>1</v>
      </c>
      <c r="J7" s="83">
        <v>0</v>
      </c>
      <c r="K7" s="83">
        <v>3</v>
      </c>
      <c r="L7" s="83">
        <v>1</v>
      </c>
      <c r="M7" s="12">
        <v>0</v>
      </c>
      <c r="N7" s="12">
        <f t="shared" si="0"/>
        <v>5</v>
      </c>
      <c r="O7" s="12"/>
    </row>
    <row r="8" ht="20" customHeight="1" spans="1:15">
      <c r="A8" s="12"/>
      <c r="B8" s="31"/>
      <c r="C8" s="31"/>
      <c r="D8" s="31"/>
      <c r="E8" s="66"/>
      <c r="F8" s="31"/>
      <c r="G8" s="12"/>
      <c r="H8" s="9"/>
      <c r="I8" s="82"/>
      <c r="J8" s="83"/>
      <c r="K8" s="83"/>
      <c r="L8" s="83"/>
      <c r="M8" s="12"/>
      <c r="N8" s="12"/>
      <c r="O8" s="9"/>
    </row>
    <row r="9" ht="20" customHeight="1" spans="1:15">
      <c r="A9" s="12"/>
      <c r="B9" s="31"/>
      <c r="C9" s="31"/>
      <c r="D9" s="31"/>
      <c r="E9" s="66"/>
      <c r="F9" s="31"/>
      <c r="G9" s="12"/>
      <c r="H9" s="9"/>
      <c r="I9" s="82"/>
      <c r="J9" s="83"/>
      <c r="K9" s="83"/>
      <c r="L9" s="83"/>
      <c r="M9" s="12"/>
      <c r="N9" s="12"/>
      <c r="O9" s="9"/>
    </row>
    <row r="10" ht="20" customHeight="1" spans="1:15">
      <c r="A10" s="12"/>
      <c r="B10" s="31"/>
      <c r="C10" s="31"/>
      <c r="D10" s="31"/>
      <c r="E10" s="66"/>
      <c r="F10" s="31"/>
      <c r="G10" s="12"/>
      <c r="H10" s="9"/>
      <c r="I10" s="82"/>
      <c r="J10" s="83"/>
      <c r="K10" s="83"/>
      <c r="L10" s="83"/>
      <c r="M10" s="12"/>
      <c r="N10" s="12"/>
      <c r="O10" s="9"/>
    </row>
    <row r="11" ht="20" customHeight="1" spans="1:15">
      <c r="A11" s="12"/>
      <c r="B11" s="31"/>
      <c r="C11" s="31"/>
      <c r="D11" s="31"/>
      <c r="E11" s="66"/>
      <c r="F11" s="31"/>
      <c r="G11" s="12"/>
      <c r="H11" s="9"/>
      <c r="I11" s="82"/>
      <c r="J11" s="83"/>
      <c r="K11" s="83"/>
      <c r="L11" s="83"/>
      <c r="M11" s="12"/>
      <c r="N11" s="12"/>
      <c r="O11" s="9"/>
    </row>
    <row r="12" s="2" customFormat="1" ht="18.75" spans="1:15">
      <c r="A12" s="17" t="s">
        <v>271</v>
      </c>
      <c r="B12" s="18"/>
      <c r="C12" s="31"/>
      <c r="D12" s="19"/>
      <c r="E12" s="20"/>
      <c r="F12" s="31"/>
      <c r="G12" s="12"/>
      <c r="H12" s="38"/>
      <c r="I12" s="32"/>
      <c r="J12" s="17" t="s">
        <v>272</v>
      </c>
      <c r="K12" s="18"/>
      <c r="L12" s="18"/>
      <c r="M12" s="19"/>
      <c r="N12" s="18"/>
      <c r="O12" s="25"/>
    </row>
    <row r="13" ht="61" customHeight="1" spans="1:15">
      <c r="A13" s="80" t="s">
        <v>273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2024-11-19T05:30:17Z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false</vt:bool>
  </property>
</Properties>
</file>