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2" firstSheet="3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9" r:id="rId8"/>
    <sheet name="验货尺寸表1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Sheet2" sheetId="20" r:id="rId16"/>
  </sheets>
  <definedNames>
    <definedName name="_xlnm.Print_Area" localSheetId="2">首期!$A$1:$K$53</definedName>
    <definedName name="_xlnm.Print_Area" localSheetId="4">中期!$A$1:$K$52</definedName>
    <definedName name="d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<sst xmlns="http://schemas.openxmlformats.org/spreadsheetml/2006/main" count="1322" uniqueCount="352">
  <si>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</si>
  <si>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</si>
  <si>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</si>
  <si>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</si>
  <si>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</si>
  <si>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</si>
  <si>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</si>
  <si>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</si>
  <si>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</si>
  <si>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</si>
  <si>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</si>
  <si>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</si>
  <si>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</si>
  <si>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</si>
  <si>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</si>
  <si>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</si>
  <si>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</si>
  <si>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</si>
  <si>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</si>
  <si>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</si>
  <si>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</si>
  <si>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</si>
  <si>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</si>
  <si>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</si>
  <si>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</si>
  <si>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</si>
  <si>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</si>
  <si>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</si>
  <si>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</si>
  <si>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</si>
  <si>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</si>
  <si>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</si>
  <si>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</si>
  <si>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</si>
  <si>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</si>
  <si>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</si>
  <si>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</si>
  <si>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</si>
  <si>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</si>
  <si>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</si>
  <si>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</si>
  <si>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</si>
  <si>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</si>
  <si>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</si>
  <si>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</si>
  <si>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</si>
  <si>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</si>
  <si>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TAWWCM91372</t>
  </si>
  <si>
    <t>合同交期</t>
  </si>
  <si>
    <t>产前确认样</t>
  </si>
  <si>
    <t>有</t>
  </si>
  <si>
    <t>无</t>
  </si>
  <si>
    <t>品名</t>
  </si>
  <si>
    <t>男式套羽绒冲锋衣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</si>
  <si>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</si>
  <si>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</si>
  <si>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</si>
  <si>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</si>
  <si>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</si>
  <si>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</si>
  <si>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</si>
  <si>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</si>
  <si>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</si>
  <si>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CGDD24050700047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</si>
  <si>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</si>
  <si>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</si>
  <si>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</si>
  <si>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</si>
  <si>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</si>
  <si>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</si>
  <si>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</si>
  <si>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</si>
  <si>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</si>
  <si>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</si>
  <si>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</si>
  <si>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</si>
  <si>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</si>
  <si>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</si>
  <si>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</si>
  <si>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</si>
  <si>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</si>
  <si>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</si>
  <si>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</si>
  <si>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</si>
  <si>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</si>
  <si>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</si>
  <si>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</si>
  <si>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</si>
  <si>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</si>
  <si>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</si>
  <si>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</si>
  <si>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</si>
  <si>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</si>
  <si>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</si>
  <si>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</si>
  <si>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</si>
  <si>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</si>
  <si>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</si>
  <si>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</si>
  <si>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</si>
  <si>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</si>
  <si>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</si>
  <si>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藏蓝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</si>
  <si>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</si>
  <si>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</si>
  <si>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黑色/40件</t>
  </si>
  <si>
    <t>藏蓝/35件</t>
  </si>
  <si>
    <t>山影灰/35件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</si>
  <si>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</si>
  <si>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</si>
  <si>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</si>
  <si>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</si>
  <si>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</si>
  <si>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1。修笼压胶不平皱多</t>
  </si>
  <si>
    <t>2。帽檐双面胶有折印</t>
  </si>
  <si>
    <t>3。里布偏紧，面皱多</t>
  </si>
  <si>
    <t>4。后背上拼缝皱多，不平</t>
  </si>
  <si>
    <t>5。修笼腋下皱多，不平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</si>
  <si>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</si>
  <si>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</si>
  <si>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</si>
  <si>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</si>
  <si>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</si>
  <si>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</si>
  <si>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</si>
  <si>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</si>
  <si>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</si>
  <si>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</si>
  <si>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</si>
  <si>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</si>
  <si>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</si>
  <si>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</si>
  <si>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</si>
  <si>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</si>
  <si>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</si>
  <si>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</si>
  <si>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</si>
  <si>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</si>
  <si>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</si>
  <si>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</si>
  <si>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</si>
  <si>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</si>
  <si>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</si>
  <si>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</si>
  <si>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</si>
  <si>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160/84B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</si>
  <si>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</si>
  <si>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</si>
  <si>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</si>
  <si>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</si>
  <si>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</si>
  <si>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</si>
  <si>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</si>
  <si>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</si>
  <si>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</si>
  <si>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</t>
  </si>
  <si>
    <t>0.5/0</t>
  </si>
  <si>
    <t>胸围</t>
  </si>
  <si>
    <t>0/-0.5</t>
  </si>
  <si>
    <t>腰围</t>
  </si>
  <si>
    <t>摆围</t>
  </si>
  <si>
    <t>-0.5/-0.4</t>
  </si>
  <si>
    <t>-0.6/-0.8</t>
  </si>
  <si>
    <t>-1/-0.7</t>
  </si>
  <si>
    <t>-1/-1</t>
  </si>
  <si>
    <t>-0.8/-0.8</t>
  </si>
  <si>
    <t>肩宽</t>
  </si>
  <si>
    <t>0/-0.1</t>
  </si>
  <si>
    <t>-0.2/-0.2</t>
  </si>
  <si>
    <t>0/-0.3</t>
  </si>
  <si>
    <t>肩点袖长</t>
  </si>
  <si>
    <t>+0.2/+0.2</t>
  </si>
  <si>
    <t>+0.3/+0.3</t>
  </si>
  <si>
    <t>袖肥/2（参
考值见注解）</t>
  </si>
  <si>
    <t>袖肘围/2</t>
  </si>
  <si>
    <t>袖口围/2</t>
  </si>
  <si>
    <t>前领高</t>
  </si>
  <si>
    <t>下领围</t>
  </si>
  <si>
    <t>+0.4/+0.3</t>
  </si>
  <si>
    <t>+0.5/+0.3</t>
  </si>
  <si>
    <t>帽高</t>
  </si>
  <si>
    <t>帽宽</t>
  </si>
  <si>
    <t>插手袋长</t>
  </si>
  <si>
    <t>胸袋</t>
  </si>
  <si>
    <t>帽后拉链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</si>
  <si>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</si>
  <si>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</si>
  <si>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</si>
  <si>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</si>
  <si>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</si>
  <si>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</si>
  <si>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</si>
  <si>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</si>
  <si>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</si>
  <si>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</si>
  <si>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</si>
  <si>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</si>
  <si>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</si>
  <si>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黑色：2#6#7#9#</t>
  </si>
  <si>
    <t>藏蓝：3#5#10</t>
  </si>
  <si>
    <t>山影灰：5#7#11#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</si>
  <si>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</si>
  <si>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</si>
  <si>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</si>
  <si>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</si>
  <si>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2，压胶要平整，不能有褶皱。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</si>
  <si>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</si>
  <si>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</si>
  <si>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</si>
  <si>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</si>
  <si>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</si>
  <si>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</si>
  <si>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</si>
  <si>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</si>
  <si>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</si>
  <si>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</si>
  <si>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</si>
  <si>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</si>
  <si>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</si>
  <si>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美妙仓库常熟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</si>
  <si>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</si>
  <si>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</si>
  <si>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</si>
  <si>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</si>
  <si>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</si>
  <si>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</si>
  <si>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</si>
  <si>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</si>
  <si>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</si>
  <si>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</si>
  <si>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</si>
  <si>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采购凭证编号：CGDD24050700047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</si>
  <si>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</si>
  <si>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</si>
  <si>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</si>
  <si>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</si>
  <si>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</si>
  <si>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</si>
  <si>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</si>
  <si>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</si>
  <si>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</si>
  <si>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</si>
  <si>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</si>
  <si>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</si>
  <si>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</si>
  <si>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</si>
  <si>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山影灰：3#6#8#16#19</t>
  </si>
  <si>
    <t>黑色：4#6#7#13#</t>
  </si>
  <si>
    <t>藏蓝：5#9#11#14#</t>
  </si>
  <si>
    <t>情况说明：</t>
  </si>
  <si>
    <t xml:space="preserve">【问题点描述】  </t>
  </si>
  <si>
    <t>1，有少量线毛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</si>
  <si>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</si>
  <si>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</si>
  <si>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</si>
  <si>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</si>
  <si>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</si>
  <si>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</si>
  <si>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</si>
  <si>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</si>
  <si>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</si>
  <si>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采购凭证编号：CGDD24091100008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</si>
  <si>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</si>
  <si>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</si>
  <si>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</si>
  <si>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</si>
  <si>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</si>
  <si>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</si>
  <si>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</si>
  <si>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</si>
  <si>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</si>
  <si>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</si>
  <si>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</si>
  <si>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</si>
  <si>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</si>
  <si>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</si>
  <si>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</si>
  <si>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</si>
  <si>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</si>
  <si>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3/5</t>
  </si>
  <si>
    <t>FW10050</t>
  </si>
  <si>
    <t>台华</t>
  </si>
  <si>
    <t>5/9</t>
  </si>
  <si>
    <t>1/4</t>
  </si>
  <si>
    <t>制表时间：2024/8/12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</si>
  <si>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</si>
  <si>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</si>
  <si>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</si>
  <si>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</si>
  <si>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</si>
  <si>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</si>
  <si>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</si>
  <si>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</si>
  <si>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</si>
  <si>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</si>
  <si>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1/2</t>
  </si>
  <si>
    <t>3/6</t>
  </si>
  <si>
    <t>3/4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</si>
  <si>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</si>
  <si>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</si>
  <si>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</si>
  <si>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</si>
  <si>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</si>
  <si>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</si>
  <si>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</si>
  <si>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</si>
  <si>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</si>
  <si>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</si>
  <si>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FW09363</t>
  </si>
  <si>
    <t>0.5*0.5军工格梭织</t>
  </si>
  <si>
    <t>赢合</t>
  </si>
  <si>
    <t>G09FW0440</t>
  </si>
  <si>
    <t>210T</t>
  </si>
  <si>
    <t>G14FW1100</t>
  </si>
  <si>
    <t>超细天鹅绒</t>
  </si>
  <si>
    <t>新颜</t>
  </si>
  <si>
    <t>4/5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</si>
  <si>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</si>
  <si>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</si>
  <si>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</si>
  <si>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</si>
  <si>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</si>
  <si>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</si>
  <si>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</si>
  <si>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</si>
  <si>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</si>
  <si>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3/7</t>
  </si>
  <si>
    <t>ok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</si>
  <si>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</si>
  <si>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制表时间：2024/7/12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</si>
  <si>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</si>
  <si>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</si>
  <si>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</si>
  <si>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</si>
  <si>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</si>
  <si>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</si>
  <si>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</si>
  <si>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所有缝份</t>
  </si>
  <si>
    <t>胶条</t>
  </si>
  <si>
    <t>绣花</t>
  </si>
  <si>
    <t>装饰胶</t>
  </si>
  <si>
    <t>洗测2次</t>
  </si>
  <si>
    <t>2/4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</si>
  <si>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</si>
  <si>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</si>
  <si>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</si>
  <si>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</si>
  <si>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</si>
  <si>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</si>
  <si>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枫糖棕</t>
  </si>
  <si>
    <t>定卡织带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</si>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</sst>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楷体"/>
      <charset val="134"/>
    </font>
    <font>
      <b/>
      <sz val="12"/>
      <color theme="1"/>
      <name val="宋体"/>
      <charset val="134"/>
      <scheme val="major"/>
    </font>
    <font>
      <b/>
      <sz val="12"/>
      <name val="华文细黑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7" borderId="63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4" applyNumberFormat="0" applyFill="0" applyAlignment="0" applyProtection="0">
      <alignment vertical="center"/>
    </xf>
    <xf numFmtId="0" fontId="45" fillId="0" borderId="64" applyNumberFormat="0" applyFill="0" applyAlignment="0" applyProtection="0">
      <alignment vertical="center"/>
    </xf>
    <xf numFmtId="0" fontId="46" fillId="0" borderId="6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8" borderId="66" applyNumberFormat="0" applyAlignment="0" applyProtection="0">
      <alignment vertical="center"/>
    </xf>
    <xf numFmtId="0" fontId="48" fillId="9" borderId="67" applyNumberFormat="0" applyAlignment="0" applyProtection="0">
      <alignment vertical="center"/>
    </xf>
    <xf numFmtId="0" fontId="49" fillId="9" borderId="66" applyNumberFormat="0" applyAlignment="0" applyProtection="0">
      <alignment vertical="center"/>
    </xf>
    <xf numFmtId="0" fontId="50" fillId="10" borderId="68" applyNumberFormat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58" fillId="0" borderId="0">
      <alignment vertical="center"/>
    </xf>
    <xf numFmtId="0" fontId="21" fillId="0" borderId="0">
      <alignment vertical="center"/>
    </xf>
    <xf numFmtId="0" fontId="21" fillId="0" borderId="0"/>
    <xf numFmtId="0" fontId="1" fillId="0" borderId="0">
      <alignment vertical="center"/>
    </xf>
    <xf numFmtId="0" fontId="21" fillId="0" borderId="0"/>
    <xf numFmtId="0" fontId="21" fillId="0" borderId="0"/>
    <xf numFmtId="176" fontId="59" fillId="0" borderId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24" fillId="0" borderId="0">
      <alignment vertical="center"/>
    </xf>
    <xf numFmtId="0" fontId="60" fillId="0" borderId="0">
      <alignment vertical="center"/>
    </xf>
    <xf numFmtId="0" fontId="21" fillId="0" borderId="0"/>
  </cellStyleXfs>
  <cellXfs count="384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0" borderId="0" xfId="55" applyFont="1" applyFill="1"/>
    <xf numFmtId="0" fontId="14" fillId="0" borderId="0" xfId="0" applyFont="1" applyFill="1" applyAlignment="1">
      <alignment vertical="center"/>
    </xf>
    <xf numFmtId="0" fontId="0" fillId="0" borderId="0" xfId="0" applyFill="1"/>
    <xf numFmtId="0" fontId="13" fillId="0" borderId="9" xfId="55" applyFont="1" applyFill="1" applyBorder="1" applyAlignment="1">
      <alignment horizontal="center" vertical="center"/>
    </xf>
    <xf numFmtId="0" fontId="13" fillId="0" borderId="0" xfId="55" applyFont="1" applyFill="1" applyAlignment="1">
      <alignment horizontal="center" vertical="center"/>
    </xf>
    <xf numFmtId="0" fontId="15" fillId="0" borderId="2" xfId="57" applyFont="1" applyFill="1" applyBorder="1" applyAlignment="1">
      <alignment horizontal="center"/>
    </xf>
    <xf numFmtId="0" fontId="16" fillId="0" borderId="10" xfId="54" applyFont="1" applyFill="1" applyBorder="1" applyAlignment="1">
      <alignment horizontal="left" vertical="center"/>
    </xf>
    <xf numFmtId="0" fontId="16" fillId="0" borderId="11" xfId="54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5" fillId="0" borderId="7" xfId="57" applyFont="1" applyFill="1" applyBorder="1" applyAlignment="1">
      <alignment horizontal="center" vertical="center"/>
    </xf>
    <xf numFmtId="0" fontId="17" fillId="0" borderId="2" xfId="65" applyFont="1" applyFill="1" applyBorder="1" applyAlignment="1">
      <alignment horizontal="left" vertical="top"/>
    </xf>
    <xf numFmtId="0" fontId="17" fillId="0" borderId="2" xfId="65" applyFont="1" applyFill="1" applyBorder="1" applyAlignment="1">
      <alignment horizontal="left" vertical="top" wrapText="1"/>
    </xf>
    <xf numFmtId="0" fontId="13" fillId="0" borderId="0" xfId="55" applyFont="1" applyFill="1" applyBorder="1"/>
    <xf numFmtId="0" fontId="17" fillId="0" borderId="0" xfId="65" applyFont="1" applyFill="1" applyBorder="1" applyAlignment="1">
      <alignment horizontal="left" vertical="top"/>
    </xf>
    <xf numFmtId="0" fontId="18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9" fillId="0" borderId="2" xfId="64" applyFont="1" applyFill="1" applyBorder="1" applyAlignment="1">
      <alignment horizontal="left" vertical="top"/>
    </xf>
    <xf numFmtId="0" fontId="13" fillId="0" borderId="12" xfId="55" applyFont="1" applyFill="1" applyBorder="1" applyAlignment="1">
      <alignment horizontal="center"/>
    </xf>
    <xf numFmtId="0" fontId="20" fillId="0" borderId="0" xfId="56" applyFont="1" applyFill="1">
      <alignment vertical="center"/>
    </xf>
    <xf numFmtId="14" fontId="13" fillId="0" borderId="0" xfId="55" applyNumberFormat="1" applyFont="1" applyFill="1"/>
    <xf numFmtId="0" fontId="21" fillId="0" borderId="0" xfId="54" applyFill="1" applyAlignment="1">
      <alignment horizontal="left" vertical="center"/>
    </xf>
    <xf numFmtId="0" fontId="21" fillId="0" borderId="0" xfId="54" applyFill="1" applyBorder="1" applyAlignment="1">
      <alignment horizontal="left" vertical="center"/>
    </xf>
    <xf numFmtId="0" fontId="21" fillId="0" borderId="0" xfId="54" applyFont="1" applyFill="1" applyAlignment="1">
      <alignment horizontal="left" vertical="center"/>
    </xf>
    <xf numFmtId="0" fontId="22" fillId="0" borderId="13" xfId="54" applyFont="1" applyFill="1" applyBorder="1" applyAlignment="1">
      <alignment horizontal="center" vertical="top"/>
    </xf>
    <xf numFmtId="0" fontId="23" fillId="0" borderId="14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center" vertical="center"/>
    </xf>
    <xf numFmtId="0" fontId="23" fillId="0" borderId="15" xfId="54" applyFont="1" applyFill="1" applyBorder="1" applyAlignment="1">
      <alignment horizontal="center" vertical="center"/>
    </xf>
    <xf numFmtId="0" fontId="25" fillId="0" borderId="15" xfId="54" applyFont="1" applyFill="1" applyBorder="1" applyAlignment="1">
      <alignment vertical="center"/>
    </xf>
    <xf numFmtId="0" fontId="23" fillId="0" borderId="15" xfId="54" applyFont="1" applyFill="1" applyBorder="1" applyAlignment="1">
      <alignment vertical="center"/>
    </xf>
    <xf numFmtId="0" fontId="25" fillId="0" borderId="15" xfId="54" applyFont="1" applyFill="1" applyBorder="1" applyAlignment="1">
      <alignment horizontal="center" vertical="center"/>
    </xf>
    <xf numFmtId="0" fontId="23" fillId="0" borderId="16" xfId="54" applyFont="1" applyFill="1" applyBorder="1" applyAlignment="1">
      <alignment vertical="center"/>
    </xf>
    <xf numFmtId="0" fontId="24" fillId="0" borderId="10" xfId="54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vertical="center"/>
    </xf>
    <xf numFmtId="178" fontId="25" fillId="0" borderId="10" xfId="54" applyNumberFormat="1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horizontal="center" vertical="center"/>
    </xf>
    <xf numFmtId="0" fontId="23" fillId="0" borderId="16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right" vertical="center"/>
    </xf>
    <xf numFmtId="0" fontId="23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center" vertical="center"/>
    </xf>
    <xf numFmtId="0" fontId="23" fillId="0" borderId="17" xfId="54" applyFont="1" applyFill="1" applyBorder="1" applyAlignment="1">
      <alignment vertical="center"/>
    </xf>
    <xf numFmtId="0" fontId="24" fillId="0" borderId="18" xfId="54" applyFont="1" applyFill="1" applyBorder="1" applyAlignment="1">
      <alignment horizontal="center" vertical="center"/>
    </xf>
    <xf numFmtId="0" fontId="23" fillId="0" borderId="18" xfId="54" applyFont="1" applyFill="1" applyBorder="1" applyAlignment="1">
      <alignment vertical="center"/>
    </xf>
    <xf numFmtId="0" fontId="25" fillId="0" borderId="18" xfId="54" applyFont="1" applyFill="1" applyBorder="1" applyAlignment="1">
      <alignment vertical="center"/>
    </xf>
    <xf numFmtId="0" fontId="25" fillId="0" borderId="18" xfId="54" applyFont="1" applyFill="1" applyBorder="1" applyAlignment="1">
      <alignment horizontal="center" vertical="center"/>
    </xf>
    <xf numFmtId="0" fontId="23" fillId="0" borderId="18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vertical="center"/>
    </xf>
    <xf numFmtId="0" fontId="25" fillId="0" borderId="0" xfId="54" applyFont="1" applyFill="1" applyBorder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23" fillId="0" borderId="14" xfId="54" applyFont="1" applyFill="1" applyBorder="1" applyAlignment="1">
      <alignment vertical="center"/>
    </xf>
    <xf numFmtId="0" fontId="23" fillId="0" borderId="19" xfId="54" applyFont="1" applyFill="1" applyBorder="1" applyAlignment="1">
      <alignment horizontal="left" vertical="center"/>
    </xf>
    <xf numFmtId="0" fontId="23" fillId="0" borderId="2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vertical="center"/>
    </xf>
    <xf numFmtId="0" fontId="25" fillId="0" borderId="21" xfId="54" applyFont="1" applyFill="1" applyBorder="1" applyAlignment="1">
      <alignment horizontal="center" vertical="center"/>
    </xf>
    <xf numFmtId="0" fontId="25" fillId="0" borderId="22" xfId="54" applyFont="1" applyFill="1" applyBorder="1" applyAlignment="1">
      <alignment horizontal="center" vertical="center"/>
    </xf>
    <xf numFmtId="0" fontId="16" fillId="0" borderId="23" xfId="54" applyFont="1" applyFill="1" applyBorder="1" applyAlignment="1">
      <alignment horizontal="left" vertical="center"/>
    </xf>
    <xf numFmtId="0" fontId="16" fillId="0" borderId="22" xfId="54" applyFont="1" applyFill="1" applyBorder="1" applyAlignment="1">
      <alignment horizontal="left" vertical="center"/>
    </xf>
    <xf numFmtId="0" fontId="25" fillId="0" borderId="18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left" vertical="center" wrapText="1"/>
    </xf>
    <xf numFmtId="0" fontId="25" fillId="0" borderId="10" xfId="54" applyFont="1" applyFill="1" applyBorder="1" applyAlignment="1">
      <alignment horizontal="left" vertical="center" wrapText="1"/>
    </xf>
    <xf numFmtId="0" fontId="23" fillId="0" borderId="17" xfId="54" applyFont="1" applyFill="1" applyBorder="1" applyAlignment="1">
      <alignment horizontal="left" vertical="center"/>
    </xf>
    <xf numFmtId="0" fontId="21" fillId="0" borderId="18" xfId="54" applyFill="1" applyBorder="1" applyAlignment="1">
      <alignment horizontal="center" vertical="center"/>
    </xf>
    <xf numFmtId="0" fontId="23" fillId="0" borderId="24" xfId="54" applyFont="1" applyFill="1" applyBorder="1" applyAlignment="1">
      <alignment horizontal="center" vertical="center"/>
    </xf>
    <xf numFmtId="0" fontId="23" fillId="0" borderId="25" xfId="54" applyFont="1" applyFill="1" applyBorder="1" applyAlignment="1">
      <alignment horizontal="left" vertical="center"/>
    </xf>
    <xf numFmtId="0" fontId="21" fillId="0" borderId="23" xfId="54" applyFont="1" applyFill="1" applyBorder="1" applyAlignment="1">
      <alignment horizontal="left" vertical="center"/>
    </xf>
    <xf numFmtId="0" fontId="21" fillId="0" borderId="22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16" fillId="0" borderId="14" xfId="54" applyFont="1" applyFill="1" applyBorder="1" applyAlignment="1">
      <alignment horizontal="left" vertical="center"/>
    </xf>
    <xf numFmtId="0" fontId="16" fillId="0" borderId="15" xfId="54" applyFont="1" applyFill="1" applyBorder="1" applyAlignment="1">
      <alignment horizontal="left" vertical="center"/>
    </xf>
    <xf numFmtId="0" fontId="23" fillId="0" borderId="21" xfId="54" applyFont="1" applyFill="1" applyBorder="1" applyAlignment="1">
      <alignment horizontal="left" vertical="center"/>
    </xf>
    <xf numFmtId="0" fontId="23" fillId="0" borderId="28" xfId="54" applyFont="1" applyFill="1" applyBorder="1" applyAlignment="1">
      <alignment horizontal="left" vertical="center"/>
    </xf>
    <xf numFmtId="178" fontId="25" fillId="0" borderId="18" xfId="54" applyNumberFormat="1" applyFont="1" applyFill="1" applyBorder="1" applyAlignment="1">
      <alignment vertical="center"/>
    </xf>
    <xf numFmtId="0" fontId="23" fillId="0" borderId="18" xfId="54" applyFont="1" applyFill="1" applyBorder="1" applyAlignment="1">
      <alignment horizontal="center" vertical="center"/>
    </xf>
    <xf numFmtId="0" fontId="25" fillId="0" borderId="29" xfId="54" applyFont="1" applyFill="1" applyBorder="1" applyAlignment="1">
      <alignment horizontal="center" vertical="center"/>
    </xf>
    <xf numFmtId="0" fontId="23" fillId="0" borderId="11" xfId="54" applyFont="1" applyFill="1" applyBorder="1" applyAlignment="1">
      <alignment horizontal="center" vertical="center"/>
    </xf>
    <xf numFmtId="0" fontId="25" fillId="0" borderId="11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center" vertical="center"/>
    </xf>
    <xf numFmtId="0" fontId="16" fillId="0" borderId="32" xfId="54" applyFont="1" applyFill="1" applyBorder="1" applyAlignment="1">
      <alignment horizontal="left" vertical="center"/>
    </xf>
    <xf numFmtId="0" fontId="23" fillId="0" borderId="29" xfId="54" applyFont="1" applyFill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25" fillId="0" borderId="11" xfId="54" applyFont="1" applyFill="1" applyBorder="1" applyAlignment="1">
      <alignment horizontal="left" vertical="center" wrapText="1"/>
    </xf>
    <xf numFmtId="0" fontId="21" fillId="0" borderId="30" xfId="54" applyFill="1" applyBorder="1" applyAlignment="1">
      <alignment horizontal="center" vertical="center"/>
    </xf>
    <xf numFmtId="0" fontId="21" fillId="0" borderId="32" xfId="54" applyFont="1" applyFill="1" applyBorder="1" applyAlignment="1">
      <alignment horizontal="left" vertical="center"/>
    </xf>
    <xf numFmtId="0" fontId="25" fillId="0" borderId="33" xfId="54" applyFont="1" applyFill="1" applyBorder="1" applyAlignment="1">
      <alignment horizontal="left" vertical="center"/>
    </xf>
    <xf numFmtId="0" fontId="16" fillId="0" borderId="29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center" vertical="center"/>
    </xf>
    <xf numFmtId="0" fontId="21" fillId="0" borderId="0" xfId="54" applyFont="1" applyAlignment="1">
      <alignment horizontal="left" vertical="center"/>
    </xf>
    <xf numFmtId="0" fontId="27" fillId="0" borderId="13" xfId="54" applyFont="1" applyBorder="1" applyAlignment="1">
      <alignment horizontal="center" vertical="top"/>
    </xf>
    <xf numFmtId="0" fontId="26" fillId="0" borderId="34" xfId="54" applyFont="1" applyBorder="1" applyAlignment="1">
      <alignment horizontal="left" vertical="center"/>
    </xf>
    <xf numFmtId="0" fontId="24" fillId="0" borderId="35" xfId="54" applyFont="1" applyBorder="1" applyAlignment="1">
      <alignment horizontal="center" vertical="center"/>
    </xf>
    <xf numFmtId="0" fontId="26" fillId="0" borderId="35" xfId="54" applyFont="1" applyBorder="1" applyAlignment="1">
      <alignment horizontal="center" vertical="center"/>
    </xf>
    <xf numFmtId="0" fontId="16" fillId="0" borderId="35" xfId="54" applyFont="1" applyBorder="1" applyAlignment="1">
      <alignment horizontal="left" vertical="center"/>
    </xf>
    <xf numFmtId="0" fontId="16" fillId="0" borderId="14" xfId="54" applyFont="1" applyBorder="1" applyAlignment="1">
      <alignment horizontal="center" vertical="center"/>
    </xf>
    <xf numFmtId="0" fontId="16" fillId="0" borderId="15" xfId="54" applyFont="1" applyBorder="1" applyAlignment="1">
      <alignment horizontal="center" vertical="center"/>
    </xf>
    <xf numFmtId="0" fontId="16" fillId="0" borderId="29" xfId="54" applyFont="1" applyBorder="1" applyAlignment="1">
      <alignment horizontal="center" vertical="center"/>
    </xf>
    <xf numFmtId="0" fontId="26" fillId="0" borderId="14" xfId="54" applyFont="1" applyBorder="1" applyAlignment="1">
      <alignment horizontal="center" vertical="center"/>
    </xf>
    <xf numFmtId="0" fontId="26" fillId="0" borderId="15" xfId="54" applyFont="1" applyBorder="1" applyAlignment="1">
      <alignment horizontal="center" vertical="center"/>
    </xf>
    <xf numFmtId="0" fontId="26" fillId="0" borderId="29" xfId="54" applyFont="1" applyBorder="1" applyAlignment="1">
      <alignment horizontal="center" vertical="center"/>
    </xf>
    <xf numFmtId="0" fontId="16" fillId="0" borderId="16" xfId="54" applyFont="1" applyBorder="1" applyAlignment="1">
      <alignment horizontal="left" vertical="center"/>
    </xf>
    <xf numFmtId="0" fontId="24" fillId="0" borderId="10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/>
    </xf>
    <xf numFmtId="0" fontId="16" fillId="0" borderId="10" xfId="54" applyFont="1" applyBorder="1" applyAlignment="1">
      <alignment horizontal="left" vertical="center"/>
    </xf>
    <xf numFmtId="14" fontId="24" fillId="0" borderId="10" xfId="54" applyNumberFormat="1" applyFont="1" applyFill="1" applyBorder="1" applyAlignment="1">
      <alignment horizontal="center" vertical="center"/>
    </xf>
    <xf numFmtId="14" fontId="24" fillId="0" borderId="11" xfId="54" applyNumberFormat="1" applyFont="1" applyFill="1" applyBorder="1" applyAlignment="1">
      <alignment horizontal="center" vertical="center"/>
    </xf>
    <xf numFmtId="0" fontId="16" fillId="0" borderId="16" xfId="54" applyFont="1" applyFill="1" applyBorder="1" applyAlignment="1">
      <alignment vertical="center"/>
    </xf>
    <xf numFmtId="0" fontId="16" fillId="0" borderId="16" xfId="54" applyFont="1" applyFill="1" applyBorder="1" applyAlignment="1">
      <alignment horizontal="left" vertical="center"/>
    </xf>
    <xf numFmtId="9" fontId="24" fillId="0" borderId="10" xfId="54" applyNumberFormat="1" applyFont="1" applyFill="1" applyBorder="1" applyAlignment="1" applyProtection="1">
      <alignment horizontal="center" vertical="center"/>
    </xf>
    <xf numFmtId="0" fontId="24" fillId="0" borderId="11" xfId="54" applyFont="1" applyFill="1" applyBorder="1" applyAlignment="1">
      <alignment horizontal="center" vertical="center"/>
    </xf>
    <xf numFmtId="0" fontId="16" fillId="0" borderId="16" xfId="54" applyFont="1" applyFill="1" applyBorder="1" applyAlignment="1">
      <alignment horizontal="center" vertical="center"/>
    </xf>
    <xf numFmtId="0" fontId="24" fillId="0" borderId="2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4" fillId="0" borderId="16" xfId="54" applyFont="1" applyFill="1" applyBorder="1" applyAlignment="1">
      <alignment horizontal="left" vertical="center"/>
    </xf>
    <xf numFmtId="0" fontId="28" fillId="0" borderId="17" xfId="54" applyFont="1" applyFill="1" applyBorder="1" applyAlignment="1">
      <alignment vertical="center"/>
    </xf>
    <xf numFmtId="0" fontId="29" fillId="0" borderId="18" xfId="6" applyNumberFormat="1" applyFont="1" applyFill="1" applyBorder="1" applyAlignment="1" applyProtection="1">
      <alignment horizontal="center" vertical="center" wrapText="1"/>
    </xf>
    <xf numFmtId="0" fontId="30" fillId="0" borderId="30" xfId="54" applyFont="1" applyFill="1" applyBorder="1" applyAlignment="1">
      <alignment horizontal="center" vertical="center" wrapText="1"/>
    </xf>
    <xf numFmtId="0" fontId="16" fillId="0" borderId="17" xfId="54" applyFont="1" applyFill="1" applyBorder="1" applyAlignment="1">
      <alignment horizontal="left" vertical="center"/>
    </xf>
    <xf numFmtId="0" fontId="16" fillId="0" borderId="18" xfId="54" applyFont="1" applyFill="1" applyBorder="1" applyAlignment="1">
      <alignment horizontal="left" vertical="center"/>
    </xf>
    <xf numFmtId="14" fontId="24" fillId="0" borderId="18" xfId="54" applyNumberFormat="1" applyFont="1" applyFill="1" applyBorder="1" applyAlignment="1">
      <alignment horizontal="center" vertical="center" wrapText="1"/>
    </xf>
    <xf numFmtId="14" fontId="24" fillId="0" borderId="30" xfId="54" applyNumberFormat="1" applyFont="1" applyFill="1" applyBorder="1" applyAlignment="1">
      <alignment horizontal="center" vertical="center" wrapText="1"/>
    </xf>
    <xf numFmtId="0" fontId="26" fillId="0" borderId="0" xfId="54" applyFont="1" applyFill="1" applyBorder="1" applyAlignment="1">
      <alignment horizontal="left" vertical="center"/>
    </xf>
    <xf numFmtId="0" fontId="16" fillId="0" borderId="14" xfId="54" applyFont="1" applyFill="1" applyBorder="1" applyAlignment="1">
      <alignment vertical="center"/>
    </xf>
    <xf numFmtId="0" fontId="21" fillId="0" borderId="15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/>
    </xf>
    <xf numFmtId="0" fontId="21" fillId="0" borderId="15" xfId="54" applyFont="1" applyFill="1" applyBorder="1" applyAlignment="1">
      <alignment vertical="center"/>
    </xf>
    <xf numFmtId="0" fontId="16" fillId="0" borderId="15" xfId="54" applyFont="1" applyFill="1" applyBorder="1" applyAlignment="1">
      <alignment vertical="center"/>
    </xf>
    <xf numFmtId="0" fontId="16" fillId="0" borderId="16" xfId="54" applyFont="1" applyBorder="1" applyAlignment="1">
      <alignment vertical="center"/>
    </xf>
    <xf numFmtId="0" fontId="21" fillId="0" borderId="10" xfId="54" applyFont="1" applyBorder="1" applyAlignment="1">
      <alignment horizontal="left" vertical="center"/>
    </xf>
    <xf numFmtId="0" fontId="24" fillId="0" borderId="10" xfId="54" applyFont="1" applyBorder="1" applyAlignment="1">
      <alignment horizontal="left" vertical="center"/>
    </xf>
    <xf numFmtId="0" fontId="21" fillId="0" borderId="10" xfId="54" applyFont="1" applyBorder="1" applyAlignment="1">
      <alignment vertical="center"/>
    </xf>
    <xf numFmtId="0" fontId="16" fillId="0" borderId="10" xfId="54" applyFont="1" applyBorder="1" applyAlignment="1">
      <alignment vertical="center"/>
    </xf>
    <xf numFmtId="0" fontId="16" fillId="0" borderId="17" xfId="54" applyFont="1" applyBorder="1" applyAlignment="1">
      <alignment horizontal="left" vertical="center"/>
    </xf>
    <xf numFmtId="0" fontId="16" fillId="0" borderId="18" xfId="54" applyFont="1" applyBorder="1" applyAlignment="1">
      <alignment horizontal="left" vertical="center"/>
    </xf>
    <xf numFmtId="0" fontId="16" fillId="0" borderId="0" xfId="54" applyFont="1" applyBorder="1" applyAlignment="1">
      <alignment horizontal="left" vertical="center"/>
    </xf>
    <xf numFmtId="0" fontId="25" fillId="0" borderId="14" xfId="54" applyFont="1" applyFill="1" applyBorder="1" applyAlignment="1">
      <alignment horizontal="left" vertical="center"/>
    </xf>
    <xf numFmtId="0" fontId="25" fillId="0" borderId="15" xfId="54" applyFont="1" applyFill="1" applyBorder="1" applyAlignment="1">
      <alignment horizontal="left" vertical="center"/>
    </xf>
    <xf numFmtId="0" fontId="25" fillId="0" borderId="15" xfId="54" applyFont="1" applyBorder="1" applyAlignment="1">
      <alignment horizontal="left" vertical="center"/>
    </xf>
    <xf numFmtId="0" fontId="25" fillId="0" borderId="23" xfId="54" applyFont="1" applyBorder="1" applyAlignment="1">
      <alignment horizontal="left" vertical="center"/>
    </xf>
    <xf numFmtId="0" fontId="25" fillId="0" borderId="22" xfId="54" applyFont="1" applyBorder="1" applyAlignment="1">
      <alignment horizontal="left" vertical="center"/>
    </xf>
    <xf numFmtId="0" fontId="25" fillId="0" borderId="28" xfId="54" applyFont="1" applyBorder="1" applyAlignment="1">
      <alignment horizontal="left" vertical="center"/>
    </xf>
    <xf numFmtId="0" fontId="25" fillId="0" borderId="21" xfId="54" applyFont="1" applyBorder="1" applyAlignment="1">
      <alignment horizontal="left" vertical="center"/>
    </xf>
    <xf numFmtId="0" fontId="31" fillId="0" borderId="17" xfId="54" applyFont="1" applyBorder="1" applyAlignment="1">
      <alignment horizontal="left" vertical="center"/>
    </xf>
    <xf numFmtId="0" fontId="31" fillId="0" borderId="18" xfId="54" applyFont="1" applyBorder="1" applyAlignment="1">
      <alignment horizontal="left" vertical="center"/>
    </xf>
    <xf numFmtId="0" fontId="24" fillId="0" borderId="18" xfId="54" applyFont="1" applyBorder="1" applyAlignment="1">
      <alignment horizontal="left" vertical="center"/>
    </xf>
    <xf numFmtId="0" fontId="25" fillId="0" borderId="14" xfId="54" applyFont="1" applyBorder="1" applyAlignment="1">
      <alignment horizontal="left" vertical="center"/>
    </xf>
    <xf numFmtId="0" fontId="24" fillId="0" borderId="17" xfId="54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6" fillId="0" borderId="17" xfId="54" applyFont="1" applyBorder="1" applyAlignment="1">
      <alignment horizontal="center" vertical="center"/>
    </xf>
    <xf numFmtId="0" fontId="16" fillId="0" borderId="18" xfId="54" applyFont="1" applyBorder="1" applyAlignment="1">
      <alignment horizontal="center" vertical="center"/>
    </xf>
    <xf numFmtId="0" fontId="26" fillId="0" borderId="0" xfId="54" applyFont="1" applyBorder="1" applyAlignment="1">
      <alignment horizontal="left" vertical="center"/>
    </xf>
    <xf numFmtId="0" fontId="24" fillId="0" borderId="15" xfId="54" applyFont="1" applyBorder="1" applyAlignment="1">
      <alignment horizontal="left" vertical="center"/>
    </xf>
    <xf numFmtId="0" fontId="16" fillId="0" borderId="16" xfId="54" applyFont="1" applyBorder="1" applyAlignment="1">
      <alignment horizontal="center" vertical="center"/>
    </xf>
    <xf numFmtId="0" fontId="16" fillId="0" borderId="10" xfId="54" applyFont="1" applyBorder="1" applyAlignment="1">
      <alignment horizontal="center" vertical="center"/>
    </xf>
    <xf numFmtId="0" fontId="23" fillId="0" borderId="10" xfId="54" applyFont="1" applyBorder="1" applyAlignment="1">
      <alignment horizontal="left" vertical="center"/>
    </xf>
    <xf numFmtId="0" fontId="16" fillId="0" borderId="26" xfId="54" applyFont="1" applyFill="1" applyBorder="1" applyAlignment="1">
      <alignment horizontal="left" vertical="center"/>
    </xf>
    <xf numFmtId="0" fontId="16" fillId="0" borderId="27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16" fillId="0" borderId="23" xfId="54" applyFont="1" applyBorder="1" applyAlignment="1">
      <alignment horizontal="left" vertical="center"/>
    </xf>
    <xf numFmtId="0" fontId="16" fillId="0" borderId="22" xfId="54" applyFont="1" applyBorder="1" applyAlignment="1">
      <alignment horizontal="left" vertical="center"/>
    </xf>
    <xf numFmtId="0" fontId="26" fillId="0" borderId="36" xfId="54" applyFont="1" applyBorder="1" applyAlignment="1">
      <alignment vertical="center"/>
    </xf>
    <xf numFmtId="0" fontId="24" fillId="0" borderId="37" xfId="54" applyFont="1" applyBorder="1" applyAlignment="1">
      <alignment horizontal="center" vertical="center"/>
    </xf>
    <xf numFmtId="0" fontId="26" fillId="0" borderId="37" xfId="54" applyFont="1" applyBorder="1" applyAlignment="1">
      <alignment vertical="center"/>
    </xf>
    <xf numFmtId="0" fontId="24" fillId="0" borderId="37" xfId="54" applyFont="1" applyBorder="1" applyAlignment="1">
      <alignment vertical="center"/>
    </xf>
    <xf numFmtId="58" fontId="21" fillId="0" borderId="37" xfId="54" applyNumberFormat="1" applyFont="1" applyBorder="1" applyAlignment="1">
      <alignment vertical="center"/>
    </xf>
    <xf numFmtId="0" fontId="26" fillId="0" borderId="37" xfId="54" applyFont="1" applyBorder="1" applyAlignment="1">
      <alignment horizontal="center" vertical="center"/>
    </xf>
    <xf numFmtId="0" fontId="26" fillId="0" borderId="38" xfId="54" applyFont="1" applyFill="1" applyBorder="1" applyAlignment="1">
      <alignment horizontal="left" vertical="center"/>
    </xf>
    <xf numFmtId="0" fontId="26" fillId="0" borderId="37" xfId="54" applyFont="1" applyFill="1" applyBorder="1" applyAlignment="1">
      <alignment horizontal="left" vertical="center"/>
    </xf>
    <xf numFmtId="0" fontId="26" fillId="0" borderId="39" xfId="54" applyFont="1" applyFill="1" applyBorder="1" applyAlignment="1">
      <alignment horizontal="center" vertical="center"/>
    </xf>
    <xf numFmtId="0" fontId="26" fillId="0" borderId="40" xfId="54" applyFont="1" applyFill="1" applyBorder="1" applyAlignment="1">
      <alignment horizontal="center" vertical="center"/>
    </xf>
    <xf numFmtId="0" fontId="26" fillId="0" borderId="17" xfId="54" applyFont="1" applyFill="1" applyBorder="1" applyAlignment="1">
      <alignment horizontal="center" vertical="center"/>
    </xf>
    <xf numFmtId="0" fontId="26" fillId="0" borderId="18" xfId="54" applyFont="1" applyFill="1" applyBorder="1" applyAlignment="1">
      <alignment horizontal="center" vertical="center"/>
    </xf>
    <xf numFmtId="58" fontId="26" fillId="0" borderId="37" xfId="54" applyNumberFormat="1" applyFont="1" applyFill="1" applyBorder="1" applyAlignment="1">
      <alignment vertical="center"/>
    </xf>
    <xf numFmtId="0" fontId="21" fillId="0" borderId="35" xfId="54" applyFont="1" applyBorder="1" applyAlignment="1">
      <alignment horizontal="center" vertical="center"/>
    </xf>
    <xf numFmtId="0" fontId="21" fillId="0" borderId="41" xfId="54" applyFont="1" applyBorder="1" applyAlignment="1">
      <alignment horizontal="center" vertical="center"/>
    </xf>
    <xf numFmtId="0" fontId="24" fillId="0" borderId="11" xfId="54" applyFont="1" applyBorder="1" applyAlignment="1">
      <alignment horizontal="left" vertical="center"/>
    </xf>
    <xf numFmtId="0" fontId="16" fillId="0" borderId="10" xfId="54" applyFont="1" applyFill="1" applyBorder="1" applyAlignment="1">
      <alignment horizontal="center" vertical="center"/>
    </xf>
    <xf numFmtId="0" fontId="16" fillId="0" borderId="11" xfId="54" applyFont="1" applyFill="1" applyBorder="1" applyAlignment="1">
      <alignment horizontal="center" vertical="center"/>
    </xf>
    <xf numFmtId="0" fontId="16" fillId="0" borderId="30" xfId="54" applyFont="1" applyFill="1" applyBorder="1" applyAlignment="1">
      <alignment horizontal="left" vertical="center"/>
    </xf>
    <xf numFmtId="0" fontId="24" fillId="0" borderId="29" xfId="54" applyFont="1" applyFill="1" applyBorder="1" applyAlignment="1">
      <alignment horizontal="left" vertical="center"/>
    </xf>
    <xf numFmtId="0" fontId="16" fillId="0" borderId="30" xfId="54" applyFont="1" applyBorder="1" applyAlignment="1">
      <alignment horizontal="left" vertical="center"/>
    </xf>
    <xf numFmtId="0" fontId="23" fillId="0" borderId="15" xfId="54" applyFont="1" applyBorder="1" applyAlignment="1">
      <alignment horizontal="left" vertical="center"/>
    </xf>
    <xf numFmtId="0" fontId="23" fillId="0" borderId="29" xfId="54" applyFont="1" applyBorder="1" applyAlignment="1">
      <alignment horizontal="left" vertical="center"/>
    </xf>
    <xf numFmtId="0" fontId="23" fillId="0" borderId="21" xfId="54" applyFont="1" applyBorder="1" applyAlignment="1">
      <alignment horizontal="left" vertical="center"/>
    </xf>
    <xf numFmtId="0" fontId="23" fillId="0" borderId="22" xfId="54" applyFont="1" applyBorder="1" applyAlignment="1">
      <alignment horizontal="left" vertical="center"/>
    </xf>
    <xf numFmtId="0" fontId="23" fillId="0" borderId="32" xfId="54" applyFont="1" applyBorder="1" applyAlignment="1">
      <alignment horizontal="left" vertical="center"/>
    </xf>
    <xf numFmtId="0" fontId="24" fillId="0" borderId="30" xfId="54" applyFont="1" applyBorder="1" applyAlignment="1">
      <alignment horizontal="left" vertical="center"/>
    </xf>
    <xf numFmtId="0" fontId="16" fillId="0" borderId="30" xfId="54" applyFont="1" applyBorder="1" applyAlignment="1">
      <alignment horizontal="center" vertical="center"/>
    </xf>
    <xf numFmtId="0" fontId="24" fillId="0" borderId="29" xfId="54" applyFont="1" applyBorder="1" applyAlignment="1">
      <alignment horizontal="left" vertical="center"/>
    </xf>
    <xf numFmtId="0" fontId="23" fillId="0" borderId="11" xfId="54" applyFont="1" applyBorder="1" applyAlignment="1">
      <alignment horizontal="left" vertical="center"/>
    </xf>
    <xf numFmtId="0" fontId="16" fillId="0" borderId="33" xfId="54" applyFont="1" applyFill="1" applyBorder="1" applyAlignment="1">
      <alignment horizontal="left" vertical="center"/>
    </xf>
    <xf numFmtId="0" fontId="16" fillId="0" borderId="32" xfId="54" applyFont="1" applyBorder="1" applyAlignment="1">
      <alignment horizontal="left" vertical="center"/>
    </xf>
    <xf numFmtId="0" fontId="24" fillId="0" borderId="42" xfId="54" applyFont="1" applyBorder="1" applyAlignment="1">
      <alignment horizontal="center" vertical="center"/>
    </xf>
    <xf numFmtId="0" fontId="26" fillId="0" borderId="43" xfId="54" applyFont="1" applyFill="1" applyBorder="1" applyAlignment="1">
      <alignment horizontal="left" vertical="center"/>
    </xf>
    <xf numFmtId="0" fontId="26" fillId="0" borderId="44" xfId="54" applyFont="1" applyFill="1" applyBorder="1" applyAlignment="1">
      <alignment horizontal="center" vertical="center"/>
    </xf>
    <xf numFmtId="0" fontId="26" fillId="0" borderId="30" xfId="54" applyFont="1" applyFill="1" applyBorder="1" applyAlignment="1">
      <alignment horizontal="center" vertical="center"/>
    </xf>
    <xf numFmtId="0" fontId="21" fillId="0" borderId="37" xfId="54" applyFont="1" applyBorder="1" applyAlignment="1">
      <alignment horizontal="center" vertical="center"/>
    </xf>
    <xf numFmtId="0" fontId="21" fillId="0" borderId="42" xfId="54" applyFont="1" applyBorder="1" applyAlignment="1">
      <alignment horizontal="center" vertical="center"/>
    </xf>
    <xf numFmtId="0" fontId="21" fillId="0" borderId="0" xfId="54" applyFont="1" applyBorder="1" applyAlignment="1">
      <alignment horizontal="left" vertical="center"/>
    </xf>
    <xf numFmtId="0" fontId="32" fillId="0" borderId="13" xfId="54" applyFont="1" applyBorder="1" applyAlignment="1">
      <alignment horizontal="center" vertical="top"/>
    </xf>
    <xf numFmtId="0" fontId="24" fillId="0" borderId="10" xfId="54" applyFont="1" applyFill="1" applyBorder="1" applyAlignment="1">
      <alignment vertical="center"/>
    </xf>
    <xf numFmtId="0" fontId="24" fillId="0" borderId="11" xfId="54" applyFont="1" applyFill="1" applyBorder="1" applyAlignment="1">
      <alignment vertical="center"/>
    </xf>
    <xf numFmtId="0" fontId="16" fillId="0" borderId="10" xfId="54" applyFont="1" applyFill="1" applyBorder="1" applyAlignment="1">
      <alignment vertical="center"/>
    </xf>
    <xf numFmtId="0" fontId="21" fillId="0" borderId="10" xfId="54" applyFont="1" applyFill="1" applyBorder="1" applyAlignment="1">
      <alignment vertical="center"/>
    </xf>
    <xf numFmtId="14" fontId="24" fillId="0" borderId="18" xfId="54" applyNumberFormat="1" applyFont="1" applyFill="1" applyBorder="1" applyAlignment="1">
      <alignment horizontal="center" vertical="center"/>
    </xf>
    <xf numFmtId="14" fontId="24" fillId="0" borderId="30" xfId="54" applyNumberFormat="1" applyFont="1" applyFill="1" applyBorder="1" applyAlignment="1">
      <alignment horizontal="center" vertical="center"/>
    </xf>
    <xf numFmtId="0" fontId="16" fillId="0" borderId="45" xfId="54" applyFont="1" applyFill="1" applyBorder="1" applyAlignment="1">
      <alignment horizontal="left" vertical="center"/>
    </xf>
    <xf numFmtId="0" fontId="16" fillId="0" borderId="24" xfId="54" applyFont="1" applyFill="1" applyBorder="1" applyAlignment="1">
      <alignment horizontal="left" vertical="center"/>
    </xf>
    <xf numFmtId="0" fontId="16" fillId="0" borderId="39" xfId="54" applyFont="1" applyFill="1" applyBorder="1" applyAlignment="1">
      <alignment vertical="center"/>
    </xf>
    <xf numFmtId="0" fontId="21" fillId="0" borderId="40" xfId="54" applyFont="1" applyFill="1" applyBorder="1" applyAlignment="1">
      <alignment horizontal="left" vertical="center"/>
    </xf>
    <xf numFmtId="0" fontId="24" fillId="0" borderId="40" xfId="54" applyFont="1" applyFill="1" applyBorder="1" applyAlignment="1">
      <alignment horizontal="left" vertical="center"/>
    </xf>
    <xf numFmtId="0" fontId="21" fillId="0" borderId="40" xfId="54" applyFont="1" applyFill="1" applyBorder="1" applyAlignment="1">
      <alignment vertical="center"/>
    </xf>
    <xf numFmtId="0" fontId="16" fillId="0" borderId="40" xfId="54" applyFont="1" applyFill="1" applyBorder="1" applyAlignment="1">
      <alignment vertical="center"/>
    </xf>
    <xf numFmtId="0" fontId="26" fillId="0" borderId="38" xfId="54" applyFont="1" applyBorder="1" applyAlignment="1">
      <alignment horizontal="left" vertical="center"/>
    </xf>
    <xf numFmtId="0" fontId="26" fillId="0" borderId="37" xfId="54" applyFont="1" applyBorder="1" applyAlignment="1">
      <alignment horizontal="left" vertical="center"/>
    </xf>
    <xf numFmtId="0" fontId="16" fillId="0" borderId="39" xfId="54" applyFont="1" applyBorder="1" applyAlignment="1">
      <alignment horizontal="center" vertical="center"/>
    </xf>
    <xf numFmtId="0" fontId="24" fillId="0" borderId="40" xfId="54" applyFont="1" applyBorder="1" applyAlignment="1">
      <alignment horizontal="left" vertical="center"/>
    </xf>
    <xf numFmtId="0" fontId="24" fillId="0" borderId="40" xfId="54" applyFont="1" applyBorder="1" applyAlignment="1">
      <alignment horizontal="center" vertical="center"/>
    </xf>
    <xf numFmtId="0" fontId="16" fillId="0" borderId="40" xfId="54" applyFont="1" applyBorder="1" applyAlignment="1">
      <alignment horizontal="center" vertical="center"/>
    </xf>
    <xf numFmtId="0" fontId="21" fillId="0" borderId="40" xfId="54" applyFont="1" applyBorder="1" applyAlignment="1">
      <alignment horizontal="center" vertical="center"/>
    </xf>
    <xf numFmtId="0" fontId="24" fillId="0" borderId="10" xfId="54" applyFont="1" applyBorder="1" applyAlignment="1">
      <alignment horizontal="center" vertical="center"/>
    </xf>
    <xf numFmtId="0" fontId="21" fillId="0" borderId="10" xfId="54" applyFont="1" applyBorder="1" applyAlignment="1">
      <alignment horizontal="center" vertical="center"/>
    </xf>
    <xf numFmtId="0" fontId="16" fillId="0" borderId="26" xfId="54" applyFont="1" applyBorder="1" applyAlignment="1">
      <alignment horizontal="left" vertical="center" wrapText="1"/>
    </xf>
    <xf numFmtId="0" fontId="16" fillId="0" borderId="27" xfId="54" applyFont="1" applyBorder="1" applyAlignment="1">
      <alignment horizontal="left" vertical="center" wrapText="1"/>
    </xf>
    <xf numFmtId="0" fontId="16" fillId="0" borderId="39" xfId="54" applyFont="1" applyBorder="1" applyAlignment="1">
      <alignment horizontal="left" vertical="center"/>
    </xf>
    <xf numFmtId="0" fontId="16" fillId="0" borderId="40" xfId="54" applyFont="1" applyBorder="1" applyAlignment="1">
      <alignment horizontal="left" vertical="center"/>
    </xf>
    <xf numFmtId="0" fontId="33" fillId="0" borderId="46" xfId="54" applyFont="1" applyBorder="1" applyAlignment="1">
      <alignment horizontal="left" vertical="center" wrapText="1"/>
    </xf>
    <xf numFmtId="9" fontId="24" fillId="0" borderId="10" xfId="54" applyNumberFormat="1" applyFont="1" applyBorder="1" applyAlignment="1">
      <alignment horizontal="center" vertical="center"/>
    </xf>
    <xf numFmtId="0" fontId="24" fillId="0" borderId="16" xfId="54" applyFont="1" applyBorder="1" applyAlignment="1">
      <alignment horizontal="left" vertical="center"/>
    </xf>
    <xf numFmtId="0" fontId="26" fillId="0" borderId="38" xfId="0" applyFont="1" applyBorder="1" applyAlignment="1">
      <alignment horizontal="left" vertical="center"/>
    </xf>
    <xf numFmtId="0" fontId="26" fillId="0" borderId="37" xfId="0" applyFont="1" applyBorder="1" applyAlignment="1">
      <alignment horizontal="left" vertical="center"/>
    </xf>
    <xf numFmtId="9" fontId="24" fillId="0" borderId="25" xfId="54" applyNumberFormat="1" applyFont="1" applyFill="1" applyBorder="1" applyAlignment="1">
      <alignment horizontal="left" vertical="center"/>
    </xf>
    <xf numFmtId="9" fontId="24" fillId="0" borderId="20" xfId="54" applyNumberFormat="1" applyFont="1" applyFill="1" applyBorder="1" applyAlignment="1">
      <alignment horizontal="left" vertical="center"/>
    </xf>
    <xf numFmtId="9" fontId="24" fillId="0" borderId="26" xfId="54" applyNumberFormat="1" applyFont="1" applyBorder="1" applyAlignment="1">
      <alignment horizontal="left" vertical="center"/>
    </xf>
    <xf numFmtId="9" fontId="24" fillId="0" borderId="27" xfId="54" applyNumberFormat="1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3" fillId="0" borderId="39" xfId="54" applyFont="1" applyFill="1" applyBorder="1" applyAlignment="1">
      <alignment horizontal="left" vertical="center"/>
    </xf>
    <xf numFmtId="0" fontId="23" fillId="0" borderId="40" xfId="54" applyFont="1" applyFill="1" applyBorder="1" applyAlignment="1">
      <alignment horizontal="left" vertical="center"/>
    </xf>
    <xf numFmtId="0" fontId="23" fillId="0" borderId="47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4" fillId="0" borderId="48" xfId="54" applyFont="1" applyFill="1" applyBorder="1" applyAlignment="1">
      <alignment horizontal="left" vertical="center"/>
    </xf>
    <xf numFmtId="0" fontId="24" fillId="0" borderId="49" xfId="54" applyFont="1" applyFill="1" applyBorder="1" applyAlignment="1">
      <alignment horizontal="left" vertical="center"/>
    </xf>
    <xf numFmtId="0" fontId="26" fillId="0" borderId="34" xfId="54" applyFont="1" applyBorder="1" applyAlignment="1">
      <alignment vertical="center"/>
    </xf>
    <xf numFmtId="0" fontId="34" fillId="0" borderId="37" xfId="54" applyFont="1" applyBorder="1" applyAlignment="1">
      <alignment horizontal="center" vertical="center"/>
    </xf>
    <xf numFmtId="0" fontId="26" fillId="0" borderId="35" xfId="54" applyFont="1" applyBorder="1" applyAlignment="1">
      <alignment vertical="center"/>
    </xf>
    <xf numFmtId="0" fontId="24" fillId="0" borderId="50" xfId="54" applyFont="1" applyBorder="1" applyAlignment="1">
      <alignment vertical="center"/>
    </xf>
    <xf numFmtId="0" fontId="26" fillId="0" borderId="50" xfId="54" applyFont="1" applyBorder="1" applyAlignment="1">
      <alignment vertical="center"/>
    </xf>
    <xf numFmtId="58" fontId="21" fillId="0" borderId="35" xfId="54" applyNumberFormat="1" applyFont="1" applyBorder="1" applyAlignment="1">
      <alignment vertical="center"/>
    </xf>
    <xf numFmtId="0" fontId="26" fillId="0" borderId="24" xfId="54" applyFont="1" applyBorder="1" applyAlignment="1">
      <alignment horizontal="center" vertical="center"/>
    </xf>
    <xf numFmtId="0" fontId="24" fillId="0" borderId="45" xfId="54" applyFont="1" applyFill="1" applyBorder="1" applyAlignment="1">
      <alignment horizontal="left" vertical="center"/>
    </xf>
    <xf numFmtId="0" fontId="24" fillId="0" borderId="24" xfId="54" applyFont="1" applyFill="1" applyBorder="1" applyAlignment="1">
      <alignment horizontal="left" vertical="center"/>
    </xf>
    <xf numFmtId="0" fontId="21" fillId="0" borderId="50" xfId="54" applyFont="1" applyBorder="1" applyAlignment="1">
      <alignment vertical="center"/>
    </xf>
    <xf numFmtId="58" fontId="21" fillId="0" borderId="35" xfId="54" applyNumberFormat="1" applyFont="1" applyFill="1" applyBorder="1" applyAlignment="1">
      <alignment vertical="center"/>
    </xf>
    <xf numFmtId="0" fontId="24" fillId="0" borderId="18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16" fillId="0" borderId="51" xfId="54" applyFont="1" applyFill="1" applyBorder="1" applyAlignment="1">
      <alignment horizontal="left" vertical="center"/>
    </xf>
    <xf numFmtId="0" fontId="24" fillId="0" borderId="44" xfId="54" applyFont="1" applyFill="1" applyBorder="1" applyAlignment="1">
      <alignment horizontal="left" vertical="center"/>
    </xf>
    <xf numFmtId="0" fontId="26" fillId="0" borderId="43" xfId="54" applyFont="1" applyBorder="1" applyAlignment="1">
      <alignment horizontal="left" vertical="center"/>
    </xf>
    <xf numFmtId="0" fontId="24" fillId="0" borderId="44" xfId="54" applyFont="1" applyBorder="1" applyAlignment="1">
      <alignment horizontal="left" vertical="center"/>
    </xf>
    <xf numFmtId="0" fontId="16" fillId="0" borderId="0" xfId="54" applyFont="1" applyBorder="1" applyAlignment="1">
      <alignment vertical="center"/>
    </xf>
    <xf numFmtId="0" fontId="16" fillId="0" borderId="33" xfId="54" applyFont="1" applyBorder="1" applyAlignment="1">
      <alignment horizontal="left" vertical="center" wrapText="1"/>
    </xf>
    <xf numFmtId="0" fontId="16" fillId="0" borderId="44" xfId="54" applyFont="1" applyBorder="1" applyAlignment="1">
      <alignment horizontal="left" vertical="center"/>
    </xf>
    <xf numFmtId="0" fontId="31" fillId="0" borderId="11" xfId="54" applyFont="1" applyBorder="1" applyAlignment="1">
      <alignment horizontal="left" vertical="center"/>
    </xf>
    <xf numFmtId="0" fontId="25" fillId="0" borderId="11" xfId="54" applyFont="1" applyBorder="1" applyAlignment="1">
      <alignment horizontal="left" vertical="center"/>
    </xf>
    <xf numFmtId="0" fontId="26" fillId="0" borderId="43" xfId="0" applyFont="1" applyBorder="1" applyAlignment="1">
      <alignment horizontal="left" vertical="center"/>
    </xf>
    <xf numFmtId="9" fontId="24" fillId="0" borderId="31" xfId="54" applyNumberFormat="1" applyFont="1" applyFill="1" applyBorder="1" applyAlignment="1">
      <alignment horizontal="left" vertical="center"/>
    </xf>
    <xf numFmtId="9" fontId="24" fillId="0" borderId="33" xfId="54" applyNumberFormat="1" applyFont="1" applyBorder="1" applyAlignment="1">
      <alignment horizontal="left" vertical="center"/>
    </xf>
    <xf numFmtId="0" fontId="23" fillId="0" borderId="44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left" vertical="center"/>
    </xf>
    <xf numFmtId="0" fontId="24" fillId="0" borderId="52" xfId="54" applyFont="1" applyFill="1" applyBorder="1" applyAlignment="1">
      <alignment horizontal="left" vertical="center"/>
    </xf>
    <xf numFmtId="0" fontId="26" fillId="0" borderId="53" xfId="54" applyFont="1" applyBorder="1" applyAlignment="1">
      <alignment horizontal="center" vertical="center"/>
    </xf>
    <xf numFmtId="0" fontId="24" fillId="0" borderId="50" xfId="54" applyFont="1" applyBorder="1" applyAlignment="1">
      <alignment horizontal="center" vertical="center"/>
    </xf>
    <xf numFmtId="0" fontId="24" fillId="0" borderId="51" xfId="54" applyFont="1" applyBorder="1" applyAlignment="1">
      <alignment horizontal="center" vertical="center"/>
    </xf>
    <xf numFmtId="0" fontId="24" fillId="0" borderId="51" xfId="54" applyFont="1" applyFill="1" applyBorder="1" applyAlignment="1">
      <alignment horizontal="left" vertical="center"/>
    </xf>
    <xf numFmtId="0" fontId="35" fillId="0" borderId="54" xfId="0" applyFont="1" applyBorder="1" applyAlignment="1">
      <alignment horizontal="center" vertical="center" wrapText="1"/>
    </xf>
    <xf numFmtId="0" fontId="35" fillId="0" borderId="55" xfId="0" applyFont="1" applyBorder="1" applyAlignment="1">
      <alignment horizontal="center" vertical="center" wrapText="1"/>
    </xf>
    <xf numFmtId="0" fontId="36" fillId="0" borderId="56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56" xfId="0" applyBorder="1"/>
    <xf numFmtId="0" fontId="0" fillId="0" borderId="2" xfId="0" applyBorder="1"/>
    <xf numFmtId="0" fontId="0" fillId="4" borderId="2" xfId="0" applyFill="1" applyBorder="1"/>
    <xf numFmtId="0" fontId="0" fillId="0" borderId="57" xfId="0" applyBorder="1"/>
    <xf numFmtId="0" fontId="0" fillId="0" borderId="58" xfId="0" applyBorder="1"/>
    <xf numFmtId="0" fontId="0" fillId="4" borderId="58" xfId="0" applyFill="1" applyBorder="1"/>
    <xf numFmtId="0" fontId="0" fillId="5" borderId="0" xfId="0" applyFill="1"/>
    <xf numFmtId="0" fontId="35" fillId="0" borderId="5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/>
    </xf>
    <xf numFmtId="0" fontId="36" fillId="0" borderId="61" xfId="0" applyFont="1" applyBorder="1"/>
    <xf numFmtId="0" fontId="0" fillId="0" borderId="61" xfId="0" applyBorder="1"/>
    <xf numFmtId="0" fontId="0" fillId="0" borderId="6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vertical="top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  <cellStyle name="常规 23 2" xfId="6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46162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46162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1742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5392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26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4677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56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550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7825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763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01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182880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5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35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182245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013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7825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4551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6405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64057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4424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6405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4424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64057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4424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6405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6405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4424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4424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6405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4424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6405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4424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8508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6405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22503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22503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266700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266700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372" customWidth="1"/>
    <col min="2" max="2" width="96.3333333333333" style="373" customWidth="1"/>
    <col min="3" max="3" width="10.1666666666667" customWidth="1"/>
  </cols>
  <sheetData>
    <row r="1" customFormat="1" ht="21" customHeight="1" spans="1:2">
      <c r="A1" s="374"/>
      <c r="B1" s="375" t="s">
        <v>0</v>
      </c>
    </row>
    <row r="2" customFormat="1" spans="1:2">
      <c r="A2" s="376">
        <v>1</v>
      </c>
      <c r="B2" s="377" t="s">
        <v>1</v>
      </c>
    </row>
    <row r="3" customFormat="1" spans="1:2">
      <c r="A3" s="376">
        <v>2</v>
      </c>
      <c r="B3" s="377" t="s">
        <v>2</v>
      </c>
    </row>
    <row r="4" customFormat="1" spans="1:2">
      <c r="A4" s="376">
        <v>3</v>
      </c>
      <c r="B4" s="377" t="s">
        <v>3</v>
      </c>
    </row>
    <row r="5" customFormat="1" spans="1:2">
      <c r="A5" s="376">
        <v>4</v>
      </c>
      <c r="B5" s="377" t="s">
        <v>4</v>
      </c>
    </row>
    <row r="6" customFormat="1" spans="1:2">
      <c r="A6" s="376">
        <v>5</v>
      </c>
      <c r="B6" s="377" t="s">
        <v>5</v>
      </c>
    </row>
    <row r="7" customFormat="1" spans="1:2">
      <c r="A7" s="376">
        <v>6</v>
      </c>
      <c r="B7" s="377" t="s">
        <v>6</v>
      </c>
    </row>
    <row r="8" s="371" customFormat="1" ht="35" customHeight="1" spans="1:2">
      <c r="A8" s="378">
        <v>7</v>
      </c>
      <c r="B8" s="379" t="s">
        <v>7</v>
      </c>
    </row>
    <row r="9" customFormat="1" ht="19" customHeight="1" spans="1:2">
      <c r="A9" s="374"/>
      <c r="B9" s="380" t="s">
        <v>8</v>
      </c>
    </row>
    <row r="10" customFormat="1" ht="30" customHeight="1" spans="1:2">
      <c r="A10" s="376">
        <v>1</v>
      </c>
      <c r="B10" s="381" t="s">
        <v>9</v>
      </c>
    </row>
    <row r="11" customFormat="1" spans="1:2">
      <c r="A11" s="376">
        <v>2</v>
      </c>
      <c r="B11" s="379" t="s">
        <v>10</v>
      </c>
    </row>
    <row r="12" customFormat="1" spans="1:2">
      <c r="A12" s="376"/>
      <c r="B12" s="377"/>
    </row>
    <row r="13" customFormat="1" ht="20.4" spans="1:2">
      <c r="A13" s="374"/>
      <c r="B13" s="380" t="s">
        <v>11</v>
      </c>
    </row>
    <row r="14" customFormat="1" ht="31.2" spans="1:2">
      <c r="A14" s="376">
        <v>1</v>
      </c>
      <c r="B14" s="381" t="s">
        <v>12</v>
      </c>
    </row>
    <row r="15" customFormat="1" spans="1:2">
      <c r="A15" s="376">
        <v>2</v>
      </c>
      <c r="B15" s="377" t="s">
        <v>13</v>
      </c>
    </row>
    <row r="16" customFormat="1" spans="1:2">
      <c r="A16" s="376">
        <v>3</v>
      </c>
      <c r="B16" s="377" t="s">
        <v>14</v>
      </c>
    </row>
    <row r="17" customFormat="1" spans="1:2">
      <c r="A17" s="376"/>
      <c r="B17" s="377"/>
    </row>
    <row r="18" customFormat="1" ht="20.4" spans="1:2">
      <c r="A18" s="374"/>
      <c r="B18" s="380" t="s">
        <v>15</v>
      </c>
    </row>
    <row r="19" customFormat="1" ht="31.2" spans="1:2">
      <c r="A19" s="376">
        <v>1</v>
      </c>
      <c r="B19" s="381" t="s">
        <v>16</v>
      </c>
    </row>
    <row r="20" customFormat="1" spans="1:2">
      <c r="A20" s="376">
        <v>2</v>
      </c>
      <c r="B20" s="377" t="s">
        <v>17</v>
      </c>
    </row>
    <row r="21" customFormat="1" ht="31.2" spans="1:2">
      <c r="A21" s="376">
        <v>3</v>
      </c>
      <c r="B21" s="377" t="s">
        <v>18</v>
      </c>
    </row>
    <row r="22" customFormat="1" spans="1:2">
      <c r="A22" s="376"/>
      <c r="B22" s="377"/>
    </row>
    <row r="24" customFormat="1" spans="1:2">
      <c r="A24" s="382"/>
      <c r="B24" s="383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A11" sqref="A11:D11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262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263</v>
      </c>
      <c r="B2" s="7" t="s">
        <v>264</v>
      </c>
      <c r="C2" s="7" t="s">
        <v>265</v>
      </c>
      <c r="D2" s="7" t="s">
        <v>266</v>
      </c>
      <c r="E2" s="7" t="s">
        <v>267</v>
      </c>
      <c r="F2" s="7" t="s">
        <v>268</v>
      </c>
      <c r="G2" s="7" t="s">
        <v>269</v>
      </c>
      <c r="H2" s="7" t="s">
        <v>270</v>
      </c>
      <c r="I2" s="6" t="s">
        <v>271</v>
      </c>
      <c r="J2" s="6" t="s">
        <v>272</v>
      </c>
      <c r="K2" s="6" t="s">
        <v>273</v>
      </c>
      <c r="L2" s="6" t="s">
        <v>274</v>
      </c>
      <c r="M2" s="6" t="s">
        <v>275</v>
      </c>
      <c r="N2" s="7" t="s">
        <v>276</v>
      </c>
      <c r="O2" s="7" t="s">
        <v>277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278</v>
      </c>
      <c r="J3" s="6" t="s">
        <v>278</v>
      </c>
      <c r="K3" s="6" t="s">
        <v>278</v>
      </c>
      <c r="L3" s="6" t="s">
        <v>278</v>
      </c>
      <c r="M3" s="6" t="s">
        <v>278</v>
      </c>
      <c r="N3" s="9"/>
      <c r="O3" s="9"/>
    </row>
    <row r="4" s="2" customFormat="1" ht="18" customHeight="1" spans="1:15">
      <c r="A4" s="35">
        <v>1</v>
      </c>
      <c r="B4" s="30" t="s">
        <v>279</v>
      </c>
      <c r="C4" s="31" t="s">
        <v>280</v>
      </c>
      <c r="D4" s="12" t="s">
        <v>101</v>
      </c>
      <c r="E4" s="13" t="s">
        <v>47</v>
      </c>
      <c r="F4" s="11" t="s">
        <v>281</v>
      </c>
      <c r="G4" s="59" t="s">
        <v>79</v>
      </c>
      <c r="H4" s="60"/>
      <c r="I4" s="35">
        <v>1</v>
      </c>
      <c r="J4" s="35"/>
      <c r="K4" s="35">
        <v>1</v>
      </c>
      <c r="L4" s="35"/>
      <c r="M4" s="35">
        <v>1</v>
      </c>
      <c r="N4" s="60">
        <f>SUM(I4:M4)</f>
        <v>3</v>
      </c>
      <c r="O4" s="60"/>
    </row>
    <row r="5" s="2" customFormat="1" ht="18" customHeight="1" spans="1:15">
      <c r="A5" s="35">
        <v>2</v>
      </c>
      <c r="B5" s="30" t="s">
        <v>282</v>
      </c>
      <c r="C5" s="31" t="s">
        <v>280</v>
      </c>
      <c r="D5" s="12" t="s">
        <v>102</v>
      </c>
      <c r="E5" s="13" t="s">
        <v>47</v>
      </c>
      <c r="F5" s="11" t="s">
        <v>281</v>
      </c>
      <c r="G5" s="59" t="s">
        <v>79</v>
      </c>
      <c r="H5" s="60"/>
      <c r="I5" s="35"/>
      <c r="J5" s="35">
        <v>1</v>
      </c>
      <c r="K5" s="35"/>
      <c r="L5" s="35">
        <v>1</v>
      </c>
      <c r="M5" s="35">
        <v>1</v>
      </c>
      <c r="N5" s="60">
        <f>SUM(I5:M5)</f>
        <v>3</v>
      </c>
      <c r="O5" s="60"/>
    </row>
    <row r="6" s="2" customFormat="1" ht="18" customHeight="1" spans="1:15">
      <c r="A6" s="35">
        <v>3</v>
      </c>
      <c r="B6" s="30" t="s">
        <v>283</v>
      </c>
      <c r="C6" s="31" t="s">
        <v>280</v>
      </c>
      <c r="D6" s="12" t="s">
        <v>103</v>
      </c>
      <c r="E6" s="13" t="s">
        <v>47</v>
      </c>
      <c r="F6" s="11" t="s">
        <v>281</v>
      </c>
      <c r="G6" s="59" t="s">
        <v>79</v>
      </c>
      <c r="H6" s="60"/>
      <c r="I6" s="35">
        <v>1</v>
      </c>
      <c r="J6" s="35">
        <v>1</v>
      </c>
      <c r="K6" s="35"/>
      <c r="L6" s="35">
        <v>1</v>
      </c>
      <c r="M6" s="35"/>
      <c r="N6" s="60">
        <f>SUM(I6:M6)</f>
        <v>3</v>
      </c>
      <c r="O6" s="60"/>
    </row>
    <row r="7" s="2" customFormat="1" ht="18" customHeight="1" spans="1:15">
      <c r="A7" s="35"/>
      <c r="B7" s="30"/>
      <c r="C7" s="31"/>
      <c r="D7" s="12"/>
      <c r="E7" s="13"/>
      <c r="F7" s="11"/>
      <c r="G7" s="59"/>
      <c r="H7" s="60"/>
      <c r="I7" s="35"/>
      <c r="J7" s="35"/>
      <c r="K7" s="35"/>
      <c r="L7" s="35"/>
      <c r="M7" s="35"/>
      <c r="N7" s="60"/>
      <c r="O7" s="60"/>
    </row>
    <row r="8" s="2" customFormat="1" ht="18" customHeight="1" spans="1:15">
      <c r="A8" s="35"/>
      <c r="B8" s="30"/>
      <c r="C8" s="31"/>
      <c r="D8" s="12"/>
      <c r="E8" s="13"/>
      <c r="F8" s="11"/>
      <c r="G8" s="59"/>
      <c r="H8" s="60"/>
      <c r="I8" s="35"/>
      <c r="J8" s="35"/>
      <c r="K8" s="35"/>
      <c r="L8" s="35"/>
      <c r="M8" s="35"/>
      <c r="N8" s="60"/>
      <c r="O8" s="60"/>
    </row>
    <row r="9" s="2" customFormat="1" ht="18" customHeight="1" spans="1:15">
      <c r="A9" s="35"/>
      <c r="B9" s="13"/>
      <c r="C9" s="31"/>
      <c r="D9" s="12"/>
      <c r="E9" s="13"/>
      <c r="F9" s="11"/>
      <c r="G9" s="59"/>
      <c r="H9" s="60"/>
      <c r="I9" s="35"/>
      <c r="J9" s="35"/>
      <c r="K9" s="35"/>
      <c r="L9" s="35"/>
      <c r="M9" s="35"/>
      <c r="N9" s="60"/>
      <c r="O9" s="60"/>
    </row>
    <row r="10" s="1" customFormat="1" ht="14.25" customHeight="1" spans="1: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="4" customFormat="1" ht="29.25" customHeight="1" spans="1:15">
      <c r="A11" s="19" t="s">
        <v>284</v>
      </c>
      <c r="B11" s="20"/>
      <c r="C11" s="20"/>
      <c r="D11" s="21"/>
      <c r="E11" s="22"/>
      <c r="F11" s="40"/>
      <c r="G11" s="40"/>
      <c r="H11" s="40"/>
      <c r="I11" s="33"/>
      <c r="J11" s="19" t="s">
        <v>285</v>
      </c>
      <c r="K11" s="20"/>
      <c r="L11" s="20"/>
      <c r="M11" s="21"/>
      <c r="N11" s="20"/>
      <c r="O11" s="28"/>
    </row>
    <row r="12" s="1" customFormat="1" ht="72.95" customHeight="1" spans="1:15">
      <c r="A12" s="23" t="s">
        <v>286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zoomScale="120" zoomScaleNormal="120" workbookViewId="0">
      <selection activeCell="A10" sqref="A10:E10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287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263</v>
      </c>
      <c r="B2" s="7" t="s">
        <v>268</v>
      </c>
      <c r="C2" s="7" t="s">
        <v>264</v>
      </c>
      <c r="D2" s="7" t="s">
        <v>265</v>
      </c>
      <c r="E2" s="7" t="s">
        <v>266</v>
      </c>
      <c r="F2" s="7" t="s">
        <v>267</v>
      </c>
      <c r="G2" s="6" t="s">
        <v>288</v>
      </c>
      <c r="H2" s="6"/>
      <c r="I2" s="6" t="s">
        <v>289</v>
      </c>
      <c r="J2" s="6"/>
      <c r="K2" s="8" t="s">
        <v>290</v>
      </c>
      <c r="L2" s="56" t="s">
        <v>291</v>
      </c>
      <c r="M2" s="25" t="s">
        <v>292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293</v>
      </c>
      <c r="H3" s="6" t="s">
        <v>294</v>
      </c>
      <c r="I3" s="6" t="s">
        <v>293</v>
      </c>
      <c r="J3" s="6" t="s">
        <v>294</v>
      </c>
      <c r="K3" s="10"/>
      <c r="L3" s="57"/>
      <c r="M3" s="26"/>
    </row>
    <row r="4" s="53" customFormat="1" ht="18" customHeight="1" spans="1:13">
      <c r="A4" s="11">
        <v>1</v>
      </c>
      <c r="B4" s="11" t="s">
        <v>281</v>
      </c>
      <c r="C4" s="30" t="s">
        <v>295</v>
      </c>
      <c r="D4" s="31" t="s">
        <v>280</v>
      </c>
      <c r="E4" s="12" t="s">
        <v>101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/>
    </row>
    <row r="5" s="53" customFormat="1" ht="18" customHeight="1" spans="1:13">
      <c r="A5" s="11">
        <v>2</v>
      </c>
      <c r="B5" s="11" t="s">
        <v>281</v>
      </c>
      <c r="C5" s="30" t="s">
        <v>296</v>
      </c>
      <c r="D5" s="31" t="s">
        <v>280</v>
      </c>
      <c r="E5" s="12" t="s">
        <v>102</v>
      </c>
      <c r="F5" s="13" t="s">
        <v>47</v>
      </c>
      <c r="G5" s="14">
        <v>-0.006</v>
      </c>
      <c r="H5" s="14">
        <v>-0.003</v>
      </c>
      <c r="I5" s="15">
        <v>-0.003</v>
      </c>
      <c r="J5" s="15">
        <v>-0.007</v>
      </c>
      <c r="K5" s="14">
        <f>SUM(G5:J5)</f>
        <v>-0.019</v>
      </c>
      <c r="L5" s="11"/>
      <c r="M5" s="11"/>
    </row>
    <row r="6" s="53" customFormat="1" ht="18" customHeight="1" spans="1:13">
      <c r="A6" s="11">
        <v>3</v>
      </c>
      <c r="B6" s="11" t="s">
        <v>281</v>
      </c>
      <c r="C6" s="30" t="s">
        <v>297</v>
      </c>
      <c r="D6" s="31" t="s">
        <v>280</v>
      </c>
      <c r="E6" s="12" t="s">
        <v>103</v>
      </c>
      <c r="F6" s="13" t="s">
        <v>47</v>
      </c>
      <c r="G6" s="14">
        <v>-0.005</v>
      </c>
      <c r="H6" s="14">
        <v>-0.003</v>
      </c>
      <c r="I6" s="15">
        <v>-0.003</v>
      </c>
      <c r="J6" s="15">
        <v>-0.008</v>
      </c>
      <c r="K6" s="14">
        <f>SUM(G6:J6)</f>
        <v>-0.019</v>
      </c>
      <c r="L6" s="11"/>
      <c r="M6" s="11"/>
    </row>
    <row r="7" s="53" customFormat="1" ht="18" customHeight="1" spans="1:13">
      <c r="A7" s="11"/>
      <c r="B7" s="11"/>
      <c r="C7" s="30"/>
      <c r="D7" s="31"/>
      <c r="E7" s="12"/>
      <c r="F7" s="13"/>
      <c r="G7" s="14"/>
      <c r="H7" s="14"/>
      <c r="I7" s="15"/>
      <c r="J7" s="15"/>
      <c r="K7" s="14"/>
      <c r="L7" s="11"/>
      <c r="M7" s="11"/>
    </row>
    <row r="8" s="54" customFormat="1" ht="14.25" customHeight="1" spans="1:13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="1" customFormat="1" ht="14.25" customHeight="1" spans="1:1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="4" customFormat="1" ht="29.25" customHeight="1" spans="1:13">
      <c r="A10" s="19" t="s">
        <v>284</v>
      </c>
      <c r="B10" s="20"/>
      <c r="C10" s="20"/>
      <c r="D10" s="20"/>
      <c r="E10" s="21"/>
      <c r="F10" s="22"/>
      <c r="G10" s="33"/>
      <c r="H10" s="19" t="s">
        <v>285</v>
      </c>
      <c r="I10" s="20"/>
      <c r="J10" s="20"/>
      <c r="K10" s="21"/>
      <c r="L10" s="58"/>
      <c r="M10" s="28"/>
    </row>
    <row r="11" s="1" customFormat="1" ht="105" customHeight="1" spans="1:13">
      <c r="A11" s="55" t="s">
        <v>298</v>
      </c>
      <c r="B11" s="55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"/>
  <sheetViews>
    <sheetView view="pageBreakPreview" zoomScale="110" zoomScaleNormal="100" workbookViewId="0">
      <selection activeCell="F4" sqref="F4:F6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299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300</v>
      </c>
      <c r="B2" s="7" t="s">
        <v>268</v>
      </c>
      <c r="C2" s="7" t="s">
        <v>264</v>
      </c>
      <c r="D2" s="7" t="s">
        <v>265</v>
      </c>
      <c r="E2" s="7" t="s">
        <v>266</v>
      </c>
      <c r="F2" s="7" t="s">
        <v>267</v>
      </c>
      <c r="G2" s="42" t="s">
        <v>301</v>
      </c>
      <c r="H2" s="43"/>
      <c r="I2" s="49"/>
      <c r="J2" s="42" t="s">
        <v>302</v>
      </c>
      <c r="K2" s="43"/>
      <c r="L2" s="49"/>
      <c r="M2" s="42" t="s">
        <v>303</v>
      </c>
      <c r="N2" s="43"/>
      <c r="O2" s="49"/>
      <c r="P2" s="42" t="s">
        <v>304</v>
      </c>
      <c r="Q2" s="43"/>
      <c r="R2" s="49"/>
      <c r="S2" s="43" t="s">
        <v>305</v>
      </c>
      <c r="T2" s="43"/>
      <c r="U2" s="49"/>
      <c r="V2" s="36" t="s">
        <v>306</v>
      </c>
      <c r="W2" s="36" t="s">
        <v>277</v>
      </c>
    </row>
    <row r="3" s="2" customFormat="1" ht="18" customHeight="1" spans="1:23">
      <c r="A3" s="44"/>
      <c r="B3" s="44"/>
      <c r="C3" s="44"/>
      <c r="D3" s="44"/>
      <c r="E3" s="44"/>
      <c r="F3" s="44"/>
      <c r="G3" s="6" t="s">
        <v>307</v>
      </c>
      <c r="H3" s="6" t="s">
        <v>52</v>
      </c>
      <c r="I3" s="6" t="s">
        <v>268</v>
      </c>
      <c r="J3" s="6" t="s">
        <v>307</v>
      </c>
      <c r="K3" s="6" t="s">
        <v>52</v>
      </c>
      <c r="L3" s="6" t="s">
        <v>268</v>
      </c>
      <c r="M3" s="6" t="s">
        <v>307</v>
      </c>
      <c r="N3" s="6" t="s">
        <v>52</v>
      </c>
      <c r="O3" s="6" t="s">
        <v>268</v>
      </c>
      <c r="P3" s="6" t="s">
        <v>307</v>
      </c>
      <c r="Q3" s="6" t="s">
        <v>52</v>
      </c>
      <c r="R3" s="6" t="s">
        <v>268</v>
      </c>
      <c r="S3" s="6" t="s">
        <v>307</v>
      </c>
      <c r="T3" s="6" t="s">
        <v>52</v>
      </c>
      <c r="U3" s="6" t="s">
        <v>268</v>
      </c>
      <c r="V3" s="51"/>
      <c r="W3" s="51"/>
    </row>
    <row r="4" s="1" customFormat="1" ht="18" customHeight="1" spans="1:23">
      <c r="A4" s="18"/>
      <c r="B4" s="11" t="s">
        <v>281</v>
      </c>
      <c r="C4" s="30" t="s">
        <v>295</v>
      </c>
      <c r="D4" s="31" t="s">
        <v>280</v>
      </c>
      <c r="E4" s="12" t="s">
        <v>101</v>
      </c>
      <c r="F4" s="13" t="s">
        <v>47</v>
      </c>
      <c r="G4" s="31" t="s">
        <v>308</v>
      </c>
      <c r="H4" s="45" t="s">
        <v>309</v>
      </c>
      <c r="I4" s="12" t="s">
        <v>310</v>
      </c>
      <c r="J4" s="50" t="s">
        <v>311</v>
      </c>
      <c r="K4" s="41" t="s">
        <v>312</v>
      </c>
      <c r="L4" s="41" t="s">
        <v>281</v>
      </c>
      <c r="M4" s="50" t="s">
        <v>313</v>
      </c>
      <c r="N4" s="41" t="s">
        <v>314</v>
      </c>
      <c r="O4" s="41" t="s">
        <v>315</v>
      </c>
      <c r="P4" s="41"/>
      <c r="Q4" s="41"/>
      <c r="R4" s="41"/>
      <c r="S4" s="41"/>
      <c r="T4" s="41"/>
      <c r="U4" s="41"/>
      <c r="V4" s="41" t="s">
        <v>79</v>
      </c>
      <c r="W4" s="41"/>
    </row>
    <row r="5" s="1" customFormat="1" ht="18" customHeight="1" spans="1:23">
      <c r="A5" s="18"/>
      <c r="B5" s="11" t="s">
        <v>281</v>
      </c>
      <c r="C5" s="30" t="s">
        <v>296</v>
      </c>
      <c r="D5" s="31" t="s">
        <v>280</v>
      </c>
      <c r="E5" s="12" t="s">
        <v>102</v>
      </c>
      <c r="F5" s="13" t="s">
        <v>47</v>
      </c>
      <c r="G5" s="30"/>
      <c r="H5" s="31"/>
      <c r="I5" s="12"/>
      <c r="J5" s="13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="1" customFormat="1" ht="14.25" customHeight="1" spans="1:23">
      <c r="A6" s="18"/>
      <c r="B6" s="11" t="s">
        <v>281</v>
      </c>
      <c r="C6" s="30" t="s">
        <v>316</v>
      </c>
      <c r="D6" s="31" t="s">
        <v>280</v>
      </c>
      <c r="E6" s="12" t="s">
        <v>103</v>
      </c>
      <c r="F6" s="13" t="s">
        <v>47</v>
      </c>
      <c r="G6" s="31" t="s">
        <v>308</v>
      </c>
      <c r="H6" s="45" t="s">
        <v>309</v>
      </c>
      <c r="I6" s="12" t="s">
        <v>310</v>
      </c>
      <c r="J6" s="50" t="s">
        <v>311</v>
      </c>
      <c r="K6" s="41" t="s">
        <v>312</v>
      </c>
      <c r="L6" s="41" t="s">
        <v>281</v>
      </c>
      <c r="M6" s="50" t="s">
        <v>313</v>
      </c>
      <c r="N6" s="41" t="s">
        <v>314</v>
      </c>
      <c r="O6" s="41" t="s">
        <v>315</v>
      </c>
      <c r="P6" s="18"/>
      <c r="Q6" s="18"/>
      <c r="R6" s="18"/>
      <c r="S6" s="18"/>
      <c r="T6" s="18"/>
      <c r="U6" s="18"/>
      <c r="V6" s="41" t="s">
        <v>79</v>
      </c>
      <c r="W6" s="18"/>
    </row>
    <row r="7" s="1" customFormat="1" ht="14.25" customHeight="1" spans="1:23">
      <c r="A7" s="46"/>
      <c r="B7" s="47"/>
      <c r="C7" s="47"/>
      <c r="D7" s="47"/>
      <c r="E7" s="48"/>
      <c r="F7" s="46"/>
      <c r="G7" s="13"/>
      <c r="H7" s="47"/>
      <c r="I7" s="47"/>
      <c r="J7" s="46"/>
      <c r="K7" s="47"/>
      <c r="L7" s="47"/>
      <c r="M7" s="47"/>
      <c r="N7" s="47"/>
      <c r="O7" s="47"/>
      <c r="P7" s="47"/>
      <c r="Q7" s="47"/>
      <c r="R7" s="47"/>
      <c r="S7" s="47"/>
      <c r="T7" s="47"/>
      <c r="U7" s="52"/>
      <c r="V7" s="41"/>
      <c r="W7" s="52"/>
    </row>
    <row r="8" s="4" customFormat="1" ht="29.25" customHeight="1" spans="1:23">
      <c r="A8" s="19" t="s">
        <v>284</v>
      </c>
      <c r="B8" s="20"/>
      <c r="C8" s="20"/>
      <c r="D8" s="20"/>
      <c r="E8" s="21"/>
      <c r="F8" s="22"/>
      <c r="G8" s="33"/>
      <c r="H8" s="40"/>
      <c r="I8" s="40"/>
      <c r="J8" s="19" t="s">
        <v>285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1"/>
      <c r="V8" s="20"/>
      <c r="W8" s="28"/>
    </row>
    <row r="9" s="1" customFormat="1" ht="72.95" customHeight="1" spans="1:23">
      <c r="A9" s="23" t="s">
        <v>317</v>
      </c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</sheetData>
  <mergeCells count="18">
    <mergeCell ref="A1:W1"/>
    <mergeCell ref="G2:I2"/>
    <mergeCell ref="J2:L2"/>
    <mergeCell ref="M2:O2"/>
    <mergeCell ref="P2:R2"/>
    <mergeCell ref="S2:U2"/>
    <mergeCell ref="A8:E8"/>
    <mergeCell ref="F8:G8"/>
    <mergeCell ref="J8:U8"/>
    <mergeCell ref="A9:W9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zoomScale="125" zoomScaleNormal="125" workbookViewId="0">
      <selection activeCell="F3" sqref="F3:F5"/>
    </sheetView>
  </sheetViews>
  <sheetFormatPr defaultColWidth="8.1" defaultRowHeight="14.4" outlineLevelRow="6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5" t="s">
        <v>319</v>
      </c>
      <c r="B2" s="36" t="s">
        <v>264</v>
      </c>
      <c r="C2" s="36" t="s">
        <v>265</v>
      </c>
      <c r="D2" s="36" t="s">
        <v>266</v>
      </c>
      <c r="E2" s="35" t="s">
        <v>267</v>
      </c>
      <c r="F2" s="36" t="s">
        <v>268</v>
      </c>
      <c r="G2" s="35" t="s">
        <v>320</v>
      </c>
      <c r="H2" s="35" t="s">
        <v>321</v>
      </c>
      <c r="I2" s="35" t="s">
        <v>322</v>
      </c>
      <c r="J2" s="35" t="s">
        <v>321</v>
      </c>
      <c r="K2" s="35" t="s">
        <v>323</v>
      </c>
      <c r="L2" s="35" t="s">
        <v>321</v>
      </c>
      <c r="M2" s="36" t="s">
        <v>306</v>
      </c>
      <c r="N2" s="36" t="s">
        <v>277</v>
      </c>
    </row>
    <row r="3" s="1" customFormat="1" ht="14.25" customHeight="1" spans="1:15">
      <c r="A3" s="37">
        <v>45503</v>
      </c>
      <c r="B3" s="30" t="s">
        <v>316</v>
      </c>
      <c r="C3" s="31" t="s">
        <v>280</v>
      </c>
      <c r="D3" s="12" t="s">
        <v>101</v>
      </c>
      <c r="E3" s="13" t="s">
        <v>47</v>
      </c>
      <c r="F3" s="11" t="s">
        <v>281</v>
      </c>
      <c r="G3" s="38">
        <v>0.333333333333333</v>
      </c>
      <c r="H3" s="39" t="s">
        <v>324</v>
      </c>
      <c r="I3" s="38">
        <v>0.583333333333333</v>
      </c>
      <c r="J3" s="39" t="s">
        <v>324</v>
      </c>
      <c r="K3" s="18"/>
      <c r="L3" s="41"/>
      <c r="M3" s="41"/>
      <c r="N3" s="41" t="s">
        <v>325</v>
      </c>
      <c r="O3" s="41"/>
    </row>
    <row r="4" s="1" customFormat="1" ht="14.25" customHeight="1" spans="1:15">
      <c r="A4" s="37">
        <v>45503</v>
      </c>
      <c r="B4" s="30" t="s">
        <v>326</v>
      </c>
      <c r="C4" s="31" t="s">
        <v>280</v>
      </c>
      <c r="D4" s="12" t="s">
        <v>102</v>
      </c>
      <c r="E4" s="13" t="s">
        <v>47</v>
      </c>
      <c r="F4" s="11" t="s">
        <v>281</v>
      </c>
      <c r="G4" s="38">
        <v>0.375</v>
      </c>
      <c r="H4" s="39" t="s">
        <v>324</v>
      </c>
      <c r="I4" s="38">
        <v>0.604166666666667</v>
      </c>
      <c r="J4" s="39" t="s">
        <v>324</v>
      </c>
      <c r="K4" s="18"/>
      <c r="L4" s="35"/>
      <c r="M4" s="35"/>
      <c r="N4" s="36" t="s">
        <v>327</v>
      </c>
      <c r="O4" s="36"/>
    </row>
    <row r="5" s="1" customFormat="1" ht="14.25" customHeight="1" spans="1:15">
      <c r="A5" s="37">
        <v>45503</v>
      </c>
      <c r="B5" s="30" t="s">
        <v>295</v>
      </c>
      <c r="C5" s="31" t="s">
        <v>280</v>
      </c>
      <c r="D5" s="12" t="s">
        <v>103</v>
      </c>
      <c r="E5" s="13" t="s">
        <v>47</v>
      </c>
      <c r="F5" s="11" t="s">
        <v>281</v>
      </c>
      <c r="G5" s="38">
        <v>0.395833333333333</v>
      </c>
      <c r="H5" s="39" t="s">
        <v>324</v>
      </c>
      <c r="I5" s="38">
        <v>0.625</v>
      </c>
      <c r="J5" s="39" t="s">
        <v>324</v>
      </c>
      <c r="K5" s="18"/>
      <c r="L5" s="41"/>
      <c r="M5" s="41"/>
      <c r="N5" s="41" t="s">
        <v>328</v>
      </c>
      <c r="O5" s="41"/>
    </row>
    <row r="6" s="4" customFormat="1" ht="29.25" customHeight="1" spans="1:14">
      <c r="A6" s="19" t="s">
        <v>329</v>
      </c>
      <c r="B6" s="20"/>
      <c r="C6" s="20"/>
      <c r="D6" s="21"/>
      <c r="E6" s="22"/>
      <c r="F6" s="40"/>
      <c r="G6" s="33"/>
      <c r="H6" s="40"/>
      <c r="I6" s="19" t="s">
        <v>285</v>
      </c>
      <c r="J6" s="20"/>
      <c r="K6" s="20"/>
      <c r="L6" s="20"/>
      <c r="M6" s="20"/>
      <c r="N6" s="28"/>
    </row>
    <row r="7" s="1" customFormat="1" ht="72.95" customHeight="1" spans="1:14">
      <c r="A7" s="23" t="s">
        <v>330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</sheetData>
  <mergeCells count="5">
    <mergeCell ref="A1:N1"/>
    <mergeCell ref="A6:D6"/>
    <mergeCell ref="E6:G6"/>
    <mergeCell ref="I6:K6"/>
    <mergeCell ref="A7:N7"/>
  </mergeCells>
  <dataValidations count="1">
    <dataValidation type="list" allowBlank="1" showInputMessage="1" showErrorMessage="1" sqref="N1 O3 O5 N6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zoomScale="125" zoomScaleNormal="125" workbookViewId="0">
      <selection activeCell="A8" sqref="A8:L8"/>
    </sheetView>
  </sheetViews>
  <sheetFormatPr defaultColWidth="8.1" defaultRowHeight="14.4" outlineLevelRow="7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331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300</v>
      </c>
      <c r="B2" s="7" t="s">
        <v>268</v>
      </c>
      <c r="C2" s="7" t="s">
        <v>264</v>
      </c>
      <c r="D2" s="7" t="s">
        <v>265</v>
      </c>
      <c r="E2" s="7" t="s">
        <v>266</v>
      </c>
      <c r="F2" s="7" t="s">
        <v>267</v>
      </c>
      <c r="G2" s="6" t="s">
        <v>332</v>
      </c>
      <c r="H2" s="6" t="s">
        <v>333</v>
      </c>
      <c r="I2" s="6" t="s">
        <v>334</v>
      </c>
      <c r="J2" s="6" t="s">
        <v>335</v>
      </c>
      <c r="K2" s="7" t="s">
        <v>306</v>
      </c>
      <c r="L2" s="7" t="s">
        <v>277</v>
      </c>
    </row>
    <row r="3" s="2" customFormat="1" ht="15.95" customHeight="1" spans="1:12">
      <c r="A3" s="29" t="s">
        <v>336</v>
      </c>
      <c r="B3" s="11" t="s">
        <v>281</v>
      </c>
      <c r="C3" s="30" t="s">
        <v>295</v>
      </c>
      <c r="D3" s="31" t="s">
        <v>280</v>
      </c>
      <c r="E3" s="12" t="s">
        <v>101</v>
      </c>
      <c r="F3" s="13" t="s">
        <v>47</v>
      </c>
      <c r="G3" s="32" t="s">
        <v>337</v>
      </c>
      <c r="H3" s="32" t="s">
        <v>338</v>
      </c>
      <c r="I3" s="32" t="s">
        <v>339</v>
      </c>
      <c r="J3" s="34" t="s">
        <v>340</v>
      </c>
      <c r="K3" s="34" t="s">
        <v>327</v>
      </c>
      <c r="L3" s="34"/>
    </row>
    <row r="4" s="2" customFormat="1" ht="15.95" customHeight="1" spans="1:12">
      <c r="A4" s="29" t="s">
        <v>341</v>
      </c>
      <c r="B4" s="11" t="s">
        <v>281</v>
      </c>
      <c r="C4" s="30" t="s">
        <v>297</v>
      </c>
      <c r="D4" s="31" t="s">
        <v>280</v>
      </c>
      <c r="E4" s="12" t="s">
        <v>102</v>
      </c>
      <c r="F4" s="13" t="s">
        <v>47</v>
      </c>
      <c r="G4" s="32" t="s">
        <v>337</v>
      </c>
      <c r="H4" s="32" t="s">
        <v>338</v>
      </c>
      <c r="I4" s="32" t="s">
        <v>339</v>
      </c>
      <c r="J4" s="34" t="s">
        <v>340</v>
      </c>
      <c r="K4" s="34" t="s">
        <v>327</v>
      </c>
      <c r="L4" s="34"/>
    </row>
    <row r="5" s="2" customFormat="1" ht="15.95" customHeight="1" spans="1:12">
      <c r="A5" s="29" t="s">
        <v>336</v>
      </c>
      <c r="B5" s="11" t="s">
        <v>281</v>
      </c>
      <c r="C5" s="30" t="s">
        <v>342</v>
      </c>
      <c r="D5" s="31" t="s">
        <v>280</v>
      </c>
      <c r="E5" s="12" t="s">
        <v>103</v>
      </c>
      <c r="F5" s="13" t="s">
        <v>47</v>
      </c>
      <c r="G5" s="32" t="s">
        <v>337</v>
      </c>
      <c r="H5" s="32" t="s">
        <v>338</v>
      </c>
      <c r="I5" s="32" t="s">
        <v>339</v>
      </c>
      <c r="J5" s="34" t="s">
        <v>340</v>
      </c>
      <c r="K5" s="34" t="s">
        <v>327</v>
      </c>
      <c r="L5" s="34"/>
    </row>
    <row r="6" s="2" customFormat="1" ht="15.95" customHeight="1" spans="1:12">
      <c r="A6" s="29"/>
      <c r="B6" s="11"/>
      <c r="C6" s="30"/>
      <c r="D6" s="31"/>
      <c r="E6" s="12"/>
      <c r="F6" s="13"/>
      <c r="G6" s="32"/>
      <c r="H6" s="32"/>
      <c r="I6" s="32"/>
      <c r="J6" s="34"/>
      <c r="K6" s="34"/>
      <c r="L6" s="29"/>
    </row>
    <row r="7" s="4" customFormat="1" ht="29.25" customHeight="1" spans="1:12">
      <c r="A7" s="19" t="s">
        <v>284</v>
      </c>
      <c r="B7" s="20"/>
      <c r="C7" s="20"/>
      <c r="D7" s="20"/>
      <c r="E7" s="21"/>
      <c r="F7" s="22"/>
      <c r="G7" s="33"/>
      <c r="H7" s="19" t="s">
        <v>285</v>
      </c>
      <c r="I7" s="20"/>
      <c r="J7" s="20"/>
      <c r="K7" s="20"/>
      <c r="L7" s="28"/>
    </row>
    <row r="8" s="1" customFormat="1" ht="72.95" customHeight="1" spans="1:12">
      <c r="A8" s="23" t="s">
        <v>343</v>
      </c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</row>
  </sheetData>
  <mergeCells count="5">
    <mergeCell ref="A1:J1"/>
    <mergeCell ref="A7:E7"/>
    <mergeCell ref="F7:G7"/>
    <mergeCell ref="H7:J7"/>
    <mergeCell ref="A8:L8"/>
  </mergeCells>
  <dataValidations count="1">
    <dataValidation type="list" allowBlank="1" showInputMessage="1" showErrorMessage="1" sqref="L3:L8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zoomScale="125" zoomScaleNormal="125" topLeftCell="A2" workbookViewId="0">
      <selection activeCell="C12" sqref="C12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344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263</v>
      </c>
      <c r="B2" s="7" t="s">
        <v>268</v>
      </c>
      <c r="C2" s="7" t="s">
        <v>307</v>
      </c>
      <c r="D2" s="7" t="s">
        <v>266</v>
      </c>
      <c r="E2" s="7" t="s">
        <v>267</v>
      </c>
      <c r="F2" s="6" t="s">
        <v>345</v>
      </c>
      <c r="G2" s="6" t="s">
        <v>289</v>
      </c>
      <c r="H2" s="8" t="s">
        <v>290</v>
      </c>
      <c r="I2" s="25" t="s">
        <v>292</v>
      </c>
    </row>
    <row r="3" s="2" customFormat="1" ht="18" customHeight="1" spans="1:9">
      <c r="A3" s="6"/>
      <c r="B3" s="9"/>
      <c r="C3" s="9"/>
      <c r="D3" s="9"/>
      <c r="E3" s="9"/>
      <c r="F3" s="6" t="s">
        <v>346</v>
      </c>
      <c r="G3" s="6" t="s">
        <v>293</v>
      </c>
      <c r="H3" s="10"/>
      <c r="I3" s="26"/>
    </row>
    <row r="4" s="3" customFormat="1" ht="18" customHeight="1" spans="1:9">
      <c r="A4" s="11">
        <v>1</v>
      </c>
      <c r="B4" s="11" t="s">
        <v>347</v>
      </c>
      <c r="C4" s="12" t="s">
        <v>348</v>
      </c>
      <c r="D4" s="12" t="s">
        <v>349</v>
      </c>
      <c r="E4" s="13" t="s">
        <v>47</v>
      </c>
      <c r="F4" s="14">
        <v>-0.008</v>
      </c>
      <c r="G4" s="14">
        <v>-0.01</v>
      </c>
      <c r="H4" s="15">
        <f>SUM(F4:G4)</f>
        <v>-0.018</v>
      </c>
      <c r="I4" s="11"/>
    </row>
    <row r="5" s="3" customFormat="1" ht="18" customHeight="1" spans="1:9">
      <c r="A5" s="11">
        <v>2</v>
      </c>
      <c r="B5" s="11" t="s">
        <v>347</v>
      </c>
      <c r="C5" s="12" t="s">
        <v>348</v>
      </c>
      <c r="D5" s="12" t="s">
        <v>101</v>
      </c>
      <c r="E5" s="13" t="s">
        <v>47</v>
      </c>
      <c r="F5" s="14">
        <v>0.006</v>
      </c>
      <c r="G5" s="14">
        <v>-0.01</v>
      </c>
      <c r="H5" s="15">
        <f>SUM(F5:G5)</f>
        <v>-0.004</v>
      </c>
      <c r="I5" s="11"/>
    </row>
    <row r="6" s="3" customFormat="1" ht="18" customHeight="1" spans="1:9">
      <c r="A6" s="11">
        <v>3</v>
      </c>
      <c r="B6" s="11" t="s">
        <v>347</v>
      </c>
      <c r="C6" s="16" t="s">
        <v>350</v>
      </c>
      <c r="D6" s="12" t="s">
        <v>101</v>
      </c>
      <c r="E6" s="13" t="s">
        <v>47</v>
      </c>
      <c r="F6" s="14">
        <v>-0.007</v>
      </c>
      <c r="G6" s="14">
        <v>-0.008</v>
      </c>
      <c r="H6" s="15">
        <f>SUM(F6:G6)</f>
        <v>-0.015</v>
      </c>
      <c r="I6" s="11"/>
    </row>
    <row r="7" s="3" customFormat="1" ht="18" customHeight="1" spans="1:9">
      <c r="A7" s="11"/>
      <c r="B7" s="11"/>
      <c r="C7" s="16"/>
      <c r="D7" s="17"/>
      <c r="E7" s="13"/>
      <c r="F7" s="14"/>
      <c r="G7" s="14"/>
      <c r="H7" s="15"/>
      <c r="I7" s="27"/>
    </row>
    <row r="8" s="3" customFormat="1" ht="18" customHeight="1" spans="1:9">
      <c r="A8" s="11"/>
      <c r="B8" s="11"/>
      <c r="C8" s="16"/>
      <c r="D8" s="17"/>
      <c r="E8" s="13"/>
      <c r="F8" s="14"/>
      <c r="G8" s="14"/>
      <c r="H8" s="15"/>
      <c r="I8" s="27"/>
    </row>
    <row r="9" s="1" customFormat="1" ht="18" customHeight="1" spans="1:9">
      <c r="A9" s="18"/>
      <c r="B9" s="18"/>
      <c r="C9" s="18"/>
      <c r="D9" s="18"/>
      <c r="E9" s="18"/>
      <c r="F9" s="18"/>
      <c r="G9" s="18"/>
      <c r="H9" s="18"/>
      <c r="I9" s="18"/>
    </row>
    <row r="10" s="4" customFormat="1" ht="29.25" customHeight="1" spans="1:9">
      <c r="A10" s="19" t="s">
        <v>329</v>
      </c>
      <c r="B10" s="20"/>
      <c r="C10" s="20"/>
      <c r="D10" s="21"/>
      <c r="E10" s="22"/>
      <c r="F10" s="19" t="s">
        <v>285</v>
      </c>
      <c r="G10" s="20"/>
      <c r="H10" s="21"/>
      <c r="I10" s="28"/>
    </row>
    <row r="11" s="1" customFormat="1" ht="51.95" customHeight="1" spans="1:9">
      <c r="A11" s="23" t="s">
        <v>351</v>
      </c>
      <c r="B11" s="23"/>
      <c r="C11" s="24"/>
      <c r="D11" s="24"/>
      <c r="E11" s="24"/>
      <c r="F11" s="24"/>
      <c r="G11" s="24"/>
      <c r="H11" s="24"/>
      <c r="I11" s="24"/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7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50" t="s">
        <v>19</v>
      </c>
      <c r="C2" s="351"/>
      <c r="D2" s="351"/>
      <c r="E2" s="351"/>
      <c r="F2" s="351"/>
      <c r="G2" s="351"/>
      <c r="H2" s="351"/>
      <c r="I2" s="366"/>
    </row>
    <row r="3" ht="28" customHeight="1" spans="2:9">
      <c r="B3" s="352"/>
      <c r="C3" s="353"/>
      <c r="D3" s="354" t="s">
        <v>20</v>
      </c>
      <c r="E3" s="355"/>
      <c r="F3" s="356" t="s">
        <v>21</v>
      </c>
      <c r="G3" s="357"/>
      <c r="H3" s="354" t="s">
        <v>22</v>
      </c>
      <c r="I3" s="367"/>
    </row>
    <row r="4" ht="28" customHeight="1" spans="2:9">
      <c r="B4" s="352" t="s">
        <v>23</v>
      </c>
      <c r="C4" s="353" t="s">
        <v>24</v>
      </c>
      <c r="D4" s="353" t="s">
        <v>25</v>
      </c>
      <c r="E4" s="353" t="s">
        <v>26</v>
      </c>
      <c r="F4" s="358" t="s">
        <v>25</v>
      </c>
      <c r="G4" s="358" t="s">
        <v>26</v>
      </c>
      <c r="H4" s="353" t="s">
        <v>25</v>
      </c>
      <c r="I4" s="368" t="s">
        <v>26</v>
      </c>
    </row>
    <row r="5" ht="28" customHeight="1" spans="2:9">
      <c r="B5" s="359" t="s">
        <v>27</v>
      </c>
      <c r="C5" s="360">
        <v>13</v>
      </c>
      <c r="D5" s="360">
        <v>0</v>
      </c>
      <c r="E5" s="360">
        <v>1</v>
      </c>
      <c r="F5" s="361">
        <v>0</v>
      </c>
      <c r="G5" s="361">
        <v>1</v>
      </c>
      <c r="H5" s="360">
        <v>1</v>
      </c>
      <c r="I5" s="369">
        <v>2</v>
      </c>
    </row>
    <row r="6" ht="28" customHeight="1" spans="2:9">
      <c r="B6" s="359" t="s">
        <v>28</v>
      </c>
      <c r="C6" s="360">
        <v>20</v>
      </c>
      <c r="D6" s="360">
        <v>0</v>
      </c>
      <c r="E6" s="360">
        <v>1</v>
      </c>
      <c r="F6" s="361">
        <v>1</v>
      </c>
      <c r="G6" s="361">
        <v>2</v>
      </c>
      <c r="H6" s="360">
        <v>2</v>
      </c>
      <c r="I6" s="369">
        <v>3</v>
      </c>
    </row>
    <row r="7" ht="28" customHeight="1" spans="2:9">
      <c r="B7" s="359" t="s">
        <v>29</v>
      </c>
      <c r="C7" s="360">
        <v>32</v>
      </c>
      <c r="D7" s="360">
        <v>0</v>
      </c>
      <c r="E7" s="360">
        <v>1</v>
      </c>
      <c r="F7" s="361">
        <v>2</v>
      </c>
      <c r="G7" s="361">
        <v>3</v>
      </c>
      <c r="H7" s="360">
        <v>3</v>
      </c>
      <c r="I7" s="369">
        <v>4</v>
      </c>
    </row>
    <row r="8" ht="28" customHeight="1" spans="2:9">
      <c r="B8" s="359" t="s">
        <v>30</v>
      </c>
      <c r="C8" s="360">
        <v>50</v>
      </c>
      <c r="D8" s="360">
        <v>1</v>
      </c>
      <c r="E8" s="360">
        <v>2</v>
      </c>
      <c r="F8" s="361">
        <v>3</v>
      </c>
      <c r="G8" s="361">
        <v>4</v>
      </c>
      <c r="H8" s="360">
        <v>5</v>
      </c>
      <c r="I8" s="369">
        <v>6</v>
      </c>
    </row>
    <row r="9" ht="28" customHeight="1" spans="2:9">
      <c r="B9" s="359" t="s">
        <v>31</v>
      </c>
      <c r="C9" s="360">
        <v>80</v>
      </c>
      <c r="D9" s="360">
        <v>2</v>
      </c>
      <c r="E9" s="360">
        <v>3</v>
      </c>
      <c r="F9" s="361">
        <v>5</v>
      </c>
      <c r="G9" s="361">
        <v>6</v>
      </c>
      <c r="H9" s="360">
        <v>7</v>
      </c>
      <c r="I9" s="369">
        <v>8</v>
      </c>
    </row>
    <row r="10" ht="28" customHeight="1" spans="2:9">
      <c r="B10" s="359" t="s">
        <v>32</v>
      </c>
      <c r="C10" s="360">
        <v>125</v>
      </c>
      <c r="D10" s="360">
        <v>3</v>
      </c>
      <c r="E10" s="360">
        <v>4</v>
      </c>
      <c r="F10" s="361">
        <v>7</v>
      </c>
      <c r="G10" s="361">
        <v>8</v>
      </c>
      <c r="H10" s="360">
        <v>10</v>
      </c>
      <c r="I10" s="369">
        <v>11</v>
      </c>
    </row>
    <row r="11" ht="28" customHeight="1" spans="2:9">
      <c r="B11" s="359" t="s">
        <v>33</v>
      </c>
      <c r="C11" s="360">
        <v>200</v>
      </c>
      <c r="D11" s="360">
        <v>5</v>
      </c>
      <c r="E11" s="360">
        <v>6</v>
      </c>
      <c r="F11" s="361">
        <v>10</v>
      </c>
      <c r="G11" s="361">
        <v>11</v>
      </c>
      <c r="H11" s="360">
        <v>14</v>
      </c>
      <c r="I11" s="369">
        <v>15</v>
      </c>
    </row>
    <row r="12" ht="28" customHeight="1" spans="2:9">
      <c r="B12" s="362" t="s">
        <v>34</v>
      </c>
      <c r="C12" s="363">
        <v>315</v>
      </c>
      <c r="D12" s="363">
        <v>7</v>
      </c>
      <c r="E12" s="363">
        <v>8</v>
      </c>
      <c r="F12" s="364">
        <v>14</v>
      </c>
      <c r="G12" s="364">
        <v>15</v>
      </c>
      <c r="H12" s="363">
        <v>21</v>
      </c>
      <c r="I12" s="370">
        <v>22</v>
      </c>
    </row>
    <row r="14" spans="2:4">
      <c r="B14" s="365" t="s">
        <v>35</v>
      </c>
      <c r="C14" s="365"/>
      <c r="D14" s="36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B8" sqref="B8:C8"/>
    </sheetView>
  </sheetViews>
  <sheetFormatPr defaultColWidth="10.3333333333333" defaultRowHeight="16.5" customHeight="1"/>
  <cols>
    <col min="1" max="1" width="11.7" style="162" customWidth="1"/>
    <col min="2" max="9" width="10.3333333333333" style="162"/>
    <col min="10" max="10" width="8.83333333333333" style="162" customWidth="1"/>
    <col min="11" max="11" width="12" style="162" customWidth="1"/>
    <col min="12" max="16384" width="10.3333333333333" style="162"/>
  </cols>
  <sheetData>
    <row r="1" ht="21.15" spans="1:11">
      <c r="A1" s="274" t="s">
        <v>36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ht="16.35" spans="1:11">
      <c r="A2" s="164" t="s">
        <v>37</v>
      </c>
      <c r="B2" s="165" t="s">
        <v>38</v>
      </c>
      <c r="C2" s="165"/>
      <c r="D2" s="166" t="s">
        <v>39</v>
      </c>
      <c r="E2" s="166"/>
      <c r="F2" s="165" t="s">
        <v>40</v>
      </c>
      <c r="G2" s="165"/>
      <c r="H2" s="167" t="s">
        <v>41</v>
      </c>
      <c r="I2" s="248" t="s">
        <v>42</v>
      </c>
      <c r="J2" s="248"/>
      <c r="K2" s="249"/>
    </row>
    <row r="3" ht="15.6" spans="1:11">
      <c r="A3" s="168" t="s">
        <v>43</v>
      </c>
      <c r="B3" s="169"/>
      <c r="C3" s="170"/>
      <c r="D3" s="171" t="s">
        <v>44</v>
      </c>
      <c r="E3" s="172"/>
      <c r="F3" s="172"/>
      <c r="G3" s="173"/>
      <c r="H3" s="171" t="s">
        <v>45</v>
      </c>
      <c r="I3" s="172"/>
      <c r="J3" s="172"/>
      <c r="K3" s="173"/>
    </row>
    <row r="4" ht="16.35" spans="1:11">
      <c r="A4" s="181" t="s">
        <v>46</v>
      </c>
      <c r="B4" s="175" t="s">
        <v>47</v>
      </c>
      <c r="C4" s="176"/>
      <c r="D4" s="181" t="s">
        <v>48</v>
      </c>
      <c r="E4" s="67"/>
      <c r="F4" s="178">
        <v>45519</v>
      </c>
      <c r="G4" s="179"/>
      <c r="H4" s="181" t="s">
        <v>49</v>
      </c>
      <c r="I4" s="67"/>
      <c r="J4" s="175" t="s">
        <v>50</v>
      </c>
      <c r="K4" s="176" t="s">
        <v>51</v>
      </c>
    </row>
    <row r="5" ht="15.6" spans="1:11">
      <c r="A5" s="180" t="s">
        <v>52</v>
      </c>
      <c r="B5" s="95" t="s">
        <v>53</v>
      </c>
      <c r="C5" s="95"/>
      <c r="D5" s="181" t="s">
        <v>54</v>
      </c>
      <c r="E5" s="67"/>
      <c r="F5" s="178">
        <v>45492</v>
      </c>
      <c r="G5" s="179"/>
      <c r="H5" s="181" t="s">
        <v>55</v>
      </c>
      <c r="I5" s="67"/>
      <c r="J5" s="175" t="s">
        <v>50</v>
      </c>
      <c r="K5" s="176" t="s">
        <v>51</v>
      </c>
    </row>
    <row r="6" ht="15.6" spans="1:11">
      <c r="A6" s="181" t="s">
        <v>56</v>
      </c>
      <c r="B6" s="275">
        <v>3</v>
      </c>
      <c r="C6" s="276">
        <v>7</v>
      </c>
      <c r="D6" s="180" t="s">
        <v>57</v>
      </c>
      <c r="E6" s="277"/>
      <c r="F6" s="178">
        <v>45505</v>
      </c>
      <c r="G6" s="179"/>
      <c r="H6" s="181" t="s">
        <v>58</v>
      </c>
      <c r="I6" s="67"/>
      <c r="J6" s="175" t="s">
        <v>50</v>
      </c>
      <c r="K6" s="176" t="s">
        <v>51</v>
      </c>
    </row>
    <row r="7" ht="15.6" spans="1:11">
      <c r="A7" s="181" t="s">
        <v>59</v>
      </c>
      <c r="B7" s="185">
        <v>11960</v>
      </c>
      <c r="C7" s="186"/>
      <c r="D7" s="180" t="s">
        <v>60</v>
      </c>
      <c r="E7" s="278"/>
      <c r="F7" s="178">
        <v>45509</v>
      </c>
      <c r="G7" s="179"/>
      <c r="H7" s="181" t="s">
        <v>61</v>
      </c>
      <c r="I7" s="67"/>
      <c r="J7" s="175" t="s">
        <v>50</v>
      </c>
      <c r="K7" s="176" t="s">
        <v>51</v>
      </c>
    </row>
    <row r="8" ht="28" customHeight="1" spans="1:11">
      <c r="A8" s="188" t="s">
        <v>62</v>
      </c>
      <c r="B8" s="189" t="s">
        <v>63</v>
      </c>
      <c r="C8" s="190"/>
      <c r="D8" s="191" t="s">
        <v>64</v>
      </c>
      <c r="E8" s="192"/>
      <c r="F8" s="279">
        <v>45553</v>
      </c>
      <c r="G8" s="280"/>
      <c r="H8" s="191" t="s">
        <v>65</v>
      </c>
      <c r="I8" s="192"/>
      <c r="J8" s="329" t="s">
        <v>50</v>
      </c>
      <c r="K8" s="330" t="s">
        <v>51</v>
      </c>
    </row>
    <row r="9" ht="16.35" spans="1:11">
      <c r="A9" s="281" t="s">
        <v>66</v>
      </c>
      <c r="B9" s="282"/>
      <c r="C9" s="282"/>
      <c r="D9" s="282"/>
      <c r="E9" s="282"/>
      <c r="F9" s="282"/>
      <c r="G9" s="282"/>
      <c r="H9" s="282"/>
      <c r="I9" s="282"/>
      <c r="J9" s="282"/>
      <c r="K9" s="331"/>
    </row>
    <row r="10" ht="16.35" spans="1:11">
      <c r="A10" s="241" t="s">
        <v>67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68"/>
    </row>
    <row r="11" ht="15.6" spans="1:11">
      <c r="A11" s="283" t="s">
        <v>68</v>
      </c>
      <c r="B11" s="284" t="s">
        <v>69</v>
      </c>
      <c r="C11" s="285" t="s">
        <v>70</v>
      </c>
      <c r="D11" s="286"/>
      <c r="E11" s="287" t="s">
        <v>71</v>
      </c>
      <c r="F11" s="284" t="s">
        <v>69</v>
      </c>
      <c r="G11" s="285" t="s">
        <v>70</v>
      </c>
      <c r="H11" s="285" t="s">
        <v>72</v>
      </c>
      <c r="I11" s="287" t="s">
        <v>73</v>
      </c>
      <c r="J11" s="284" t="s">
        <v>69</v>
      </c>
      <c r="K11" s="332" t="s">
        <v>70</v>
      </c>
    </row>
    <row r="12" ht="15.6" spans="1:11">
      <c r="A12" s="201" t="s">
        <v>74</v>
      </c>
      <c r="B12" s="202" t="s">
        <v>69</v>
      </c>
      <c r="C12" s="203" t="s">
        <v>70</v>
      </c>
      <c r="D12" s="204"/>
      <c r="E12" s="205" t="s">
        <v>75</v>
      </c>
      <c r="F12" s="202" t="s">
        <v>69</v>
      </c>
      <c r="G12" s="203" t="s">
        <v>70</v>
      </c>
      <c r="H12" s="203" t="s">
        <v>72</v>
      </c>
      <c r="I12" s="205" t="s">
        <v>76</v>
      </c>
      <c r="J12" s="202" t="s">
        <v>69</v>
      </c>
      <c r="K12" s="250" t="s">
        <v>70</v>
      </c>
    </row>
    <row r="13" ht="15.6" spans="1:11">
      <c r="A13" s="201" t="s">
        <v>77</v>
      </c>
      <c r="B13" s="202" t="s">
        <v>69</v>
      </c>
      <c r="C13" s="203" t="s">
        <v>70</v>
      </c>
      <c r="D13" s="204"/>
      <c r="E13" s="205" t="s">
        <v>78</v>
      </c>
      <c r="F13" s="203" t="s">
        <v>79</v>
      </c>
      <c r="G13" s="203" t="s">
        <v>80</v>
      </c>
      <c r="H13" s="203" t="s">
        <v>72</v>
      </c>
      <c r="I13" s="205" t="s">
        <v>81</v>
      </c>
      <c r="J13" s="202" t="s">
        <v>69</v>
      </c>
      <c r="K13" s="250" t="s">
        <v>70</v>
      </c>
    </row>
    <row r="14" ht="16.35" spans="1:11">
      <c r="A14" s="206" t="s">
        <v>82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55"/>
    </row>
    <row r="15" ht="16.35" spans="1:11">
      <c r="A15" s="288" t="s">
        <v>83</v>
      </c>
      <c r="B15" s="289"/>
      <c r="C15" s="289"/>
      <c r="D15" s="289"/>
      <c r="E15" s="289"/>
      <c r="F15" s="289"/>
      <c r="G15" s="289"/>
      <c r="H15" s="289"/>
      <c r="I15" s="289"/>
      <c r="J15" s="289"/>
      <c r="K15" s="333"/>
    </row>
    <row r="16" ht="15.6" spans="1:11">
      <c r="A16" s="290" t="s">
        <v>84</v>
      </c>
      <c r="B16" s="291" t="s">
        <v>79</v>
      </c>
      <c r="C16" s="291" t="s">
        <v>80</v>
      </c>
      <c r="D16" s="292"/>
      <c r="E16" s="293" t="s">
        <v>85</v>
      </c>
      <c r="F16" s="291" t="s">
        <v>79</v>
      </c>
      <c r="G16" s="291" t="s">
        <v>80</v>
      </c>
      <c r="H16" s="294"/>
      <c r="I16" s="293" t="s">
        <v>86</v>
      </c>
      <c r="J16" s="291" t="s">
        <v>79</v>
      </c>
      <c r="K16" s="334" t="s">
        <v>80</v>
      </c>
    </row>
    <row r="17" customHeight="1" spans="1:22">
      <c r="A17" s="226" t="s">
        <v>87</v>
      </c>
      <c r="B17" s="203" t="s">
        <v>79</v>
      </c>
      <c r="C17" s="203" t="s">
        <v>80</v>
      </c>
      <c r="D17" s="295"/>
      <c r="E17" s="227" t="s">
        <v>88</v>
      </c>
      <c r="F17" s="203" t="s">
        <v>79</v>
      </c>
      <c r="G17" s="203" t="s">
        <v>80</v>
      </c>
      <c r="H17" s="296"/>
      <c r="I17" s="227" t="s">
        <v>89</v>
      </c>
      <c r="J17" s="203" t="s">
        <v>79</v>
      </c>
      <c r="K17" s="250" t="s">
        <v>80</v>
      </c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</row>
    <row r="18" ht="18" customHeight="1" spans="1:11">
      <c r="A18" s="297" t="s">
        <v>90</v>
      </c>
      <c r="B18" s="298"/>
      <c r="C18" s="298"/>
      <c r="D18" s="298"/>
      <c r="E18" s="298"/>
      <c r="F18" s="298"/>
      <c r="G18" s="298"/>
      <c r="H18" s="298"/>
      <c r="I18" s="298"/>
      <c r="J18" s="298"/>
      <c r="K18" s="336"/>
    </row>
    <row r="19" s="273" customFormat="1" ht="18" customHeight="1" spans="1:11">
      <c r="A19" s="288" t="s">
        <v>91</v>
      </c>
      <c r="B19" s="289"/>
      <c r="C19" s="289"/>
      <c r="D19" s="289"/>
      <c r="E19" s="289"/>
      <c r="F19" s="289"/>
      <c r="G19" s="289"/>
      <c r="H19" s="289"/>
      <c r="I19" s="289"/>
      <c r="J19" s="289"/>
      <c r="K19" s="333"/>
    </row>
    <row r="20" customHeight="1" spans="1:11">
      <c r="A20" s="299" t="s">
        <v>92</v>
      </c>
      <c r="B20" s="300"/>
      <c r="C20" s="300"/>
      <c r="D20" s="300"/>
      <c r="E20" s="300"/>
      <c r="F20" s="300"/>
      <c r="G20" s="300"/>
      <c r="H20" s="300"/>
      <c r="I20" s="300"/>
      <c r="J20" s="300"/>
      <c r="K20" s="337"/>
    </row>
    <row r="21" ht="21.75" customHeight="1" spans="1:11">
      <c r="A21" s="301" t="s">
        <v>93</v>
      </c>
      <c r="B21" s="227" t="s">
        <v>94</v>
      </c>
      <c r="C21" s="227" t="s">
        <v>95</v>
      </c>
      <c r="D21" s="227" t="s">
        <v>96</v>
      </c>
      <c r="E21" s="227" t="s">
        <v>97</v>
      </c>
      <c r="F21" s="227" t="s">
        <v>98</v>
      </c>
      <c r="G21" s="227" t="s">
        <v>99</v>
      </c>
      <c r="H21" s="227"/>
      <c r="I21" s="227"/>
      <c r="J21" s="227"/>
      <c r="K21" s="264" t="s">
        <v>100</v>
      </c>
    </row>
    <row r="22" customHeight="1" spans="1:11">
      <c r="A22" s="187" t="s">
        <v>101</v>
      </c>
      <c r="B22" s="302">
        <v>1</v>
      </c>
      <c r="C22" s="302">
        <v>1</v>
      </c>
      <c r="D22" s="302">
        <v>1</v>
      </c>
      <c r="E22" s="302">
        <v>1</v>
      </c>
      <c r="F22" s="302">
        <v>1</v>
      </c>
      <c r="G22" s="302">
        <v>1</v>
      </c>
      <c r="H22" s="302"/>
      <c r="I22" s="302"/>
      <c r="J22" s="302"/>
      <c r="K22" s="338"/>
    </row>
    <row r="23" customHeight="1" spans="1:11">
      <c r="A23" s="187" t="s">
        <v>102</v>
      </c>
      <c r="B23" s="302">
        <v>1</v>
      </c>
      <c r="C23" s="302">
        <v>1</v>
      </c>
      <c r="D23" s="302">
        <v>1</v>
      </c>
      <c r="E23" s="302">
        <v>1</v>
      </c>
      <c r="F23" s="302">
        <v>1</v>
      </c>
      <c r="G23" s="302">
        <v>1</v>
      </c>
      <c r="H23" s="302"/>
      <c r="I23" s="302"/>
      <c r="J23" s="302"/>
      <c r="K23" s="338"/>
    </row>
    <row r="24" customHeight="1" spans="1:11">
      <c r="A24" s="187" t="s">
        <v>103</v>
      </c>
      <c r="B24" s="302">
        <v>1</v>
      </c>
      <c r="C24" s="302">
        <v>1</v>
      </c>
      <c r="D24" s="302">
        <v>1</v>
      </c>
      <c r="E24" s="302">
        <v>1</v>
      </c>
      <c r="F24" s="302">
        <v>1</v>
      </c>
      <c r="G24" s="302">
        <v>1</v>
      </c>
      <c r="H24" s="302"/>
      <c r="I24" s="302"/>
      <c r="J24" s="302"/>
      <c r="K24" s="338"/>
    </row>
    <row r="25" customHeight="1" spans="1:11">
      <c r="A25" s="303"/>
      <c r="B25" s="302"/>
      <c r="C25" s="302"/>
      <c r="D25" s="302"/>
      <c r="E25" s="302"/>
      <c r="F25" s="302"/>
      <c r="G25" s="302"/>
      <c r="H25" s="302"/>
      <c r="I25" s="302"/>
      <c r="J25" s="302"/>
      <c r="K25" s="339"/>
    </row>
    <row r="26" customHeight="1" spans="1:11">
      <c r="A26" s="303"/>
      <c r="B26" s="302"/>
      <c r="C26" s="302"/>
      <c r="D26" s="302"/>
      <c r="E26" s="302"/>
      <c r="F26" s="302"/>
      <c r="G26" s="302"/>
      <c r="H26" s="302"/>
      <c r="I26" s="302"/>
      <c r="J26" s="302"/>
      <c r="K26" s="339"/>
    </row>
    <row r="27" customHeight="1" spans="1:11">
      <c r="A27" s="303"/>
      <c r="B27" s="302"/>
      <c r="C27" s="302"/>
      <c r="D27" s="302"/>
      <c r="E27" s="302"/>
      <c r="F27" s="302"/>
      <c r="G27" s="302"/>
      <c r="H27" s="302"/>
      <c r="I27" s="302"/>
      <c r="J27" s="302"/>
      <c r="K27" s="339"/>
    </row>
    <row r="28" ht="18" customHeight="1" spans="1:11">
      <c r="A28" s="304" t="s">
        <v>104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40"/>
    </row>
    <row r="29" ht="18.75" customHeight="1" spans="1:11">
      <c r="A29" s="306" t="s">
        <v>105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41"/>
    </row>
    <row r="30" ht="18.75" customHeight="1" spans="1:11">
      <c r="A30" s="308" t="s">
        <v>106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42"/>
    </row>
    <row r="31" ht="18" customHeight="1" spans="1:11">
      <c r="A31" s="310" t="s">
        <v>107</v>
      </c>
      <c r="B31" s="310"/>
      <c r="C31" s="310"/>
      <c r="D31" s="310"/>
      <c r="E31" s="310"/>
      <c r="F31" s="310"/>
      <c r="G31" s="310"/>
      <c r="H31" s="310"/>
      <c r="I31" s="310"/>
      <c r="J31" s="310"/>
      <c r="K31" s="310"/>
    </row>
    <row r="32" ht="18" customHeight="1" spans="1:11">
      <c r="A32" s="304" t="s">
        <v>108</v>
      </c>
      <c r="B32" s="305"/>
      <c r="C32" s="305"/>
      <c r="D32" s="305"/>
      <c r="E32" s="305"/>
      <c r="F32" s="305"/>
      <c r="G32" s="305"/>
      <c r="H32" s="305"/>
      <c r="I32" s="305"/>
      <c r="J32" s="305"/>
      <c r="K32" s="340"/>
    </row>
    <row r="33" ht="15.6" spans="1:11">
      <c r="A33" s="311" t="s">
        <v>109</v>
      </c>
      <c r="B33" s="312"/>
      <c r="C33" s="312"/>
      <c r="D33" s="312"/>
      <c r="E33" s="312"/>
      <c r="F33" s="312"/>
      <c r="G33" s="312"/>
      <c r="H33" s="312"/>
      <c r="I33" s="312"/>
      <c r="J33" s="312"/>
      <c r="K33" s="343"/>
    </row>
    <row r="34" ht="16.35" spans="1:11">
      <c r="A34" s="101" t="s">
        <v>110</v>
      </c>
      <c r="B34" s="103"/>
      <c r="C34" s="203" t="s">
        <v>50</v>
      </c>
      <c r="D34" s="203" t="s">
        <v>51</v>
      </c>
      <c r="E34" s="313" t="s">
        <v>111</v>
      </c>
      <c r="F34" s="314"/>
      <c r="G34" s="314"/>
      <c r="H34" s="314"/>
      <c r="I34" s="314"/>
      <c r="J34" s="314"/>
      <c r="K34" s="344"/>
    </row>
    <row r="35" ht="16.35" spans="1:11">
      <c r="A35" s="315" t="s">
        <v>112</v>
      </c>
      <c r="B35" s="315"/>
      <c r="C35" s="315"/>
      <c r="D35" s="315"/>
      <c r="E35" s="315"/>
      <c r="F35" s="315"/>
      <c r="G35" s="315"/>
      <c r="H35" s="315"/>
      <c r="I35" s="315"/>
      <c r="J35" s="315"/>
      <c r="K35" s="315"/>
    </row>
    <row r="36" ht="15.6" spans="1:11">
      <c r="A36" s="231" t="s">
        <v>113</v>
      </c>
      <c r="B36" s="232"/>
      <c r="C36" s="232"/>
      <c r="D36" s="232"/>
      <c r="E36" s="232"/>
      <c r="F36" s="232"/>
      <c r="G36" s="232"/>
      <c r="H36" s="232"/>
      <c r="I36" s="232"/>
      <c r="J36" s="232"/>
      <c r="K36" s="186"/>
    </row>
    <row r="37" ht="15.6" spans="1:11">
      <c r="A37" s="231" t="s">
        <v>114</v>
      </c>
      <c r="B37" s="232"/>
      <c r="C37" s="232"/>
      <c r="D37" s="232"/>
      <c r="E37" s="232"/>
      <c r="F37" s="232"/>
      <c r="G37" s="232"/>
      <c r="H37" s="232"/>
      <c r="I37" s="232"/>
      <c r="J37" s="232"/>
      <c r="K37" s="186"/>
    </row>
    <row r="38" ht="15.6" spans="1:11">
      <c r="A38" s="231" t="s">
        <v>115</v>
      </c>
      <c r="B38" s="232"/>
      <c r="C38" s="232"/>
      <c r="D38" s="232"/>
      <c r="E38" s="232"/>
      <c r="F38" s="232"/>
      <c r="G38" s="232"/>
      <c r="H38" s="232"/>
      <c r="I38" s="232"/>
      <c r="J38" s="232"/>
      <c r="K38" s="186"/>
    </row>
    <row r="39" ht="15.6" spans="1:11">
      <c r="A39" s="231" t="s">
        <v>116</v>
      </c>
      <c r="B39" s="232"/>
      <c r="C39" s="232"/>
      <c r="D39" s="232"/>
      <c r="E39" s="232"/>
      <c r="F39" s="232"/>
      <c r="G39" s="232"/>
      <c r="H39" s="232"/>
      <c r="I39" s="232"/>
      <c r="J39" s="232"/>
      <c r="K39" s="186"/>
    </row>
    <row r="40" ht="15.6" spans="1:11">
      <c r="A40" s="231" t="s">
        <v>117</v>
      </c>
      <c r="B40" s="232"/>
      <c r="C40" s="232"/>
      <c r="D40" s="232"/>
      <c r="E40" s="232"/>
      <c r="F40" s="232"/>
      <c r="G40" s="232"/>
      <c r="H40" s="232"/>
      <c r="I40" s="232"/>
      <c r="J40" s="232"/>
      <c r="K40" s="186"/>
    </row>
    <row r="41" ht="15.6" spans="1:1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186"/>
    </row>
    <row r="42" ht="15.6" spans="1:11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186"/>
    </row>
    <row r="43" ht="16.35" spans="1:11">
      <c r="A43" s="229" t="s">
        <v>118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65"/>
    </row>
    <row r="44" ht="16.35" spans="1:11">
      <c r="A44" s="288" t="s">
        <v>119</v>
      </c>
      <c r="B44" s="289"/>
      <c r="C44" s="289"/>
      <c r="D44" s="289"/>
      <c r="E44" s="289"/>
      <c r="F44" s="289"/>
      <c r="G44" s="289"/>
      <c r="H44" s="289"/>
      <c r="I44" s="289"/>
      <c r="J44" s="289"/>
      <c r="K44" s="333"/>
    </row>
    <row r="45" ht="15.6" spans="1:11">
      <c r="A45" s="290" t="s">
        <v>120</v>
      </c>
      <c r="B45" s="291" t="s">
        <v>79</v>
      </c>
      <c r="C45" s="291" t="s">
        <v>80</v>
      </c>
      <c r="D45" s="291" t="s">
        <v>72</v>
      </c>
      <c r="E45" s="293" t="s">
        <v>121</v>
      </c>
      <c r="F45" s="291" t="s">
        <v>79</v>
      </c>
      <c r="G45" s="291" t="s">
        <v>80</v>
      </c>
      <c r="H45" s="291" t="s">
        <v>72</v>
      </c>
      <c r="I45" s="293" t="s">
        <v>122</v>
      </c>
      <c r="J45" s="291" t="s">
        <v>79</v>
      </c>
      <c r="K45" s="334" t="s">
        <v>80</v>
      </c>
    </row>
    <row r="46" ht="15.6" spans="1:11">
      <c r="A46" s="226" t="s">
        <v>71</v>
      </c>
      <c r="B46" s="203" t="s">
        <v>79</v>
      </c>
      <c r="C46" s="203" t="s">
        <v>80</v>
      </c>
      <c r="D46" s="203" t="s">
        <v>72</v>
      </c>
      <c r="E46" s="227" t="s">
        <v>78</v>
      </c>
      <c r="F46" s="203" t="s">
        <v>79</v>
      </c>
      <c r="G46" s="203" t="s">
        <v>80</v>
      </c>
      <c r="H46" s="203" t="s">
        <v>72</v>
      </c>
      <c r="I46" s="227" t="s">
        <v>89</v>
      </c>
      <c r="J46" s="203" t="s">
        <v>79</v>
      </c>
      <c r="K46" s="250" t="s">
        <v>80</v>
      </c>
    </row>
    <row r="47" ht="16.35" spans="1:11">
      <c r="A47" s="206" t="s">
        <v>82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55"/>
    </row>
    <row r="48" ht="16.35" spans="1:11">
      <c r="A48" s="315" t="s">
        <v>123</v>
      </c>
      <c r="B48" s="315"/>
      <c r="C48" s="315"/>
      <c r="D48" s="315"/>
      <c r="E48" s="315"/>
      <c r="F48" s="315"/>
      <c r="G48" s="315"/>
      <c r="H48" s="315"/>
      <c r="I48" s="315"/>
      <c r="J48" s="315"/>
      <c r="K48" s="315"/>
    </row>
    <row r="49" ht="16.35" spans="1:11">
      <c r="A49" s="316"/>
      <c r="B49" s="317"/>
      <c r="C49" s="317"/>
      <c r="D49" s="317"/>
      <c r="E49" s="317"/>
      <c r="F49" s="317"/>
      <c r="G49" s="317"/>
      <c r="H49" s="317"/>
      <c r="I49" s="317"/>
      <c r="J49" s="317"/>
      <c r="K49" s="345"/>
    </row>
    <row r="50" ht="16.35" spans="1:11">
      <c r="A50" s="318" t="s">
        <v>124</v>
      </c>
      <c r="B50" s="319" t="s">
        <v>125</v>
      </c>
      <c r="C50" s="319"/>
      <c r="D50" s="320" t="s">
        <v>126</v>
      </c>
      <c r="E50" s="321"/>
      <c r="F50" s="322" t="s">
        <v>127</v>
      </c>
      <c r="G50" s="323"/>
      <c r="H50" s="324" t="s">
        <v>128</v>
      </c>
      <c r="I50" s="346"/>
      <c r="J50" s="347" t="s">
        <v>129</v>
      </c>
      <c r="K50" s="348"/>
    </row>
    <row r="51" ht="16.35" spans="1:11">
      <c r="A51" s="315" t="s">
        <v>130</v>
      </c>
      <c r="B51" s="315"/>
      <c r="C51" s="315"/>
      <c r="D51" s="315"/>
      <c r="E51" s="315"/>
      <c r="F51" s="315"/>
      <c r="G51" s="315"/>
      <c r="H51" s="315"/>
      <c r="I51" s="315"/>
      <c r="J51" s="315"/>
      <c r="K51" s="315"/>
    </row>
    <row r="52" ht="16.35" spans="1:11">
      <c r="A52" s="325"/>
      <c r="B52" s="326"/>
      <c r="C52" s="326"/>
      <c r="D52" s="326"/>
      <c r="E52" s="326"/>
      <c r="F52" s="326"/>
      <c r="G52" s="326"/>
      <c r="H52" s="326"/>
      <c r="I52" s="326"/>
      <c r="J52" s="326"/>
      <c r="K52" s="349"/>
    </row>
    <row r="53" ht="16.35" spans="1:11">
      <c r="A53" s="318" t="s">
        <v>124</v>
      </c>
      <c r="B53" s="319" t="s">
        <v>125</v>
      </c>
      <c r="C53" s="319"/>
      <c r="D53" s="320" t="s">
        <v>126</v>
      </c>
      <c r="E53" s="327"/>
      <c r="F53" s="322" t="s">
        <v>131</v>
      </c>
      <c r="G53" s="328">
        <v>45516</v>
      </c>
      <c r="H53" s="324" t="s">
        <v>128</v>
      </c>
      <c r="I53" s="346"/>
      <c r="J53" s="347" t="s">
        <v>129</v>
      </c>
      <c r="K53" s="348"/>
    </row>
  </sheetData>
  <mergeCells count="6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182245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view="pageBreakPreview" zoomScale="9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61" customWidth="1"/>
    <col min="2" max="2" width="7.8" style="61" customWidth="1"/>
    <col min="3" max="8" width="9.33333333333333" style="61" customWidth="1"/>
    <col min="9" max="9" width="1.33333333333333" style="61" customWidth="1"/>
    <col min="10" max="10" width="11.5" style="61" customWidth="1"/>
    <col min="11" max="11" width="8.375" style="61" customWidth="1"/>
    <col min="12" max="12" width="10.5" style="61" customWidth="1"/>
    <col min="13" max="13" width="8.375" style="61" customWidth="1"/>
    <col min="14" max="15" width="10.875" style="61" customWidth="1"/>
    <col min="16" max="16" width="11" style="61" customWidth="1"/>
    <col min="17" max="16384" width="9" style="61"/>
  </cols>
  <sheetData>
    <row r="1" s="61" customFormat="1" ht="30" customHeight="1" spans="1:16">
      <c r="A1" s="64" t="s">
        <v>132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="62" customFormat="1" ht="25" customHeight="1" spans="1:16">
      <c r="A2" s="66" t="s">
        <v>46</v>
      </c>
      <c r="B2" s="67" t="s">
        <v>47</v>
      </c>
      <c r="C2" s="68"/>
      <c r="D2" s="69" t="s">
        <v>133</v>
      </c>
      <c r="E2" s="70"/>
      <c r="F2" s="70"/>
      <c r="G2" s="70"/>
      <c r="H2" s="70"/>
      <c r="I2" s="77"/>
      <c r="J2" s="78" t="s">
        <v>41</v>
      </c>
      <c r="K2" s="79" t="s">
        <v>42</v>
      </c>
      <c r="L2" s="80"/>
      <c r="M2" s="80"/>
      <c r="N2" s="80"/>
      <c r="O2" s="80"/>
      <c r="P2" s="81"/>
    </row>
    <row r="3" s="62" customFormat="1" ht="23" customHeight="1" spans="1:16">
      <c r="A3" s="71" t="s">
        <v>134</v>
      </c>
      <c r="B3" s="72" t="s">
        <v>135</v>
      </c>
      <c r="C3" s="71"/>
      <c r="D3" s="71"/>
      <c r="E3" s="71"/>
      <c r="F3" s="71"/>
      <c r="G3" s="71"/>
      <c r="H3" s="71"/>
      <c r="I3" s="66"/>
      <c r="J3" s="72" t="s">
        <v>136</v>
      </c>
      <c r="K3" s="71"/>
      <c r="L3" s="71"/>
      <c r="M3" s="71"/>
      <c r="N3" s="71"/>
      <c r="O3" s="71"/>
      <c r="P3" s="71"/>
    </row>
    <row r="4" s="62" customFormat="1" ht="23" customHeight="1" spans="1:16">
      <c r="A4" s="71"/>
      <c r="B4" s="73" t="s">
        <v>94</v>
      </c>
      <c r="C4" s="73" t="s">
        <v>95</v>
      </c>
      <c r="D4" s="73" t="s">
        <v>96</v>
      </c>
      <c r="E4" s="73" t="s">
        <v>97</v>
      </c>
      <c r="F4" s="73" t="s">
        <v>98</v>
      </c>
      <c r="G4" s="73" t="s">
        <v>99</v>
      </c>
      <c r="H4" s="73" t="s">
        <v>137</v>
      </c>
      <c r="I4" s="66"/>
      <c r="J4" s="73" t="s">
        <v>94</v>
      </c>
      <c r="K4" s="73" t="s">
        <v>95</v>
      </c>
      <c r="L4" s="73" t="s">
        <v>96</v>
      </c>
      <c r="M4" s="73" t="s">
        <v>97</v>
      </c>
      <c r="N4" s="73" t="s">
        <v>98</v>
      </c>
      <c r="O4" s="73" t="s">
        <v>99</v>
      </c>
      <c r="P4" s="73" t="s">
        <v>137</v>
      </c>
    </row>
    <row r="5" s="62" customFormat="1" ht="23" customHeight="1" spans="1:16">
      <c r="A5" s="71"/>
      <c r="B5" s="73" t="s">
        <v>138</v>
      </c>
      <c r="C5" s="73" t="s">
        <v>139</v>
      </c>
      <c r="D5" s="73" t="s">
        <v>140</v>
      </c>
      <c r="E5" s="73" t="s">
        <v>141</v>
      </c>
      <c r="F5" s="73" t="s">
        <v>142</v>
      </c>
      <c r="G5" s="73" t="s">
        <v>143</v>
      </c>
      <c r="H5" s="73" t="s">
        <v>144</v>
      </c>
      <c r="I5" s="66"/>
      <c r="J5" s="82" t="s">
        <v>145</v>
      </c>
      <c r="K5" s="82" t="s">
        <v>138</v>
      </c>
      <c r="L5" s="82" t="s">
        <v>139</v>
      </c>
      <c r="M5" s="82" t="s">
        <v>140</v>
      </c>
      <c r="N5" s="82" t="s">
        <v>141</v>
      </c>
      <c r="O5" s="82" t="s">
        <v>142</v>
      </c>
      <c r="P5" s="82" t="s">
        <v>143</v>
      </c>
    </row>
    <row r="6" s="62" customFormat="1" ht="21" customHeight="1" spans="1:16">
      <c r="A6" s="73" t="s">
        <v>146</v>
      </c>
      <c r="B6" s="73">
        <f t="shared" ref="B6:B8" si="0">C6-1</f>
        <v>73</v>
      </c>
      <c r="C6" s="73">
        <f t="shared" ref="C6:C8" si="1">D6-2</f>
        <v>74</v>
      </c>
      <c r="D6" s="73">
        <v>76</v>
      </c>
      <c r="E6" s="73">
        <f t="shared" ref="E6:E8" si="2">D6+2</f>
        <v>78</v>
      </c>
      <c r="F6" s="73">
        <f t="shared" ref="F6:F8" si="3">E6+2</f>
        <v>80</v>
      </c>
      <c r="G6" s="73">
        <f t="shared" ref="G6:G8" si="4">F6+1</f>
        <v>81</v>
      </c>
      <c r="H6" s="73">
        <f t="shared" ref="H6:H8" si="5">G6+1</f>
        <v>82</v>
      </c>
      <c r="I6" s="66"/>
      <c r="J6" s="66" t="s">
        <v>147</v>
      </c>
      <c r="K6" s="66" t="s">
        <v>148</v>
      </c>
      <c r="L6" s="66" t="s">
        <v>149</v>
      </c>
      <c r="M6" s="66" t="s">
        <v>148</v>
      </c>
      <c r="N6" s="66" t="s">
        <v>147</v>
      </c>
      <c r="O6" s="66" t="s">
        <v>150</v>
      </c>
      <c r="P6" s="66" t="s">
        <v>150</v>
      </c>
    </row>
    <row r="7" s="62" customFormat="1" ht="21" customHeight="1" spans="1:16">
      <c r="A7" s="73" t="s">
        <v>151</v>
      </c>
      <c r="B7" s="73">
        <f t="shared" si="0"/>
        <v>71</v>
      </c>
      <c r="C7" s="73">
        <f t="shared" si="1"/>
        <v>72</v>
      </c>
      <c r="D7" s="73">
        <v>74</v>
      </c>
      <c r="E7" s="73">
        <f t="shared" si="2"/>
        <v>76</v>
      </c>
      <c r="F7" s="73">
        <f t="shared" si="3"/>
        <v>78</v>
      </c>
      <c r="G7" s="73">
        <f t="shared" si="4"/>
        <v>79</v>
      </c>
      <c r="H7" s="73">
        <f t="shared" si="5"/>
        <v>80</v>
      </c>
      <c r="I7" s="66"/>
      <c r="J7" s="66" t="s">
        <v>152</v>
      </c>
      <c r="K7" s="66" t="s">
        <v>148</v>
      </c>
      <c r="L7" s="66">
        <f>0.3/0.3</f>
        <v>1</v>
      </c>
      <c r="M7" s="66" t="s">
        <v>149</v>
      </c>
      <c r="N7" s="66" t="s">
        <v>153</v>
      </c>
      <c r="O7" s="66" t="s">
        <v>154</v>
      </c>
      <c r="P7" s="66" t="s">
        <v>154</v>
      </c>
    </row>
    <row r="8" s="62" customFormat="1" ht="21" customHeight="1" spans="1:16">
      <c r="A8" s="73" t="s">
        <v>155</v>
      </c>
      <c r="B8" s="73">
        <f t="shared" si="0"/>
        <v>66</v>
      </c>
      <c r="C8" s="73">
        <f t="shared" si="1"/>
        <v>67</v>
      </c>
      <c r="D8" s="73">
        <v>69</v>
      </c>
      <c r="E8" s="73">
        <f t="shared" si="2"/>
        <v>71</v>
      </c>
      <c r="F8" s="73">
        <f t="shared" si="3"/>
        <v>73</v>
      </c>
      <c r="G8" s="73">
        <f t="shared" si="4"/>
        <v>74</v>
      </c>
      <c r="H8" s="73">
        <f t="shared" si="5"/>
        <v>75</v>
      </c>
      <c r="I8" s="66"/>
      <c r="J8" s="66" t="s">
        <v>156</v>
      </c>
      <c r="K8" s="66" t="s">
        <v>148</v>
      </c>
      <c r="L8" s="66" t="s">
        <v>148</v>
      </c>
      <c r="M8" s="66" t="s">
        <v>148</v>
      </c>
      <c r="N8" s="66" t="s">
        <v>148</v>
      </c>
      <c r="O8" s="66" t="s">
        <v>148</v>
      </c>
      <c r="P8" s="66" t="s">
        <v>148</v>
      </c>
    </row>
    <row r="9" s="62" customFormat="1" ht="21" customHeight="1" spans="1:16">
      <c r="A9" s="73" t="s">
        <v>157</v>
      </c>
      <c r="B9" s="73">
        <f t="shared" ref="B9:B11" si="6">C9-4</f>
        <v>116</v>
      </c>
      <c r="C9" s="73">
        <f t="shared" ref="C9:C11" si="7">D9-4</f>
        <v>120</v>
      </c>
      <c r="D9" s="73">
        <v>124</v>
      </c>
      <c r="E9" s="73">
        <f t="shared" ref="E9:E11" si="8">D9+4</f>
        <v>128</v>
      </c>
      <c r="F9" s="73">
        <f>E9+4</f>
        <v>132</v>
      </c>
      <c r="G9" s="73">
        <f t="shared" ref="G9:G11" si="9">F9+6</f>
        <v>138</v>
      </c>
      <c r="H9" s="73">
        <f>G9+6</f>
        <v>144</v>
      </c>
      <c r="I9" s="66"/>
      <c r="J9" s="66" t="s">
        <v>148</v>
      </c>
      <c r="K9" s="66" t="s">
        <v>148</v>
      </c>
      <c r="L9" s="66" t="s">
        <v>148</v>
      </c>
      <c r="M9" s="66" t="s">
        <v>158</v>
      </c>
      <c r="N9" s="66" t="s">
        <v>148</v>
      </c>
      <c r="O9" s="66" t="s">
        <v>148</v>
      </c>
      <c r="P9" s="66" t="s">
        <v>148</v>
      </c>
    </row>
    <row r="10" s="62" customFormat="1" ht="21" customHeight="1" spans="1:16">
      <c r="A10" s="73" t="s">
        <v>159</v>
      </c>
      <c r="B10" s="73">
        <f t="shared" si="6"/>
        <v>109</v>
      </c>
      <c r="C10" s="73">
        <f t="shared" si="7"/>
        <v>113</v>
      </c>
      <c r="D10" s="73">
        <v>117</v>
      </c>
      <c r="E10" s="73">
        <f t="shared" si="8"/>
        <v>121</v>
      </c>
      <c r="F10" s="73">
        <f>E10+5</f>
        <v>126</v>
      </c>
      <c r="G10" s="73">
        <f t="shared" si="9"/>
        <v>132</v>
      </c>
      <c r="H10" s="73">
        <f>G10+7</f>
        <v>139</v>
      </c>
      <c r="I10" s="66"/>
      <c r="J10" s="66" t="s">
        <v>148</v>
      </c>
      <c r="K10" s="66" t="s">
        <v>148</v>
      </c>
      <c r="L10" s="66" t="s">
        <v>148</v>
      </c>
      <c r="M10" s="66" t="s">
        <v>148</v>
      </c>
      <c r="N10" s="66" t="s">
        <v>148</v>
      </c>
      <c r="O10" s="66" t="s">
        <v>148</v>
      </c>
      <c r="P10" s="66" t="s">
        <v>148</v>
      </c>
    </row>
    <row r="11" s="62" customFormat="1" ht="21" customHeight="1" spans="1:16">
      <c r="A11" s="73" t="s">
        <v>160</v>
      </c>
      <c r="B11" s="73">
        <f t="shared" si="6"/>
        <v>112</v>
      </c>
      <c r="C11" s="73">
        <f t="shared" si="7"/>
        <v>116</v>
      </c>
      <c r="D11" s="73">
        <v>120</v>
      </c>
      <c r="E11" s="73">
        <f t="shared" si="8"/>
        <v>124</v>
      </c>
      <c r="F11" s="73">
        <f>E11+5</f>
        <v>129</v>
      </c>
      <c r="G11" s="73">
        <f t="shared" si="9"/>
        <v>135</v>
      </c>
      <c r="H11" s="73">
        <f>G11+7</f>
        <v>142</v>
      </c>
      <c r="I11" s="66"/>
      <c r="J11" s="66" t="s">
        <v>161</v>
      </c>
      <c r="K11" s="66" t="s">
        <v>162</v>
      </c>
      <c r="L11" s="66" t="s">
        <v>163</v>
      </c>
      <c r="M11" s="66" t="s">
        <v>164</v>
      </c>
      <c r="N11" s="66" t="s">
        <v>162</v>
      </c>
      <c r="O11" s="66" t="s">
        <v>165</v>
      </c>
      <c r="P11" s="66" t="s">
        <v>165</v>
      </c>
    </row>
    <row r="12" s="62" customFormat="1" ht="21" customHeight="1" spans="1:16">
      <c r="A12" s="73" t="s">
        <v>166</v>
      </c>
      <c r="B12" s="73">
        <f>C12-1.2</f>
        <v>46.6</v>
      </c>
      <c r="C12" s="73">
        <f>D12-1.2</f>
        <v>47.8</v>
      </c>
      <c r="D12" s="73">
        <v>49</v>
      </c>
      <c r="E12" s="73">
        <f>D12+1.2</f>
        <v>50.2</v>
      </c>
      <c r="F12" s="73">
        <f>E12+1.2</f>
        <v>51.4</v>
      </c>
      <c r="G12" s="73">
        <f>F12+1.4</f>
        <v>52.8</v>
      </c>
      <c r="H12" s="73">
        <f>G12+1.4</f>
        <v>54.2</v>
      </c>
      <c r="I12" s="66"/>
      <c r="J12" s="66" t="s">
        <v>167</v>
      </c>
      <c r="K12" s="66" t="s">
        <v>168</v>
      </c>
      <c r="L12" s="66" t="s">
        <v>148</v>
      </c>
      <c r="M12" s="66" t="s">
        <v>158</v>
      </c>
      <c r="N12" s="66" t="s">
        <v>148</v>
      </c>
      <c r="O12" s="66" t="s">
        <v>169</v>
      </c>
      <c r="P12" s="66" t="s">
        <v>169</v>
      </c>
    </row>
    <row r="13" s="62" customFormat="1" ht="21" customHeight="1" spans="1:16">
      <c r="A13" s="73" t="s">
        <v>170</v>
      </c>
      <c r="B13" s="73">
        <f>C13-0.6</f>
        <v>62.2</v>
      </c>
      <c r="C13" s="73">
        <f>D13-1.2</f>
        <v>62.8</v>
      </c>
      <c r="D13" s="73">
        <v>64</v>
      </c>
      <c r="E13" s="73">
        <f>D13+1.2</f>
        <v>65.2</v>
      </c>
      <c r="F13" s="73">
        <f>E13+1.2</f>
        <v>66.4</v>
      </c>
      <c r="G13" s="73">
        <f>F13+0.6</f>
        <v>67</v>
      </c>
      <c r="H13" s="73">
        <f>G13+0.6</f>
        <v>67.6</v>
      </c>
      <c r="I13" s="66"/>
      <c r="J13" s="66" t="s">
        <v>171</v>
      </c>
      <c r="K13" s="66" t="s">
        <v>172</v>
      </c>
      <c r="L13" s="66" t="s">
        <v>172</v>
      </c>
      <c r="M13" s="66" t="s">
        <v>172</v>
      </c>
      <c r="N13" s="66" t="s">
        <v>172</v>
      </c>
      <c r="O13" s="66" t="s">
        <v>172</v>
      </c>
      <c r="P13" s="66" t="s">
        <v>172</v>
      </c>
    </row>
    <row r="14" s="62" customFormat="1" ht="21" customHeight="1" spans="1:16">
      <c r="A14" s="74" t="s">
        <v>173</v>
      </c>
      <c r="B14" s="73">
        <f>C14-0.8</f>
        <v>23.9</v>
      </c>
      <c r="C14" s="73">
        <f>D14-0.8</f>
        <v>24.7</v>
      </c>
      <c r="D14" s="73">
        <v>25.5</v>
      </c>
      <c r="E14" s="73">
        <f>D14+0.8</f>
        <v>26.3</v>
      </c>
      <c r="F14" s="73">
        <f>E14+0.8</f>
        <v>27.1</v>
      </c>
      <c r="G14" s="73">
        <f>F14+1.3</f>
        <v>28.4</v>
      </c>
      <c r="H14" s="73">
        <f>G14+1.3</f>
        <v>29.7</v>
      </c>
      <c r="I14" s="66"/>
      <c r="J14" s="66" t="s">
        <v>149</v>
      </c>
      <c r="K14" s="66" t="s">
        <v>148</v>
      </c>
      <c r="L14" s="66" t="s">
        <v>171</v>
      </c>
      <c r="M14" s="66" t="s">
        <v>171</v>
      </c>
      <c r="N14" s="66" t="s">
        <v>172</v>
      </c>
      <c r="O14" s="66" t="s">
        <v>172</v>
      </c>
      <c r="P14" s="66" t="s">
        <v>172</v>
      </c>
    </row>
    <row r="15" s="62" customFormat="1" ht="21" customHeight="1" spans="1:16">
      <c r="A15" s="73" t="s">
        <v>174</v>
      </c>
      <c r="B15" s="73">
        <f>C15-0.7</f>
        <v>20.1</v>
      </c>
      <c r="C15" s="73">
        <f>D15-0.7</f>
        <v>20.8</v>
      </c>
      <c r="D15" s="73">
        <v>21.5</v>
      </c>
      <c r="E15" s="73">
        <f>D15+0.7</f>
        <v>22.2</v>
      </c>
      <c r="F15" s="73">
        <f>E15+0.7</f>
        <v>22.9</v>
      </c>
      <c r="G15" s="73">
        <f>F15+1</f>
        <v>23.9</v>
      </c>
      <c r="H15" s="73">
        <f>G15+1</f>
        <v>24.9</v>
      </c>
      <c r="I15" s="66"/>
      <c r="J15" s="66" t="s">
        <v>148</v>
      </c>
      <c r="K15" s="66" t="s">
        <v>148</v>
      </c>
      <c r="L15" s="66" t="s">
        <v>148</v>
      </c>
      <c r="M15" s="66" t="s">
        <v>148</v>
      </c>
      <c r="N15" s="66" t="s">
        <v>148</v>
      </c>
      <c r="O15" s="66" t="s">
        <v>148</v>
      </c>
      <c r="P15" s="66" t="s">
        <v>148</v>
      </c>
    </row>
    <row r="16" s="62" customFormat="1" ht="21" customHeight="1" spans="1:16">
      <c r="A16" s="73" t="s">
        <v>175</v>
      </c>
      <c r="B16" s="73">
        <f t="shared" ref="B16:B20" si="10">C16-0.5</f>
        <v>14.5</v>
      </c>
      <c r="C16" s="73">
        <f t="shared" ref="C16:C20" si="11">D16-0.5</f>
        <v>15</v>
      </c>
      <c r="D16" s="73">
        <v>15.5</v>
      </c>
      <c r="E16" s="73">
        <f>D16+0.5</f>
        <v>16</v>
      </c>
      <c r="F16" s="73">
        <f>E16+0.5</f>
        <v>16.5</v>
      </c>
      <c r="G16" s="73">
        <f>F16+0.7</f>
        <v>17.2</v>
      </c>
      <c r="H16" s="73">
        <f>G16+0.7</f>
        <v>17.9</v>
      </c>
      <c r="I16" s="66"/>
      <c r="J16" s="66" t="s">
        <v>148</v>
      </c>
      <c r="K16" s="66" t="s">
        <v>148</v>
      </c>
      <c r="L16" s="66" t="s">
        <v>148</v>
      </c>
      <c r="M16" s="66" t="s">
        <v>148</v>
      </c>
      <c r="N16" s="66" t="s">
        <v>148</v>
      </c>
      <c r="O16" s="66" t="s">
        <v>148</v>
      </c>
      <c r="P16" s="66" t="s">
        <v>148</v>
      </c>
    </row>
    <row r="17" s="62" customFormat="1" ht="21" customHeight="1" spans="1:16">
      <c r="A17" s="73" t="s">
        <v>176</v>
      </c>
      <c r="B17" s="73">
        <f>C17</f>
        <v>10.5</v>
      </c>
      <c r="C17" s="73">
        <f>D17</f>
        <v>10.5</v>
      </c>
      <c r="D17" s="73">
        <v>10.5</v>
      </c>
      <c r="E17" s="73">
        <f t="shared" ref="E17:H17" si="12">D17</f>
        <v>10.5</v>
      </c>
      <c r="F17" s="73">
        <f t="shared" si="12"/>
        <v>10.5</v>
      </c>
      <c r="G17" s="73">
        <f t="shared" si="12"/>
        <v>10.5</v>
      </c>
      <c r="H17" s="73">
        <f t="shared" si="12"/>
        <v>10.5</v>
      </c>
      <c r="I17" s="66"/>
      <c r="J17" s="66"/>
      <c r="K17" s="66" t="s">
        <v>148</v>
      </c>
      <c r="L17" s="66" t="s">
        <v>148</v>
      </c>
      <c r="M17" s="66" t="s">
        <v>148</v>
      </c>
      <c r="N17" s="66" t="s">
        <v>148</v>
      </c>
      <c r="O17" s="66" t="s">
        <v>148</v>
      </c>
      <c r="P17" s="66" t="s">
        <v>148</v>
      </c>
    </row>
    <row r="18" s="62" customFormat="1" ht="21" customHeight="1" spans="1:16">
      <c r="A18" s="73" t="s">
        <v>177</v>
      </c>
      <c r="B18" s="73">
        <f>C18-1</f>
        <v>54</v>
      </c>
      <c r="C18" s="73">
        <f>D18-1</f>
        <v>55</v>
      </c>
      <c r="D18" s="73">
        <v>56</v>
      </c>
      <c r="E18" s="73">
        <f>D18+1</f>
        <v>57</v>
      </c>
      <c r="F18" s="73">
        <f>E18+1</f>
        <v>58</v>
      </c>
      <c r="G18" s="73">
        <f>F18+1.5</f>
        <v>59.5</v>
      </c>
      <c r="H18" s="73">
        <f>G18+1.5</f>
        <v>61</v>
      </c>
      <c r="I18" s="66"/>
      <c r="J18" s="66" t="s">
        <v>178</v>
      </c>
      <c r="K18" s="66" t="s">
        <v>172</v>
      </c>
      <c r="L18" s="66" t="s">
        <v>172</v>
      </c>
      <c r="M18" s="66" t="s">
        <v>179</v>
      </c>
      <c r="N18" s="66" t="s">
        <v>172</v>
      </c>
      <c r="O18" s="66" t="s">
        <v>147</v>
      </c>
      <c r="P18" s="66" t="s">
        <v>147</v>
      </c>
    </row>
    <row r="19" s="62" customFormat="1" ht="21" customHeight="1" spans="1:16">
      <c r="A19" s="73" t="s">
        <v>180</v>
      </c>
      <c r="B19" s="73">
        <f t="shared" si="10"/>
        <v>36</v>
      </c>
      <c r="C19" s="73">
        <f t="shared" si="11"/>
        <v>36.5</v>
      </c>
      <c r="D19" s="73">
        <v>37</v>
      </c>
      <c r="E19" s="73">
        <f t="shared" ref="E19:G19" si="13">D19+0.5</f>
        <v>37.5</v>
      </c>
      <c r="F19" s="73">
        <f t="shared" si="13"/>
        <v>38</v>
      </c>
      <c r="G19" s="73">
        <f t="shared" si="13"/>
        <v>38.5</v>
      </c>
      <c r="H19" s="73">
        <f>G19</f>
        <v>38.5</v>
      </c>
      <c r="I19" s="66"/>
      <c r="J19" s="66" t="s">
        <v>149</v>
      </c>
      <c r="K19" s="66" t="s">
        <v>148</v>
      </c>
      <c r="L19" s="66" t="s">
        <v>171</v>
      </c>
      <c r="M19" s="66" t="s">
        <v>171</v>
      </c>
      <c r="N19" s="66" t="s">
        <v>172</v>
      </c>
      <c r="O19" s="66" t="s">
        <v>172</v>
      </c>
      <c r="P19" s="66" t="s">
        <v>172</v>
      </c>
    </row>
    <row r="20" s="62" customFormat="1" ht="21" customHeight="1" spans="1:16">
      <c r="A20" s="73" t="s">
        <v>181</v>
      </c>
      <c r="B20" s="73">
        <f t="shared" si="10"/>
        <v>26</v>
      </c>
      <c r="C20" s="73">
        <f t="shared" si="11"/>
        <v>26.5</v>
      </c>
      <c r="D20" s="73">
        <v>27</v>
      </c>
      <c r="E20" s="73">
        <f>D20+0.5</f>
        <v>27.5</v>
      </c>
      <c r="F20" s="73">
        <f>E20+0.5</f>
        <v>28</v>
      </c>
      <c r="G20" s="73">
        <f>F20+0.75</f>
        <v>28.75</v>
      </c>
      <c r="H20" s="73">
        <f>G20</f>
        <v>28.75</v>
      </c>
      <c r="I20" s="66"/>
      <c r="J20" s="66" t="s">
        <v>167</v>
      </c>
      <c r="K20" s="66" t="s">
        <v>168</v>
      </c>
      <c r="L20" s="66" t="s">
        <v>148</v>
      </c>
      <c r="M20" s="66" t="s">
        <v>158</v>
      </c>
      <c r="N20" s="66" t="s">
        <v>148</v>
      </c>
      <c r="O20" s="66" t="s">
        <v>169</v>
      </c>
      <c r="P20" s="66" t="s">
        <v>169</v>
      </c>
    </row>
    <row r="21" s="62" customFormat="1" ht="19" customHeight="1" spans="1:16">
      <c r="A21" s="73" t="s">
        <v>182</v>
      </c>
      <c r="B21" s="73">
        <f>C21</f>
        <v>18</v>
      </c>
      <c r="C21" s="73">
        <f>D21-1</f>
        <v>18</v>
      </c>
      <c r="D21" s="73">
        <v>19</v>
      </c>
      <c r="E21" s="73">
        <f>D21</f>
        <v>19</v>
      </c>
      <c r="F21" s="73">
        <f>E21+1.5</f>
        <v>20.5</v>
      </c>
      <c r="G21" s="73">
        <f>F21</f>
        <v>20.5</v>
      </c>
      <c r="H21" s="73">
        <f>G21</f>
        <v>20.5</v>
      </c>
      <c r="I21" s="83"/>
      <c r="J21" s="66" t="s">
        <v>171</v>
      </c>
      <c r="K21" s="66" t="s">
        <v>172</v>
      </c>
      <c r="L21" s="66" t="s">
        <v>172</v>
      </c>
      <c r="M21" s="66" t="s">
        <v>172</v>
      </c>
      <c r="N21" s="66" t="s">
        <v>172</v>
      </c>
      <c r="O21" s="66" t="s">
        <v>172</v>
      </c>
      <c r="P21" s="66" t="s">
        <v>172</v>
      </c>
    </row>
    <row r="22" s="61" customFormat="1" ht="24" customHeight="1" spans="1:16">
      <c r="A22" s="73" t="s">
        <v>183</v>
      </c>
      <c r="B22" s="73">
        <f>C22</f>
        <v>17</v>
      </c>
      <c r="C22" s="73">
        <f>D22-0.5</f>
        <v>17</v>
      </c>
      <c r="D22" s="73">
        <v>17.5</v>
      </c>
      <c r="E22" s="73">
        <f>D22</f>
        <v>17.5</v>
      </c>
      <c r="F22" s="73">
        <f>E22+1</f>
        <v>18.5</v>
      </c>
      <c r="G22" s="73">
        <f>F22</f>
        <v>18.5</v>
      </c>
      <c r="H22" s="73">
        <f>G22</f>
        <v>18.5</v>
      </c>
      <c r="I22" s="84"/>
      <c r="J22" s="66" t="s">
        <v>148</v>
      </c>
      <c r="K22" s="66" t="s">
        <v>148</v>
      </c>
      <c r="L22" s="66" t="s">
        <v>148</v>
      </c>
      <c r="M22" s="66" t="s">
        <v>148</v>
      </c>
      <c r="N22" s="66" t="s">
        <v>148</v>
      </c>
      <c r="O22" s="66" t="s">
        <v>148</v>
      </c>
      <c r="P22" s="66" t="s">
        <v>148</v>
      </c>
    </row>
    <row r="23" s="63" customFormat="1" customHeight="1" spans="1:16">
      <c r="A23" s="73" t="s">
        <v>184</v>
      </c>
      <c r="B23" s="73">
        <f>C23</f>
        <v>15</v>
      </c>
      <c r="C23" s="73">
        <f>D23</f>
        <v>15</v>
      </c>
      <c r="D23" s="73">
        <v>15</v>
      </c>
      <c r="E23" s="73">
        <f>D23</f>
        <v>15</v>
      </c>
      <c r="F23" s="73">
        <f>E23+2</f>
        <v>17</v>
      </c>
      <c r="G23" s="73">
        <f>F23</f>
        <v>17</v>
      </c>
      <c r="H23" s="73">
        <f>G23</f>
        <v>17</v>
      </c>
      <c r="I23" s="61"/>
      <c r="J23" s="66" t="s">
        <v>148</v>
      </c>
      <c r="K23" s="66" t="s">
        <v>148</v>
      </c>
      <c r="L23" s="66" t="s">
        <v>148</v>
      </c>
      <c r="M23" s="66" t="s">
        <v>148</v>
      </c>
      <c r="N23" s="66" t="s">
        <v>148</v>
      </c>
      <c r="O23" s="66" t="s">
        <v>148</v>
      </c>
      <c r="P23" s="66" t="s">
        <v>148</v>
      </c>
    </row>
    <row r="24" s="63" customFormat="1" customHeight="1" spans="1:14">
      <c r="A24" s="75"/>
      <c r="B24" s="76"/>
      <c r="C24" s="76"/>
      <c r="D24" s="76"/>
      <c r="E24" s="76"/>
      <c r="F24" s="76"/>
      <c r="G24" s="76"/>
      <c r="H24" s="76"/>
      <c r="I24" s="75"/>
      <c r="J24" s="75"/>
      <c r="K24" s="61"/>
      <c r="L24" s="61"/>
      <c r="M24" s="63"/>
      <c r="N24" s="61"/>
    </row>
    <row r="25" s="63" customFormat="1" customHeight="1" spans="1:16">
      <c r="A25" s="75"/>
      <c r="B25" s="76"/>
      <c r="C25" s="76"/>
      <c r="D25" s="76"/>
      <c r="E25" s="76"/>
      <c r="F25" s="76"/>
      <c r="G25" s="76"/>
      <c r="H25" s="76"/>
      <c r="I25" s="75"/>
      <c r="J25" s="75"/>
      <c r="K25" s="61" t="s">
        <v>185</v>
      </c>
      <c r="L25" s="85"/>
      <c r="M25" s="61" t="s">
        <v>186</v>
      </c>
      <c r="N25" s="61"/>
      <c r="O25" s="61" t="s">
        <v>187</v>
      </c>
      <c r="P25" s="61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161111111111111" right="0.161111111111111" top="0.2125" bottom="0.2125" header="0.5" footer="0.5"/>
  <pageSetup paperSize="9" scale="88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5" sqref="A5:K10"/>
    </sheetView>
  </sheetViews>
  <sheetFormatPr defaultColWidth="10" defaultRowHeight="16.5" customHeight="1"/>
  <cols>
    <col min="1" max="1" width="10.875" style="162" customWidth="1"/>
    <col min="2" max="6" width="10" style="162"/>
    <col min="7" max="7" width="10.1" style="162"/>
    <col min="8" max="16384" width="10" style="162"/>
  </cols>
  <sheetData>
    <row r="1" ht="22.5" customHeight="1" spans="1:11">
      <c r="A1" s="163" t="s">
        <v>188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ht="17.25" customHeight="1" spans="1:11">
      <c r="A2" s="164" t="s">
        <v>37</v>
      </c>
      <c r="B2" s="165" t="s">
        <v>38</v>
      </c>
      <c r="C2" s="165"/>
      <c r="D2" s="166" t="s">
        <v>39</v>
      </c>
      <c r="E2" s="166"/>
      <c r="F2" s="165" t="s">
        <v>40</v>
      </c>
      <c r="G2" s="165"/>
      <c r="H2" s="167" t="s">
        <v>41</v>
      </c>
      <c r="I2" s="248" t="s">
        <v>42</v>
      </c>
      <c r="J2" s="248"/>
      <c r="K2" s="249"/>
    </row>
    <row r="3" customHeight="1" spans="1:11">
      <c r="A3" s="168" t="s">
        <v>43</v>
      </c>
      <c r="B3" s="169"/>
      <c r="C3" s="170"/>
      <c r="D3" s="171" t="s">
        <v>44</v>
      </c>
      <c r="E3" s="172"/>
      <c r="F3" s="172"/>
      <c r="G3" s="173"/>
      <c r="H3" s="171" t="s">
        <v>45</v>
      </c>
      <c r="I3" s="172"/>
      <c r="J3" s="172"/>
      <c r="K3" s="173"/>
    </row>
    <row r="4" customHeight="1" spans="1:11">
      <c r="A4" s="174" t="s">
        <v>46</v>
      </c>
      <c r="B4" s="175" t="s">
        <v>47</v>
      </c>
      <c r="C4" s="176"/>
      <c r="D4" s="174" t="s">
        <v>48</v>
      </c>
      <c r="E4" s="177"/>
      <c r="F4" s="178">
        <v>45519</v>
      </c>
      <c r="G4" s="179"/>
      <c r="H4" s="174" t="s">
        <v>189</v>
      </c>
      <c r="I4" s="177"/>
      <c r="J4" s="203" t="s">
        <v>50</v>
      </c>
      <c r="K4" s="250" t="s">
        <v>51</v>
      </c>
    </row>
    <row r="5" customHeight="1" spans="1:11">
      <c r="A5" s="180" t="s">
        <v>52</v>
      </c>
      <c r="B5" s="95" t="s">
        <v>53</v>
      </c>
      <c r="C5" s="95"/>
      <c r="D5" s="181" t="s">
        <v>190</v>
      </c>
      <c r="E5" s="67"/>
      <c r="F5" s="182">
        <v>1</v>
      </c>
      <c r="G5" s="183"/>
      <c r="H5" s="181" t="s">
        <v>191</v>
      </c>
      <c r="I5" s="67"/>
      <c r="J5" s="175" t="s">
        <v>50</v>
      </c>
      <c r="K5" s="176" t="s">
        <v>51</v>
      </c>
    </row>
    <row r="6" customHeight="1" spans="1:11">
      <c r="A6" s="181" t="s">
        <v>56</v>
      </c>
      <c r="B6" s="175">
        <v>3</v>
      </c>
      <c r="C6" s="176">
        <v>7</v>
      </c>
      <c r="D6" s="181" t="s">
        <v>192</v>
      </c>
      <c r="E6" s="67"/>
      <c r="F6" s="182">
        <v>1</v>
      </c>
      <c r="G6" s="183"/>
      <c r="H6" s="184" t="s">
        <v>193</v>
      </c>
      <c r="I6" s="251"/>
      <c r="J6" s="251"/>
      <c r="K6" s="252"/>
    </row>
    <row r="7" customHeight="1" spans="1:11">
      <c r="A7" s="181" t="s">
        <v>59</v>
      </c>
      <c r="B7" s="185">
        <v>11960</v>
      </c>
      <c r="C7" s="186"/>
      <c r="D7" s="181" t="s">
        <v>194</v>
      </c>
      <c r="E7" s="67"/>
      <c r="F7" s="182">
        <v>1</v>
      </c>
      <c r="G7" s="183"/>
      <c r="H7" s="187"/>
      <c r="I7" s="175"/>
      <c r="J7" s="175"/>
      <c r="K7" s="176"/>
    </row>
    <row r="8" ht="34" customHeight="1" spans="1:11">
      <c r="A8" s="188" t="s">
        <v>62</v>
      </c>
      <c r="B8" s="189" t="s">
        <v>63</v>
      </c>
      <c r="C8" s="190"/>
      <c r="D8" s="191" t="s">
        <v>64</v>
      </c>
      <c r="E8" s="192"/>
      <c r="F8" s="193">
        <v>45553</v>
      </c>
      <c r="G8" s="194"/>
      <c r="H8" s="191" t="s">
        <v>195</v>
      </c>
      <c r="I8" s="192"/>
      <c r="J8" s="192"/>
      <c r="K8" s="253"/>
    </row>
    <row r="9" customHeight="1" spans="1:11">
      <c r="A9" s="195" t="s">
        <v>196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</row>
    <row r="10" customHeight="1" spans="1:11">
      <c r="A10" s="196" t="s">
        <v>68</v>
      </c>
      <c r="B10" s="197" t="s">
        <v>69</v>
      </c>
      <c r="C10" s="198" t="s">
        <v>70</v>
      </c>
      <c r="D10" s="199"/>
      <c r="E10" s="200" t="s">
        <v>73</v>
      </c>
      <c r="F10" s="197" t="s">
        <v>69</v>
      </c>
      <c r="G10" s="198" t="s">
        <v>70</v>
      </c>
      <c r="H10" s="197"/>
      <c r="I10" s="200" t="s">
        <v>71</v>
      </c>
      <c r="J10" s="197" t="s">
        <v>69</v>
      </c>
      <c r="K10" s="254" t="s">
        <v>70</v>
      </c>
    </row>
    <row r="11" customHeight="1" spans="1:11">
      <c r="A11" s="201" t="s">
        <v>74</v>
      </c>
      <c r="B11" s="202" t="s">
        <v>69</v>
      </c>
      <c r="C11" s="203" t="s">
        <v>70</v>
      </c>
      <c r="D11" s="204"/>
      <c r="E11" s="205" t="s">
        <v>76</v>
      </c>
      <c r="F11" s="202" t="s">
        <v>69</v>
      </c>
      <c r="G11" s="203" t="s">
        <v>70</v>
      </c>
      <c r="H11" s="202"/>
      <c r="I11" s="205" t="s">
        <v>81</v>
      </c>
      <c r="J11" s="202" t="s">
        <v>69</v>
      </c>
      <c r="K11" s="250" t="s">
        <v>70</v>
      </c>
    </row>
    <row r="12" customHeight="1" spans="1:11">
      <c r="A12" s="206" t="s">
        <v>111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55"/>
    </row>
    <row r="13" customHeight="1" spans="1:11">
      <c r="A13" s="208" t="s">
        <v>197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</row>
    <row r="14" customHeight="1" spans="1:11">
      <c r="A14" s="209" t="s">
        <v>198</v>
      </c>
      <c r="B14" s="210"/>
      <c r="C14" s="210"/>
      <c r="D14" s="210"/>
      <c r="E14" s="211"/>
      <c r="F14" s="211"/>
      <c r="G14" s="211"/>
      <c r="H14" s="211"/>
      <c r="I14" s="256"/>
      <c r="J14" s="256"/>
      <c r="K14" s="257"/>
    </row>
    <row r="15" customHeight="1" spans="1:11">
      <c r="A15" s="212" t="s">
        <v>199</v>
      </c>
      <c r="B15" s="213"/>
      <c r="C15" s="213"/>
      <c r="D15" s="214"/>
      <c r="E15" s="215"/>
      <c r="F15" s="213"/>
      <c r="G15" s="213"/>
      <c r="H15" s="214"/>
      <c r="I15" s="258"/>
      <c r="J15" s="259"/>
      <c r="K15" s="260"/>
    </row>
    <row r="16" customHeight="1" spans="1:11">
      <c r="A16" s="216" t="s">
        <v>200</v>
      </c>
      <c r="B16" s="217"/>
      <c r="C16" s="217"/>
      <c r="D16" s="217"/>
      <c r="E16" s="218"/>
      <c r="F16" s="218"/>
      <c r="G16" s="218"/>
      <c r="H16" s="218"/>
      <c r="I16" s="218"/>
      <c r="J16" s="218"/>
      <c r="K16" s="261"/>
    </row>
    <row r="17" customHeight="1" spans="1:11">
      <c r="A17" s="208" t="s">
        <v>201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</row>
    <row r="18" customHeight="1" spans="1:11">
      <c r="A18" s="219" t="s">
        <v>195</v>
      </c>
      <c r="B18" s="211"/>
      <c r="C18" s="211"/>
      <c r="D18" s="211"/>
      <c r="E18" s="211"/>
      <c r="F18" s="211"/>
      <c r="G18" s="211"/>
      <c r="H18" s="211"/>
      <c r="I18" s="256"/>
      <c r="J18" s="256"/>
      <c r="K18" s="257"/>
    </row>
    <row r="19" customHeight="1" spans="1:11">
      <c r="A19" s="212"/>
      <c r="B19" s="213"/>
      <c r="C19" s="213"/>
      <c r="D19" s="214"/>
      <c r="E19" s="215"/>
      <c r="F19" s="213"/>
      <c r="G19" s="213"/>
      <c r="H19" s="214"/>
      <c r="I19" s="258"/>
      <c r="J19" s="259"/>
      <c r="K19" s="260"/>
    </row>
    <row r="20" customHeight="1" spans="1:11">
      <c r="A20" s="220"/>
      <c r="B20" s="218"/>
      <c r="C20" s="218"/>
      <c r="D20" s="218"/>
      <c r="E20" s="218"/>
      <c r="F20" s="218"/>
      <c r="G20" s="218"/>
      <c r="H20" s="218"/>
      <c r="I20" s="218"/>
      <c r="J20" s="218"/>
      <c r="K20" s="261"/>
    </row>
    <row r="21" customHeight="1" spans="1:11">
      <c r="A21" s="221" t="s">
        <v>108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</row>
    <row r="22" customHeight="1" spans="1:11">
      <c r="A22" s="90" t="s">
        <v>109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53"/>
    </row>
    <row r="23" customHeight="1" spans="1:11">
      <c r="A23" s="101" t="s">
        <v>110</v>
      </c>
      <c r="B23" s="103"/>
      <c r="C23" s="203" t="s">
        <v>50</v>
      </c>
      <c r="D23" s="203" t="s">
        <v>51</v>
      </c>
      <c r="E23" s="100"/>
      <c r="F23" s="100"/>
      <c r="G23" s="100"/>
      <c r="H23" s="100"/>
      <c r="I23" s="100"/>
      <c r="J23" s="100"/>
      <c r="K23" s="147"/>
    </row>
    <row r="24" customHeight="1" spans="1:11">
      <c r="A24" s="181" t="s">
        <v>202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6"/>
    </row>
    <row r="25" customHeight="1" spans="1:11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62"/>
    </row>
    <row r="26" customHeight="1" spans="1:11">
      <c r="A26" s="224" t="s">
        <v>119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</row>
    <row r="27" customHeight="1" spans="1:11">
      <c r="A27" s="168" t="s">
        <v>120</v>
      </c>
      <c r="B27" s="225" t="s">
        <v>79</v>
      </c>
      <c r="C27" s="225" t="s">
        <v>80</v>
      </c>
      <c r="D27" s="225" t="s">
        <v>72</v>
      </c>
      <c r="E27" s="169" t="s">
        <v>121</v>
      </c>
      <c r="F27" s="225" t="s">
        <v>79</v>
      </c>
      <c r="G27" s="225" t="s">
        <v>80</v>
      </c>
      <c r="H27" s="225" t="s">
        <v>72</v>
      </c>
      <c r="I27" s="169" t="s">
        <v>122</v>
      </c>
      <c r="J27" s="225" t="s">
        <v>79</v>
      </c>
      <c r="K27" s="263" t="s">
        <v>80</v>
      </c>
    </row>
    <row r="28" customHeight="1" spans="1:11">
      <c r="A28" s="226" t="s">
        <v>71</v>
      </c>
      <c r="B28" s="203" t="s">
        <v>79</v>
      </c>
      <c r="C28" s="203" t="s">
        <v>80</v>
      </c>
      <c r="D28" s="203" t="s">
        <v>72</v>
      </c>
      <c r="E28" s="227" t="s">
        <v>78</v>
      </c>
      <c r="F28" s="203" t="s">
        <v>79</v>
      </c>
      <c r="G28" s="203" t="s">
        <v>80</v>
      </c>
      <c r="H28" s="203" t="s">
        <v>72</v>
      </c>
      <c r="I28" s="227" t="s">
        <v>89</v>
      </c>
      <c r="J28" s="203" t="s">
        <v>79</v>
      </c>
      <c r="K28" s="250" t="s">
        <v>80</v>
      </c>
    </row>
    <row r="29" customHeight="1" spans="1:11">
      <c r="A29" s="174" t="s">
        <v>82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64"/>
    </row>
    <row r="30" customHeight="1" spans="1:11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65"/>
    </row>
    <row r="31" customHeight="1" spans="1:11">
      <c r="A31" s="195" t="s">
        <v>203</v>
      </c>
      <c r="B31" s="195"/>
      <c r="C31" s="195"/>
      <c r="D31" s="195"/>
      <c r="E31" s="195"/>
      <c r="F31" s="195"/>
      <c r="G31" s="195"/>
      <c r="H31" s="195"/>
      <c r="I31" s="195"/>
      <c r="J31" s="195"/>
      <c r="K31" s="195"/>
    </row>
    <row r="32" ht="17.25" customHeight="1" spans="1:11">
      <c r="A32" s="231" t="s">
        <v>204</v>
      </c>
      <c r="B32" s="232"/>
      <c r="C32" s="232"/>
      <c r="D32" s="232"/>
      <c r="E32" s="232"/>
      <c r="F32" s="232"/>
      <c r="G32" s="232"/>
      <c r="H32" s="232"/>
      <c r="I32" s="232"/>
      <c r="J32" s="232"/>
      <c r="K32" s="186"/>
    </row>
    <row r="33" ht="17.25" customHeight="1" spans="1:11">
      <c r="A33" s="231" t="s">
        <v>205</v>
      </c>
      <c r="B33" s="232"/>
      <c r="C33" s="232"/>
      <c r="D33" s="232"/>
      <c r="E33" s="232"/>
      <c r="F33" s="232"/>
      <c r="G33" s="232"/>
      <c r="H33" s="232"/>
      <c r="I33" s="232"/>
      <c r="J33" s="232"/>
      <c r="K33" s="186"/>
    </row>
    <row r="34" ht="17.25" customHeight="1" spans="1:11">
      <c r="A34" s="231"/>
      <c r="B34" s="232"/>
      <c r="C34" s="232"/>
      <c r="D34" s="232"/>
      <c r="E34" s="232"/>
      <c r="F34" s="232"/>
      <c r="G34" s="232"/>
      <c r="H34" s="232"/>
      <c r="I34" s="232"/>
      <c r="J34" s="232"/>
      <c r="K34" s="186"/>
    </row>
    <row r="35" ht="17.25" customHeight="1" spans="1:11">
      <c r="A35" s="231"/>
      <c r="B35" s="232"/>
      <c r="C35" s="232"/>
      <c r="D35" s="232"/>
      <c r="E35" s="232"/>
      <c r="F35" s="232"/>
      <c r="G35" s="232"/>
      <c r="H35" s="232"/>
      <c r="I35" s="232"/>
      <c r="J35" s="232"/>
      <c r="K35" s="186"/>
    </row>
    <row r="36" ht="17.25" customHeight="1" spans="1:11">
      <c r="A36" s="231"/>
      <c r="B36" s="232"/>
      <c r="C36" s="232"/>
      <c r="D36" s="232"/>
      <c r="E36" s="232"/>
      <c r="F36" s="232"/>
      <c r="G36" s="232"/>
      <c r="H36" s="232"/>
      <c r="I36" s="232"/>
      <c r="J36" s="232"/>
      <c r="K36" s="186"/>
    </row>
    <row r="37" ht="17.25" customHeight="1" spans="1:11">
      <c r="A37" s="231"/>
      <c r="B37" s="232"/>
      <c r="C37" s="232"/>
      <c r="D37" s="232"/>
      <c r="E37" s="232"/>
      <c r="F37" s="232"/>
      <c r="G37" s="232"/>
      <c r="H37" s="232"/>
      <c r="I37" s="232"/>
      <c r="J37" s="232"/>
      <c r="K37" s="186"/>
    </row>
    <row r="38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186"/>
    </row>
    <row r="39" ht="17.25" customHeight="1" spans="1:11">
      <c r="A39" s="231"/>
      <c r="B39" s="232"/>
      <c r="C39" s="232"/>
      <c r="D39" s="232"/>
      <c r="E39" s="232"/>
      <c r="F39" s="232"/>
      <c r="G39" s="232"/>
      <c r="H39" s="232"/>
      <c r="I39" s="232"/>
      <c r="J39" s="232"/>
      <c r="K39" s="186"/>
    </row>
    <row r="40" ht="17.25" customHeight="1" spans="1:1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186"/>
    </row>
    <row r="41" ht="17.25" customHeight="1" spans="1:1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186"/>
    </row>
    <row r="42" ht="17.25" customHeight="1" spans="1:11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186"/>
    </row>
    <row r="43" ht="17.25" customHeight="1" spans="1:11">
      <c r="A43" s="229" t="s">
        <v>118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65"/>
    </row>
    <row r="44" customHeight="1" spans="1:11">
      <c r="A44" s="195" t="s">
        <v>206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5"/>
    </row>
    <row r="45" ht="18" customHeight="1" spans="1:11">
      <c r="A45" s="233" t="s">
        <v>111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66"/>
    </row>
    <row r="46" ht="18" customHeight="1" spans="1:11">
      <c r="A46" s="233"/>
      <c r="B46" s="234"/>
      <c r="C46" s="234"/>
      <c r="D46" s="234"/>
      <c r="E46" s="234"/>
      <c r="F46" s="234"/>
      <c r="G46" s="234"/>
      <c r="H46" s="234"/>
      <c r="I46" s="234"/>
      <c r="J46" s="234"/>
      <c r="K46" s="266"/>
    </row>
    <row r="47" ht="18" customHeight="1" spans="1:11">
      <c r="A47" s="222"/>
      <c r="B47" s="223"/>
      <c r="C47" s="223"/>
      <c r="D47" s="223"/>
      <c r="E47" s="223"/>
      <c r="F47" s="223"/>
      <c r="G47" s="223"/>
      <c r="H47" s="223"/>
      <c r="I47" s="223"/>
      <c r="J47" s="223"/>
      <c r="K47" s="262"/>
    </row>
    <row r="48" ht="21" customHeight="1" spans="1:11">
      <c r="A48" s="235" t="s">
        <v>124</v>
      </c>
      <c r="B48" s="236" t="s">
        <v>207</v>
      </c>
      <c r="C48" s="236"/>
      <c r="D48" s="237" t="s">
        <v>126</v>
      </c>
      <c r="E48" s="238"/>
      <c r="F48" s="237" t="s">
        <v>127</v>
      </c>
      <c r="G48" s="239"/>
      <c r="H48" s="240" t="s">
        <v>128</v>
      </c>
      <c r="I48" s="240"/>
      <c r="J48" s="236"/>
      <c r="K48" s="267"/>
    </row>
    <row r="49" customHeight="1" spans="1:11">
      <c r="A49" s="241" t="s">
        <v>130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68"/>
    </row>
    <row r="50" customHeight="1" spans="1:11">
      <c r="A50" s="243"/>
      <c r="B50" s="244"/>
      <c r="C50" s="244"/>
      <c r="D50" s="244"/>
      <c r="E50" s="244"/>
      <c r="F50" s="244"/>
      <c r="G50" s="244"/>
      <c r="H50" s="244"/>
      <c r="I50" s="244"/>
      <c r="J50" s="244"/>
      <c r="K50" s="269"/>
    </row>
    <row r="51" customHeight="1" spans="1:11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70"/>
    </row>
    <row r="52" ht="21" customHeight="1" spans="1:11">
      <c r="A52" s="235" t="s">
        <v>124</v>
      </c>
      <c r="B52" s="236" t="s">
        <v>207</v>
      </c>
      <c r="C52" s="236"/>
      <c r="D52" s="237" t="s">
        <v>126</v>
      </c>
      <c r="E52" s="237" t="s">
        <v>208</v>
      </c>
      <c r="F52" s="237" t="s">
        <v>127</v>
      </c>
      <c r="G52" s="247">
        <v>45516</v>
      </c>
      <c r="H52" s="240" t="s">
        <v>128</v>
      </c>
      <c r="I52" s="240"/>
      <c r="J52" s="271" t="s">
        <v>129</v>
      </c>
      <c r="K52" s="27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view="pageBreakPreview" zoomScale="80" zoomScaleNormal="90" workbookViewId="0">
      <selection activeCell="A2" sqref="$A1:$XFD1048576"/>
    </sheetView>
  </sheetViews>
  <sheetFormatPr defaultColWidth="9" defaultRowHeight="26" customHeight="1"/>
  <cols>
    <col min="1" max="1" width="17.1666666666667" style="61" customWidth="1"/>
    <col min="2" max="2" width="7.8" style="61" customWidth="1"/>
    <col min="3" max="8" width="9.33333333333333" style="61" customWidth="1"/>
    <col min="9" max="9" width="1.33333333333333" style="61" customWidth="1"/>
    <col min="10" max="10" width="11.5" style="61" customWidth="1"/>
    <col min="11" max="11" width="8.375" style="61" customWidth="1"/>
    <col min="12" max="12" width="10.5" style="61" customWidth="1"/>
    <col min="13" max="13" width="8.375" style="61" customWidth="1"/>
    <col min="14" max="15" width="10.875" style="61" customWidth="1"/>
    <col min="16" max="16" width="11" style="61" customWidth="1"/>
    <col min="17" max="16384" width="9" style="61"/>
  </cols>
  <sheetData>
    <row r="1" s="61" customFormat="1" ht="30" customHeight="1" spans="1:16">
      <c r="A1" s="64" t="s">
        <v>132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="62" customFormat="1" ht="25" customHeight="1" spans="1:16">
      <c r="A2" s="66" t="s">
        <v>46</v>
      </c>
      <c r="B2" s="67" t="s">
        <v>47</v>
      </c>
      <c r="C2" s="68"/>
      <c r="D2" s="69" t="s">
        <v>133</v>
      </c>
      <c r="E2" s="70"/>
      <c r="F2" s="70"/>
      <c r="G2" s="70"/>
      <c r="H2" s="70"/>
      <c r="I2" s="77"/>
      <c r="J2" s="78" t="s">
        <v>41</v>
      </c>
      <c r="K2" s="79" t="s">
        <v>42</v>
      </c>
      <c r="L2" s="80"/>
      <c r="M2" s="80"/>
      <c r="N2" s="80"/>
      <c r="O2" s="80"/>
      <c r="P2" s="81"/>
    </row>
    <row r="3" s="62" customFormat="1" ht="23" customHeight="1" spans="1:16">
      <c r="A3" s="71" t="s">
        <v>134</v>
      </c>
      <c r="B3" s="72" t="s">
        <v>135</v>
      </c>
      <c r="C3" s="71"/>
      <c r="D3" s="71"/>
      <c r="E3" s="71"/>
      <c r="F3" s="71"/>
      <c r="G3" s="71"/>
      <c r="H3" s="71"/>
      <c r="I3" s="66"/>
      <c r="J3" s="72" t="s">
        <v>136</v>
      </c>
      <c r="K3" s="71"/>
      <c r="L3" s="71"/>
      <c r="M3" s="71"/>
      <c r="N3" s="71"/>
      <c r="O3" s="71"/>
      <c r="P3" s="71"/>
    </row>
    <row r="4" s="62" customFormat="1" ht="23" customHeight="1" spans="1:16">
      <c r="A4" s="71"/>
      <c r="B4" s="73" t="s">
        <v>94</v>
      </c>
      <c r="C4" s="73" t="s">
        <v>95</v>
      </c>
      <c r="D4" s="73" t="s">
        <v>96</v>
      </c>
      <c r="E4" s="73" t="s">
        <v>97</v>
      </c>
      <c r="F4" s="73" t="s">
        <v>98</v>
      </c>
      <c r="G4" s="73" t="s">
        <v>99</v>
      </c>
      <c r="H4" s="73" t="s">
        <v>137</v>
      </c>
      <c r="I4" s="66"/>
      <c r="J4" s="73" t="s">
        <v>94</v>
      </c>
      <c r="K4" s="73" t="s">
        <v>95</v>
      </c>
      <c r="L4" s="73" t="s">
        <v>96</v>
      </c>
      <c r="M4" s="73" t="s">
        <v>97</v>
      </c>
      <c r="N4" s="73" t="s">
        <v>98</v>
      </c>
      <c r="O4" s="73" t="s">
        <v>99</v>
      </c>
      <c r="P4" s="73" t="s">
        <v>137</v>
      </c>
    </row>
    <row r="5" s="62" customFormat="1" ht="23" customHeight="1" spans="1:16">
      <c r="A5" s="71"/>
      <c r="B5" s="73" t="s">
        <v>138</v>
      </c>
      <c r="C5" s="73" t="s">
        <v>139</v>
      </c>
      <c r="D5" s="73" t="s">
        <v>140</v>
      </c>
      <c r="E5" s="73" t="s">
        <v>141</v>
      </c>
      <c r="F5" s="73" t="s">
        <v>142</v>
      </c>
      <c r="G5" s="73" t="s">
        <v>143</v>
      </c>
      <c r="H5" s="73" t="s">
        <v>144</v>
      </c>
      <c r="I5" s="66"/>
      <c r="J5" s="82" t="s">
        <v>145</v>
      </c>
      <c r="K5" s="82" t="s">
        <v>138</v>
      </c>
      <c r="L5" s="82" t="s">
        <v>139</v>
      </c>
      <c r="M5" s="82" t="s">
        <v>140</v>
      </c>
      <c r="N5" s="82" t="s">
        <v>141</v>
      </c>
      <c r="O5" s="82" t="s">
        <v>142</v>
      </c>
      <c r="P5" s="82" t="s">
        <v>143</v>
      </c>
    </row>
    <row r="6" s="62" customFormat="1" ht="21" customHeight="1" spans="1:16">
      <c r="A6" s="73" t="s">
        <v>146</v>
      </c>
      <c r="B6" s="73">
        <f t="shared" ref="B6:B8" si="0">C6-1</f>
        <v>73</v>
      </c>
      <c r="C6" s="73">
        <f t="shared" ref="C6:C8" si="1">D6-2</f>
        <v>74</v>
      </c>
      <c r="D6" s="73">
        <v>76</v>
      </c>
      <c r="E6" s="73">
        <f t="shared" ref="E6:E8" si="2">D6+2</f>
        <v>78</v>
      </c>
      <c r="F6" s="73">
        <f t="shared" ref="F6:F8" si="3">E6+2</f>
        <v>80</v>
      </c>
      <c r="G6" s="73">
        <f t="shared" ref="G6:G8" si="4">F6+1</f>
        <v>81</v>
      </c>
      <c r="H6" s="73">
        <f t="shared" ref="H6:H8" si="5">G6+1</f>
        <v>82</v>
      </c>
      <c r="I6" s="66"/>
      <c r="J6" s="66" t="s">
        <v>147</v>
      </c>
      <c r="K6" s="66" t="s">
        <v>148</v>
      </c>
      <c r="L6" s="66" t="s">
        <v>149</v>
      </c>
      <c r="M6" s="66" t="s">
        <v>148</v>
      </c>
      <c r="N6" s="66" t="s">
        <v>147</v>
      </c>
      <c r="O6" s="66" t="s">
        <v>150</v>
      </c>
      <c r="P6" s="66" t="s">
        <v>150</v>
      </c>
    </row>
    <row r="7" s="62" customFormat="1" ht="21" customHeight="1" spans="1:16">
      <c r="A7" s="73" t="s">
        <v>151</v>
      </c>
      <c r="B7" s="73">
        <f t="shared" si="0"/>
        <v>71</v>
      </c>
      <c r="C7" s="73">
        <f t="shared" si="1"/>
        <v>72</v>
      </c>
      <c r="D7" s="73">
        <v>74</v>
      </c>
      <c r="E7" s="73">
        <f t="shared" si="2"/>
        <v>76</v>
      </c>
      <c r="F7" s="73">
        <f t="shared" si="3"/>
        <v>78</v>
      </c>
      <c r="G7" s="73">
        <f t="shared" si="4"/>
        <v>79</v>
      </c>
      <c r="H7" s="73">
        <f t="shared" si="5"/>
        <v>80</v>
      </c>
      <c r="I7" s="66"/>
      <c r="J7" s="66" t="s">
        <v>152</v>
      </c>
      <c r="K7" s="66" t="s">
        <v>148</v>
      </c>
      <c r="L7" s="66">
        <f>0.3/0.3</f>
        <v>1</v>
      </c>
      <c r="M7" s="66" t="s">
        <v>149</v>
      </c>
      <c r="N7" s="66" t="s">
        <v>153</v>
      </c>
      <c r="O7" s="66" t="s">
        <v>154</v>
      </c>
      <c r="P7" s="66" t="s">
        <v>154</v>
      </c>
    </row>
    <row r="8" s="62" customFormat="1" ht="21" customHeight="1" spans="1:16">
      <c r="A8" s="73" t="s">
        <v>155</v>
      </c>
      <c r="B8" s="73">
        <f t="shared" si="0"/>
        <v>66</v>
      </c>
      <c r="C8" s="73">
        <f t="shared" si="1"/>
        <v>67</v>
      </c>
      <c r="D8" s="73">
        <v>69</v>
      </c>
      <c r="E8" s="73">
        <f t="shared" si="2"/>
        <v>71</v>
      </c>
      <c r="F8" s="73">
        <f t="shared" si="3"/>
        <v>73</v>
      </c>
      <c r="G8" s="73">
        <f t="shared" si="4"/>
        <v>74</v>
      </c>
      <c r="H8" s="73">
        <f t="shared" si="5"/>
        <v>75</v>
      </c>
      <c r="I8" s="66"/>
      <c r="J8" s="66" t="s">
        <v>156</v>
      </c>
      <c r="K8" s="66" t="s">
        <v>148</v>
      </c>
      <c r="L8" s="66" t="s">
        <v>148</v>
      </c>
      <c r="M8" s="66" t="s">
        <v>148</v>
      </c>
      <c r="N8" s="66" t="s">
        <v>148</v>
      </c>
      <c r="O8" s="66" t="s">
        <v>148</v>
      </c>
      <c r="P8" s="66" t="s">
        <v>148</v>
      </c>
    </row>
    <row r="9" s="62" customFormat="1" ht="21" customHeight="1" spans="1:16">
      <c r="A9" s="73" t="s">
        <v>157</v>
      </c>
      <c r="B9" s="73">
        <f t="shared" ref="B9:B11" si="6">C9-4</f>
        <v>116</v>
      </c>
      <c r="C9" s="73">
        <f t="shared" ref="C9:C11" si="7">D9-4</f>
        <v>120</v>
      </c>
      <c r="D9" s="73">
        <v>124</v>
      </c>
      <c r="E9" s="73">
        <f t="shared" ref="E9:E11" si="8">D9+4</f>
        <v>128</v>
      </c>
      <c r="F9" s="73">
        <f>E9+4</f>
        <v>132</v>
      </c>
      <c r="G9" s="73">
        <f t="shared" ref="G9:G11" si="9">F9+6</f>
        <v>138</v>
      </c>
      <c r="H9" s="73">
        <f>G9+6</f>
        <v>144</v>
      </c>
      <c r="I9" s="66"/>
      <c r="J9" s="66" t="s">
        <v>148</v>
      </c>
      <c r="K9" s="66" t="s">
        <v>148</v>
      </c>
      <c r="L9" s="66" t="s">
        <v>148</v>
      </c>
      <c r="M9" s="66" t="s">
        <v>158</v>
      </c>
      <c r="N9" s="66" t="s">
        <v>148</v>
      </c>
      <c r="O9" s="66" t="s">
        <v>148</v>
      </c>
      <c r="P9" s="66" t="s">
        <v>148</v>
      </c>
    </row>
    <row r="10" s="62" customFormat="1" ht="21" customHeight="1" spans="1:16">
      <c r="A10" s="73" t="s">
        <v>159</v>
      </c>
      <c r="B10" s="73">
        <f t="shared" si="6"/>
        <v>109</v>
      </c>
      <c r="C10" s="73">
        <f t="shared" si="7"/>
        <v>113</v>
      </c>
      <c r="D10" s="73">
        <v>117</v>
      </c>
      <c r="E10" s="73">
        <f t="shared" si="8"/>
        <v>121</v>
      </c>
      <c r="F10" s="73">
        <f>E10+5</f>
        <v>126</v>
      </c>
      <c r="G10" s="73">
        <f t="shared" si="9"/>
        <v>132</v>
      </c>
      <c r="H10" s="73">
        <f>G10+7</f>
        <v>139</v>
      </c>
      <c r="I10" s="66"/>
      <c r="J10" s="66" t="s">
        <v>148</v>
      </c>
      <c r="K10" s="66" t="s">
        <v>148</v>
      </c>
      <c r="L10" s="66" t="s">
        <v>148</v>
      </c>
      <c r="M10" s="66" t="s">
        <v>148</v>
      </c>
      <c r="N10" s="66" t="s">
        <v>148</v>
      </c>
      <c r="O10" s="66" t="s">
        <v>148</v>
      </c>
      <c r="P10" s="66" t="s">
        <v>148</v>
      </c>
    </row>
    <row r="11" s="62" customFormat="1" ht="21" customHeight="1" spans="1:16">
      <c r="A11" s="73" t="s">
        <v>160</v>
      </c>
      <c r="B11" s="73">
        <f t="shared" si="6"/>
        <v>112</v>
      </c>
      <c r="C11" s="73">
        <f t="shared" si="7"/>
        <v>116</v>
      </c>
      <c r="D11" s="73">
        <v>120</v>
      </c>
      <c r="E11" s="73">
        <f t="shared" si="8"/>
        <v>124</v>
      </c>
      <c r="F11" s="73">
        <f>E11+5</f>
        <v>129</v>
      </c>
      <c r="G11" s="73">
        <f t="shared" si="9"/>
        <v>135</v>
      </c>
      <c r="H11" s="73">
        <f>G11+7</f>
        <v>142</v>
      </c>
      <c r="I11" s="66"/>
      <c r="J11" s="66" t="s">
        <v>161</v>
      </c>
      <c r="K11" s="66" t="s">
        <v>162</v>
      </c>
      <c r="L11" s="66" t="s">
        <v>163</v>
      </c>
      <c r="M11" s="66" t="s">
        <v>164</v>
      </c>
      <c r="N11" s="66" t="s">
        <v>162</v>
      </c>
      <c r="O11" s="66" t="s">
        <v>165</v>
      </c>
      <c r="P11" s="66" t="s">
        <v>165</v>
      </c>
    </row>
    <row r="12" s="62" customFormat="1" ht="21" customHeight="1" spans="1:16">
      <c r="A12" s="73" t="s">
        <v>166</v>
      </c>
      <c r="B12" s="73">
        <f>C12-1.2</f>
        <v>46.6</v>
      </c>
      <c r="C12" s="73">
        <f>D12-1.2</f>
        <v>47.8</v>
      </c>
      <c r="D12" s="73">
        <v>49</v>
      </c>
      <c r="E12" s="73">
        <f>D12+1.2</f>
        <v>50.2</v>
      </c>
      <c r="F12" s="73">
        <f>E12+1.2</f>
        <v>51.4</v>
      </c>
      <c r="G12" s="73">
        <f>F12+1.4</f>
        <v>52.8</v>
      </c>
      <c r="H12" s="73">
        <f>G12+1.4</f>
        <v>54.2</v>
      </c>
      <c r="I12" s="66"/>
      <c r="J12" s="66" t="s">
        <v>167</v>
      </c>
      <c r="K12" s="66" t="s">
        <v>168</v>
      </c>
      <c r="L12" s="66" t="s">
        <v>148</v>
      </c>
      <c r="M12" s="66" t="s">
        <v>158</v>
      </c>
      <c r="N12" s="66" t="s">
        <v>148</v>
      </c>
      <c r="O12" s="66" t="s">
        <v>169</v>
      </c>
      <c r="P12" s="66" t="s">
        <v>169</v>
      </c>
    </row>
    <row r="13" s="62" customFormat="1" ht="21" customHeight="1" spans="1:16">
      <c r="A13" s="73" t="s">
        <v>170</v>
      </c>
      <c r="B13" s="73">
        <f>C13-0.6</f>
        <v>62.2</v>
      </c>
      <c r="C13" s="73">
        <f>D13-1.2</f>
        <v>62.8</v>
      </c>
      <c r="D13" s="73">
        <v>64</v>
      </c>
      <c r="E13" s="73">
        <f>D13+1.2</f>
        <v>65.2</v>
      </c>
      <c r="F13" s="73">
        <f>E13+1.2</f>
        <v>66.4</v>
      </c>
      <c r="G13" s="73">
        <f>F13+0.6</f>
        <v>67</v>
      </c>
      <c r="H13" s="73">
        <f>G13+0.6</f>
        <v>67.6</v>
      </c>
      <c r="I13" s="66"/>
      <c r="J13" s="66" t="s">
        <v>171</v>
      </c>
      <c r="K13" s="66" t="s">
        <v>172</v>
      </c>
      <c r="L13" s="66" t="s">
        <v>172</v>
      </c>
      <c r="M13" s="66" t="s">
        <v>172</v>
      </c>
      <c r="N13" s="66" t="s">
        <v>172</v>
      </c>
      <c r="O13" s="66" t="s">
        <v>172</v>
      </c>
      <c r="P13" s="66" t="s">
        <v>172</v>
      </c>
    </row>
    <row r="14" s="62" customFormat="1" ht="21" customHeight="1" spans="1:16">
      <c r="A14" s="74" t="s">
        <v>173</v>
      </c>
      <c r="B14" s="73">
        <f>C14-0.8</f>
        <v>23.9</v>
      </c>
      <c r="C14" s="73">
        <f>D14-0.8</f>
        <v>24.7</v>
      </c>
      <c r="D14" s="73">
        <v>25.5</v>
      </c>
      <c r="E14" s="73">
        <f>D14+0.8</f>
        <v>26.3</v>
      </c>
      <c r="F14" s="73">
        <f>E14+0.8</f>
        <v>27.1</v>
      </c>
      <c r="G14" s="73">
        <f>F14+1.3</f>
        <v>28.4</v>
      </c>
      <c r="H14" s="73">
        <f>G14+1.3</f>
        <v>29.7</v>
      </c>
      <c r="I14" s="66"/>
      <c r="J14" s="66" t="s">
        <v>149</v>
      </c>
      <c r="K14" s="66" t="s">
        <v>148</v>
      </c>
      <c r="L14" s="66" t="s">
        <v>171</v>
      </c>
      <c r="M14" s="66" t="s">
        <v>171</v>
      </c>
      <c r="N14" s="66" t="s">
        <v>172</v>
      </c>
      <c r="O14" s="66" t="s">
        <v>172</v>
      </c>
      <c r="P14" s="66" t="s">
        <v>172</v>
      </c>
    </row>
    <row r="15" s="62" customFormat="1" ht="21" customHeight="1" spans="1:16">
      <c r="A15" s="73" t="s">
        <v>174</v>
      </c>
      <c r="B15" s="73">
        <f>C15-0.7</f>
        <v>20.1</v>
      </c>
      <c r="C15" s="73">
        <f>D15-0.7</f>
        <v>20.8</v>
      </c>
      <c r="D15" s="73">
        <v>21.5</v>
      </c>
      <c r="E15" s="73">
        <f>D15+0.7</f>
        <v>22.2</v>
      </c>
      <c r="F15" s="73">
        <f>E15+0.7</f>
        <v>22.9</v>
      </c>
      <c r="G15" s="73">
        <f>F15+1</f>
        <v>23.9</v>
      </c>
      <c r="H15" s="73">
        <f>G15+1</f>
        <v>24.9</v>
      </c>
      <c r="I15" s="66"/>
      <c r="J15" s="66" t="s">
        <v>148</v>
      </c>
      <c r="K15" s="66" t="s">
        <v>148</v>
      </c>
      <c r="L15" s="66" t="s">
        <v>148</v>
      </c>
      <c r="M15" s="66" t="s">
        <v>148</v>
      </c>
      <c r="N15" s="66" t="s">
        <v>148</v>
      </c>
      <c r="O15" s="66" t="s">
        <v>148</v>
      </c>
      <c r="P15" s="66" t="s">
        <v>148</v>
      </c>
    </row>
    <row r="16" s="62" customFormat="1" ht="21" customHeight="1" spans="1:16">
      <c r="A16" s="73" t="s">
        <v>175</v>
      </c>
      <c r="B16" s="73">
        <f t="shared" ref="B16:B20" si="10">C16-0.5</f>
        <v>14.5</v>
      </c>
      <c r="C16" s="73">
        <f t="shared" ref="C16:C20" si="11">D16-0.5</f>
        <v>15</v>
      </c>
      <c r="D16" s="73">
        <v>15.5</v>
      </c>
      <c r="E16" s="73">
        <f>D16+0.5</f>
        <v>16</v>
      </c>
      <c r="F16" s="73">
        <f>E16+0.5</f>
        <v>16.5</v>
      </c>
      <c r="G16" s="73">
        <f>F16+0.7</f>
        <v>17.2</v>
      </c>
      <c r="H16" s="73">
        <f>G16+0.7</f>
        <v>17.9</v>
      </c>
      <c r="I16" s="66"/>
      <c r="J16" s="66" t="s">
        <v>148</v>
      </c>
      <c r="K16" s="66" t="s">
        <v>148</v>
      </c>
      <c r="L16" s="66" t="s">
        <v>148</v>
      </c>
      <c r="M16" s="66" t="s">
        <v>148</v>
      </c>
      <c r="N16" s="66" t="s">
        <v>148</v>
      </c>
      <c r="O16" s="66" t="s">
        <v>148</v>
      </c>
      <c r="P16" s="66" t="s">
        <v>148</v>
      </c>
    </row>
    <row r="17" s="62" customFormat="1" ht="21" customHeight="1" spans="1:16">
      <c r="A17" s="73" t="s">
        <v>176</v>
      </c>
      <c r="B17" s="73">
        <f t="shared" ref="B17:B23" si="12">C17</f>
        <v>10.5</v>
      </c>
      <c r="C17" s="73">
        <f>D17</f>
        <v>10.5</v>
      </c>
      <c r="D17" s="73">
        <v>10.5</v>
      </c>
      <c r="E17" s="73">
        <f t="shared" ref="E17:H17" si="13">D17</f>
        <v>10.5</v>
      </c>
      <c r="F17" s="73">
        <f t="shared" si="13"/>
        <v>10.5</v>
      </c>
      <c r="G17" s="73">
        <f t="shared" si="13"/>
        <v>10.5</v>
      </c>
      <c r="H17" s="73">
        <f t="shared" si="13"/>
        <v>10.5</v>
      </c>
      <c r="I17" s="66"/>
      <c r="J17" s="66"/>
      <c r="K17" s="66" t="s">
        <v>148</v>
      </c>
      <c r="L17" s="66" t="s">
        <v>148</v>
      </c>
      <c r="M17" s="66" t="s">
        <v>148</v>
      </c>
      <c r="N17" s="66" t="s">
        <v>148</v>
      </c>
      <c r="O17" s="66" t="s">
        <v>148</v>
      </c>
      <c r="P17" s="66" t="s">
        <v>148</v>
      </c>
    </row>
    <row r="18" s="62" customFormat="1" ht="21" customHeight="1" spans="1:16">
      <c r="A18" s="73" t="s">
        <v>177</v>
      </c>
      <c r="B18" s="73">
        <f>C18-1</f>
        <v>54</v>
      </c>
      <c r="C18" s="73">
        <f>D18-1</f>
        <v>55</v>
      </c>
      <c r="D18" s="73">
        <v>56</v>
      </c>
      <c r="E18" s="73">
        <f>D18+1</f>
        <v>57</v>
      </c>
      <c r="F18" s="73">
        <f>E18+1</f>
        <v>58</v>
      </c>
      <c r="G18" s="73">
        <f>F18+1.5</f>
        <v>59.5</v>
      </c>
      <c r="H18" s="73">
        <f>G18+1.5</f>
        <v>61</v>
      </c>
      <c r="I18" s="66"/>
      <c r="J18" s="66" t="s">
        <v>178</v>
      </c>
      <c r="K18" s="66" t="s">
        <v>172</v>
      </c>
      <c r="L18" s="66" t="s">
        <v>172</v>
      </c>
      <c r="M18" s="66" t="s">
        <v>179</v>
      </c>
      <c r="N18" s="66" t="s">
        <v>172</v>
      </c>
      <c r="O18" s="66" t="s">
        <v>147</v>
      </c>
      <c r="P18" s="66" t="s">
        <v>147</v>
      </c>
    </row>
    <row r="19" s="62" customFormat="1" ht="21" customHeight="1" spans="1:16">
      <c r="A19" s="73" t="s">
        <v>180</v>
      </c>
      <c r="B19" s="73">
        <f t="shared" si="10"/>
        <v>36</v>
      </c>
      <c r="C19" s="73">
        <f t="shared" si="11"/>
        <v>36.5</v>
      </c>
      <c r="D19" s="73">
        <v>37</v>
      </c>
      <c r="E19" s="73">
        <f t="shared" ref="E19:G19" si="14">D19+0.5</f>
        <v>37.5</v>
      </c>
      <c r="F19" s="73">
        <f t="shared" si="14"/>
        <v>38</v>
      </c>
      <c r="G19" s="73">
        <f t="shared" si="14"/>
        <v>38.5</v>
      </c>
      <c r="H19" s="73">
        <f t="shared" ref="H19:H23" si="15">G19</f>
        <v>38.5</v>
      </c>
      <c r="I19" s="66"/>
      <c r="J19" s="66" t="s">
        <v>149</v>
      </c>
      <c r="K19" s="66" t="s">
        <v>148</v>
      </c>
      <c r="L19" s="66" t="s">
        <v>171</v>
      </c>
      <c r="M19" s="66" t="s">
        <v>171</v>
      </c>
      <c r="N19" s="66" t="s">
        <v>172</v>
      </c>
      <c r="O19" s="66" t="s">
        <v>172</v>
      </c>
      <c r="P19" s="66" t="s">
        <v>172</v>
      </c>
    </row>
    <row r="20" s="62" customFormat="1" ht="21" customHeight="1" spans="1:16">
      <c r="A20" s="73" t="s">
        <v>181</v>
      </c>
      <c r="B20" s="73">
        <f t="shared" si="10"/>
        <v>26</v>
      </c>
      <c r="C20" s="73">
        <f t="shared" si="11"/>
        <v>26.5</v>
      </c>
      <c r="D20" s="73">
        <v>27</v>
      </c>
      <c r="E20" s="73">
        <f>D20+0.5</f>
        <v>27.5</v>
      </c>
      <c r="F20" s="73">
        <f>E20+0.5</f>
        <v>28</v>
      </c>
      <c r="G20" s="73">
        <f>F20+0.75</f>
        <v>28.75</v>
      </c>
      <c r="H20" s="73">
        <f t="shared" si="15"/>
        <v>28.75</v>
      </c>
      <c r="I20" s="66"/>
      <c r="J20" s="66" t="s">
        <v>167</v>
      </c>
      <c r="K20" s="66" t="s">
        <v>168</v>
      </c>
      <c r="L20" s="66" t="s">
        <v>148</v>
      </c>
      <c r="M20" s="66" t="s">
        <v>158</v>
      </c>
      <c r="N20" s="66" t="s">
        <v>148</v>
      </c>
      <c r="O20" s="66" t="s">
        <v>169</v>
      </c>
      <c r="P20" s="66" t="s">
        <v>169</v>
      </c>
    </row>
    <row r="21" s="62" customFormat="1" ht="19" customHeight="1" spans="1:16">
      <c r="A21" s="73" t="s">
        <v>182</v>
      </c>
      <c r="B21" s="73">
        <f t="shared" si="12"/>
        <v>18</v>
      </c>
      <c r="C21" s="73">
        <f>D21-1</f>
        <v>18</v>
      </c>
      <c r="D21" s="73">
        <v>19</v>
      </c>
      <c r="E21" s="73">
        <f t="shared" ref="E21:E23" si="16">D21</f>
        <v>19</v>
      </c>
      <c r="F21" s="73">
        <f>E21+1.5</f>
        <v>20.5</v>
      </c>
      <c r="G21" s="73">
        <f t="shared" ref="G21:G23" si="17">F21</f>
        <v>20.5</v>
      </c>
      <c r="H21" s="73">
        <f t="shared" si="15"/>
        <v>20.5</v>
      </c>
      <c r="I21" s="83"/>
      <c r="J21" s="66" t="s">
        <v>171</v>
      </c>
      <c r="K21" s="66" t="s">
        <v>172</v>
      </c>
      <c r="L21" s="66" t="s">
        <v>172</v>
      </c>
      <c r="M21" s="66" t="s">
        <v>172</v>
      </c>
      <c r="N21" s="66" t="s">
        <v>172</v>
      </c>
      <c r="O21" s="66" t="s">
        <v>172</v>
      </c>
      <c r="P21" s="66" t="s">
        <v>172</v>
      </c>
    </row>
    <row r="22" s="61" customFormat="1" ht="24" customHeight="1" spans="1:16">
      <c r="A22" s="73" t="s">
        <v>183</v>
      </c>
      <c r="B22" s="73">
        <f t="shared" si="12"/>
        <v>17</v>
      </c>
      <c r="C22" s="73">
        <f>D22-0.5</f>
        <v>17</v>
      </c>
      <c r="D22" s="73">
        <v>17.5</v>
      </c>
      <c r="E22" s="73">
        <f t="shared" si="16"/>
        <v>17.5</v>
      </c>
      <c r="F22" s="73">
        <f>E22+1</f>
        <v>18.5</v>
      </c>
      <c r="G22" s="73">
        <f t="shared" si="17"/>
        <v>18.5</v>
      </c>
      <c r="H22" s="73">
        <f t="shared" si="15"/>
        <v>18.5</v>
      </c>
      <c r="I22" s="84"/>
      <c r="J22" s="66" t="s">
        <v>148</v>
      </c>
      <c r="K22" s="66" t="s">
        <v>148</v>
      </c>
      <c r="L22" s="66" t="s">
        <v>148</v>
      </c>
      <c r="M22" s="66" t="s">
        <v>148</v>
      </c>
      <c r="N22" s="66" t="s">
        <v>148</v>
      </c>
      <c r="O22" s="66" t="s">
        <v>148</v>
      </c>
      <c r="P22" s="66" t="s">
        <v>148</v>
      </c>
    </row>
    <row r="23" s="63" customFormat="1" customHeight="1" spans="1:16">
      <c r="A23" s="73" t="s">
        <v>184</v>
      </c>
      <c r="B23" s="73">
        <f t="shared" si="12"/>
        <v>15</v>
      </c>
      <c r="C23" s="73">
        <f>D23</f>
        <v>15</v>
      </c>
      <c r="D23" s="73">
        <v>15</v>
      </c>
      <c r="E23" s="73">
        <f t="shared" si="16"/>
        <v>15</v>
      </c>
      <c r="F23" s="73">
        <f>E23+2</f>
        <v>17</v>
      </c>
      <c r="G23" s="73">
        <f t="shared" si="17"/>
        <v>17</v>
      </c>
      <c r="H23" s="73">
        <f t="shared" si="15"/>
        <v>17</v>
      </c>
      <c r="I23" s="61"/>
      <c r="J23" s="66" t="s">
        <v>148</v>
      </c>
      <c r="K23" s="66" t="s">
        <v>148</v>
      </c>
      <c r="L23" s="66" t="s">
        <v>148</v>
      </c>
      <c r="M23" s="66" t="s">
        <v>148</v>
      </c>
      <c r="N23" s="66" t="s">
        <v>148</v>
      </c>
      <c r="O23" s="66" t="s">
        <v>148</v>
      </c>
      <c r="P23" s="66" t="s">
        <v>148</v>
      </c>
    </row>
    <row r="24" s="63" customFormat="1" customHeight="1" spans="1:14">
      <c r="A24" s="75"/>
      <c r="B24" s="76"/>
      <c r="C24" s="76"/>
      <c r="D24" s="76"/>
      <c r="E24" s="76"/>
      <c r="F24" s="76"/>
      <c r="G24" s="76"/>
      <c r="H24" s="76"/>
      <c r="I24" s="75"/>
      <c r="J24" s="75"/>
      <c r="K24" s="61"/>
      <c r="L24" s="61"/>
      <c r="M24" s="63"/>
      <c r="N24" s="61"/>
    </row>
    <row r="25" s="63" customFormat="1" customHeight="1" spans="1:16">
      <c r="A25" s="75"/>
      <c r="B25" s="76"/>
      <c r="C25" s="76"/>
      <c r="D25" s="76"/>
      <c r="E25" s="76"/>
      <c r="F25" s="76"/>
      <c r="G25" s="76"/>
      <c r="H25" s="76"/>
      <c r="I25" s="75"/>
      <c r="J25" s="75"/>
      <c r="K25" s="61" t="s">
        <v>185</v>
      </c>
      <c r="L25" s="85"/>
      <c r="M25" s="61" t="s">
        <v>186</v>
      </c>
      <c r="N25" s="61"/>
      <c r="O25" s="61" t="s">
        <v>187</v>
      </c>
      <c r="P25" s="61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9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1" sqref="$A1:$XFD1048576"/>
    </sheetView>
  </sheetViews>
  <sheetFormatPr defaultColWidth="10.1666666666667" defaultRowHeight="15.6"/>
  <cols>
    <col min="1" max="1" width="9.66666666666667" style="86" customWidth="1"/>
    <col min="2" max="2" width="11.1666666666667" style="86" customWidth="1"/>
    <col min="3" max="3" width="9.16666666666667" style="86" customWidth="1"/>
    <col min="4" max="4" width="9.5" style="86" customWidth="1"/>
    <col min="5" max="5" width="10.6833333333333" style="86" customWidth="1"/>
    <col min="6" max="6" width="18.6" style="86" customWidth="1"/>
    <col min="7" max="7" width="9.5" style="86" customWidth="1"/>
    <col min="8" max="8" width="9.16666666666667" style="86" customWidth="1"/>
    <col min="9" max="9" width="8.16666666666667" style="86" customWidth="1"/>
    <col min="10" max="10" width="10.5" style="86" customWidth="1"/>
    <col min="11" max="11" width="12.1666666666667" style="86" customWidth="1"/>
    <col min="12" max="16384" width="10.1666666666667" style="86"/>
  </cols>
  <sheetData>
    <row r="1" ht="26.55" spans="1:11">
      <c r="A1" s="89" t="s">
        <v>209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>
      <c r="A2" s="90" t="s">
        <v>37</v>
      </c>
      <c r="B2" s="91" t="s">
        <v>38</v>
      </c>
      <c r="C2" s="91"/>
      <c r="D2" s="92" t="s">
        <v>46</v>
      </c>
      <c r="E2" s="93" t="s">
        <v>47</v>
      </c>
      <c r="F2" s="94" t="s">
        <v>210</v>
      </c>
      <c r="G2" s="95" t="s">
        <v>53</v>
      </c>
      <c r="H2" s="95"/>
      <c r="I2" s="125" t="s">
        <v>41</v>
      </c>
      <c r="J2" s="95" t="s">
        <v>42</v>
      </c>
      <c r="K2" s="146"/>
    </row>
    <row r="3" spans="1:11">
      <c r="A3" s="96" t="s">
        <v>59</v>
      </c>
      <c r="B3" s="97">
        <v>11960</v>
      </c>
      <c r="C3" s="97"/>
      <c r="D3" s="98" t="s">
        <v>211</v>
      </c>
      <c r="E3" s="99">
        <v>45519</v>
      </c>
      <c r="F3" s="99"/>
      <c r="G3" s="99"/>
      <c r="H3" s="100" t="s">
        <v>212</v>
      </c>
      <c r="I3" s="100"/>
      <c r="J3" s="100"/>
      <c r="K3" s="147"/>
    </row>
    <row r="4" spans="1:11">
      <c r="A4" s="101" t="s">
        <v>56</v>
      </c>
      <c r="B4" s="102">
        <v>3</v>
      </c>
      <c r="C4" s="102">
        <v>7</v>
      </c>
      <c r="D4" s="103" t="s">
        <v>213</v>
      </c>
      <c r="E4" s="104" t="s">
        <v>214</v>
      </c>
      <c r="F4" s="104"/>
      <c r="G4" s="104"/>
      <c r="H4" s="103" t="s">
        <v>215</v>
      </c>
      <c r="I4" s="103"/>
      <c r="J4" s="117" t="s">
        <v>50</v>
      </c>
      <c r="K4" s="148" t="s">
        <v>51</v>
      </c>
    </row>
    <row r="5" spans="1:11">
      <c r="A5" s="101" t="s">
        <v>216</v>
      </c>
      <c r="B5" s="97">
        <v>6</v>
      </c>
      <c r="C5" s="97"/>
      <c r="D5" s="98" t="s">
        <v>217</v>
      </c>
      <c r="E5" s="98" t="s">
        <v>218</v>
      </c>
      <c r="F5" s="98" t="s">
        <v>219</v>
      </c>
      <c r="G5" s="98" t="s">
        <v>220</v>
      </c>
      <c r="H5" s="103" t="s">
        <v>221</v>
      </c>
      <c r="I5" s="103"/>
      <c r="J5" s="117" t="s">
        <v>50</v>
      </c>
      <c r="K5" s="148" t="s">
        <v>51</v>
      </c>
    </row>
    <row r="6" ht="16.35" spans="1:11">
      <c r="A6" s="105" t="s">
        <v>222</v>
      </c>
      <c r="B6" s="106">
        <v>390</v>
      </c>
      <c r="C6" s="106"/>
      <c r="D6" s="107" t="s">
        <v>223</v>
      </c>
      <c r="E6" s="108"/>
      <c r="F6" s="109">
        <v>4400</v>
      </c>
      <c r="G6" s="107"/>
      <c r="H6" s="110" t="s">
        <v>224</v>
      </c>
      <c r="I6" s="110"/>
      <c r="J6" s="123" t="s">
        <v>50</v>
      </c>
      <c r="K6" s="149" t="s">
        <v>51</v>
      </c>
    </row>
    <row r="7" ht="16.35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1">
      <c r="A8" s="114" t="s">
        <v>225</v>
      </c>
      <c r="B8" s="94" t="s">
        <v>226</v>
      </c>
      <c r="C8" s="94" t="s">
        <v>227</v>
      </c>
      <c r="D8" s="94" t="s">
        <v>228</v>
      </c>
      <c r="E8" s="94" t="s">
        <v>229</v>
      </c>
      <c r="F8" s="94" t="s">
        <v>230</v>
      </c>
      <c r="G8" s="115" t="s">
        <v>231</v>
      </c>
      <c r="H8" s="116"/>
      <c r="I8" s="116"/>
      <c r="J8" s="116"/>
      <c r="K8" s="150"/>
    </row>
    <row r="9" spans="1:11">
      <c r="A9" s="101" t="s">
        <v>232</v>
      </c>
      <c r="B9" s="103"/>
      <c r="C9" s="117" t="s">
        <v>50</v>
      </c>
      <c r="D9" s="117" t="s">
        <v>51</v>
      </c>
      <c r="E9" s="98" t="s">
        <v>233</v>
      </c>
      <c r="F9" s="118" t="s">
        <v>234</v>
      </c>
      <c r="G9" s="119"/>
      <c r="H9" s="120"/>
      <c r="I9" s="120"/>
      <c r="J9" s="120"/>
      <c r="K9" s="151"/>
    </row>
    <row r="10" spans="1:11">
      <c r="A10" s="101" t="s">
        <v>235</v>
      </c>
      <c r="B10" s="103"/>
      <c r="C10" s="117" t="s">
        <v>50</v>
      </c>
      <c r="D10" s="117" t="s">
        <v>51</v>
      </c>
      <c r="E10" s="98" t="s">
        <v>236</v>
      </c>
      <c r="F10" s="118" t="s">
        <v>195</v>
      </c>
      <c r="G10" s="119" t="s">
        <v>237</v>
      </c>
      <c r="H10" s="120"/>
      <c r="I10" s="120"/>
      <c r="J10" s="120"/>
      <c r="K10" s="151"/>
    </row>
    <row r="11" spans="1:11">
      <c r="A11" s="121" t="s">
        <v>196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52"/>
    </row>
    <row r="12" spans="1:11">
      <c r="A12" s="96" t="s">
        <v>73</v>
      </c>
      <c r="B12" s="117" t="s">
        <v>69</v>
      </c>
      <c r="C12" s="117" t="s">
        <v>70</v>
      </c>
      <c r="D12" s="118"/>
      <c r="E12" s="98" t="s">
        <v>71</v>
      </c>
      <c r="F12" s="117" t="s">
        <v>69</v>
      </c>
      <c r="G12" s="117" t="s">
        <v>70</v>
      </c>
      <c r="H12" s="117"/>
      <c r="I12" s="98" t="s">
        <v>238</v>
      </c>
      <c r="J12" s="117" t="s">
        <v>69</v>
      </c>
      <c r="K12" s="148" t="s">
        <v>70</v>
      </c>
    </row>
    <row r="13" spans="1:11">
      <c r="A13" s="96" t="s">
        <v>76</v>
      </c>
      <c r="B13" s="117" t="s">
        <v>69</v>
      </c>
      <c r="C13" s="117" t="s">
        <v>70</v>
      </c>
      <c r="D13" s="118"/>
      <c r="E13" s="98" t="s">
        <v>81</v>
      </c>
      <c r="F13" s="117" t="s">
        <v>69</v>
      </c>
      <c r="G13" s="117" t="s">
        <v>70</v>
      </c>
      <c r="H13" s="117"/>
      <c r="I13" s="98" t="s">
        <v>239</v>
      </c>
      <c r="J13" s="117" t="s">
        <v>69</v>
      </c>
      <c r="K13" s="148" t="s">
        <v>70</v>
      </c>
    </row>
    <row r="14" ht="16.35" spans="1:11">
      <c r="A14" s="105" t="s">
        <v>240</v>
      </c>
      <c r="B14" s="123" t="s">
        <v>69</v>
      </c>
      <c r="C14" s="123" t="s">
        <v>70</v>
      </c>
      <c r="D14" s="108"/>
      <c r="E14" s="107" t="s">
        <v>241</v>
      </c>
      <c r="F14" s="123" t="s">
        <v>69</v>
      </c>
      <c r="G14" s="123" t="s">
        <v>70</v>
      </c>
      <c r="H14" s="123"/>
      <c r="I14" s="107" t="s">
        <v>242</v>
      </c>
      <c r="J14" s="123" t="s">
        <v>69</v>
      </c>
      <c r="K14" s="149" t="s">
        <v>70</v>
      </c>
    </row>
    <row r="15" ht="16.35" spans="1:11">
      <c r="A15" s="111"/>
      <c r="B15" s="124"/>
      <c r="C15" s="124"/>
      <c r="D15" s="112"/>
      <c r="E15" s="111"/>
      <c r="F15" s="124"/>
      <c r="G15" s="124"/>
      <c r="H15" s="124"/>
      <c r="I15" s="111"/>
      <c r="J15" s="124"/>
      <c r="K15" s="124"/>
    </row>
    <row r="16" s="87" customFormat="1" spans="1:11">
      <c r="A16" s="90" t="s">
        <v>243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53"/>
    </row>
    <row r="17" spans="1:11">
      <c r="A17" s="101" t="s">
        <v>244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54"/>
    </row>
    <row r="18" spans="1:11">
      <c r="A18" s="101" t="s">
        <v>245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54"/>
    </row>
    <row r="19" spans="1:11">
      <c r="A19" s="126" t="s">
        <v>246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48"/>
    </row>
    <row r="20" spans="1:11">
      <c r="A20" s="127" t="s">
        <v>247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55"/>
    </row>
    <row r="21" spans="1:11">
      <c r="A21" s="127" t="s">
        <v>248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55"/>
    </row>
    <row r="22" spans="1:11">
      <c r="A22" s="127"/>
      <c r="B22" s="128"/>
      <c r="C22" s="128"/>
      <c r="D22" s="128"/>
      <c r="E22" s="128"/>
      <c r="F22" s="128"/>
      <c r="G22" s="128"/>
      <c r="H22" s="128"/>
      <c r="I22" s="128"/>
      <c r="J22" s="128"/>
      <c r="K22" s="155"/>
    </row>
    <row r="23" spans="1:11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56"/>
    </row>
    <row r="24" spans="1:11">
      <c r="A24" s="101" t="s">
        <v>110</v>
      </c>
      <c r="B24" s="103"/>
      <c r="C24" s="117" t="s">
        <v>50</v>
      </c>
      <c r="D24" s="117" t="s">
        <v>51</v>
      </c>
      <c r="E24" s="100"/>
      <c r="F24" s="100"/>
      <c r="G24" s="100"/>
      <c r="H24" s="100"/>
      <c r="I24" s="100"/>
      <c r="J24" s="100"/>
      <c r="K24" s="147"/>
    </row>
    <row r="25" ht="16.35" spans="1:11">
      <c r="A25" s="131" t="s">
        <v>249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57"/>
    </row>
    <row r="26" ht="16.35" spans="1:1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spans="1:11">
      <c r="A27" s="134" t="s">
        <v>250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50"/>
    </row>
    <row r="28" spans="1:11">
      <c r="A28" s="126" t="s">
        <v>251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48"/>
    </row>
    <row r="29" spans="1:11">
      <c r="A29" s="127"/>
      <c r="B29" s="128"/>
      <c r="C29" s="128"/>
      <c r="D29" s="128"/>
      <c r="E29" s="128"/>
      <c r="F29" s="128"/>
      <c r="G29" s="128"/>
      <c r="H29" s="128"/>
      <c r="I29" s="128"/>
      <c r="J29" s="128"/>
      <c r="K29" s="155"/>
    </row>
    <row r="30" spans="1:11">
      <c r="A30" s="135"/>
      <c r="B30" s="136"/>
      <c r="C30" s="136"/>
      <c r="D30" s="136"/>
      <c r="E30" s="136"/>
      <c r="F30" s="136"/>
      <c r="G30" s="136"/>
      <c r="H30" s="136"/>
      <c r="I30" s="136"/>
      <c r="J30" s="136"/>
      <c r="K30" s="158"/>
    </row>
    <row r="31" spans="1:11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58"/>
    </row>
    <row r="32" spans="1:11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58"/>
    </row>
    <row r="33" ht="23" customHeight="1" spans="1:11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58"/>
    </row>
    <row r="34" ht="23" customHeight="1" spans="1:11">
      <c r="A34" s="127"/>
      <c r="B34" s="128"/>
      <c r="C34" s="128"/>
      <c r="D34" s="128"/>
      <c r="E34" s="128"/>
      <c r="F34" s="128"/>
      <c r="G34" s="128"/>
      <c r="H34" s="128"/>
      <c r="I34" s="128"/>
      <c r="J34" s="128"/>
      <c r="K34" s="155"/>
    </row>
    <row r="35" ht="23" customHeight="1" spans="1:11">
      <c r="A35" s="137"/>
      <c r="B35" s="128"/>
      <c r="C35" s="128"/>
      <c r="D35" s="128"/>
      <c r="E35" s="128"/>
      <c r="F35" s="128"/>
      <c r="G35" s="128"/>
      <c r="H35" s="128"/>
      <c r="I35" s="128"/>
      <c r="J35" s="128"/>
      <c r="K35" s="155"/>
    </row>
    <row r="36" ht="23" customHeight="1" spans="1:11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59"/>
    </row>
    <row r="37" ht="18.75" customHeight="1" spans="1:11">
      <c r="A37" s="140" t="s">
        <v>252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60"/>
    </row>
    <row r="38" s="88" customFormat="1" ht="18.75" customHeight="1" spans="1:11">
      <c r="A38" s="101" t="s">
        <v>253</v>
      </c>
      <c r="B38" s="103"/>
      <c r="C38" s="103"/>
      <c r="D38" s="100" t="s">
        <v>254</v>
      </c>
      <c r="E38" s="100"/>
      <c r="F38" s="142" t="s">
        <v>255</v>
      </c>
      <c r="G38" s="143"/>
      <c r="H38" s="103" t="s">
        <v>256</v>
      </c>
      <c r="I38" s="103"/>
      <c r="J38" s="103" t="s">
        <v>257</v>
      </c>
      <c r="K38" s="154"/>
    </row>
    <row r="39" ht="18.75" customHeight="1" spans="1:13">
      <c r="A39" s="101" t="s">
        <v>111</v>
      </c>
      <c r="B39" s="103" t="s">
        <v>258</v>
      </c>
      <c r="C39" s="103"/>
      <c r="D39" s="103"/>
      <c r="E39" s="103"/>
      <c r="F39" s="103"/>
      <c r="G39" s="103"/>
      <c r="H39" s="103"/>
      <c r="I39" s="103"/>
      <c r="J39" s="103"/>
      <c r="K39" s="154"/>
      <c r="M39" s="88"/>
    </row>
    <row r="40" ht="31" customHeight="1" spans="1:11">
      <c r="A40" s="101" t="s">
        <v>259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54"/>
    </row>
    <row r="41" ht="18.75" customHeight="1" spans="1:11">
      <c r="A41" s="101"/>
      <c r="B41" s="103"/>
      <c r="C41" s="103"/>
      <c r="D41" s="103"/>
      <c r="E41" s="103"/>
      <c r="F41" s="103"/>
      <c r="G41" s="103"/>
      <c r="H41" s="103"/>
      <c r="I41" s="103"/>
      <c r="J41" s="103"/>
      <c r="K41" s="154"/>
    </row>
    <row r="42" ht="32" customHeight="1" spans="1:11">
      <c r="A42" s="105" t="s">
        <v>124</v>
      </c>
      <c r="B42" s="109" t="s">
        <v>207</v>
      </c>
      <c r="C42" s="109"/>
      <c r="D42" s="107" t="s">
        <v>260</v>
      </c>
      <c r="E42" s="108" t="s">
        <v>208</v>
      </c>
      <c r="F42" s="107" t="s">
        <v>127</v>
      </c>
      <c r="G42" s="144">
        <v>45516</v>
      </c>
      <c r="H42" s="145" t="s">
        <v>128</v>
      </c>
      <c r="I42" s="145"/>
      <c r="J42" s="109" t="s">
        <v>129</v>
      </c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M17" sqref="M17"/>
    </sheetView>
  </sheetViews>
  <sheetFormatPr defaultColWidth="10.1666666666667" defaultRowHeight="15.6"/>
  <cols>
    <col min="1" max="1" width="9.66666666666667" style="86" customWidth="1"/>
    <col min="2" max="2" width="11.1666666666667" style="86" customWidth="1"/>
    <col min="3" max="3" width="9.16666666666667" style="86" customWidth="1"/>
    <col min="4" max="4" width="9.5" style="86" customWidth="1"/>
    <col min="5" max="5" width="10.6833333333333" style="86" customWidth="1"/>
    <col min="6" max="6" width="18.6" style="86" customWidth="1"/>
    <col min="7" max="7" width="9.5" style="86" customWidth="1"/>
    <col min="8" max="8" width="9.16666666666667" style="86" customWidth="1"/>
    <col min="9" max="9" width="8.16666666666667" style="86" customWidth="1"/>
    <col min="10" max="10" width="10.5" style="86" customWidth="1"/>
    <col min="11" max="11" width="12.1666666666667" style="86" customWidth="1"/>
    <col min="12" max="16384" width="10.1666666666667" style="86"/>
  </cols>
  <sheetData>
    <row r="1" s="86" customFormat="1" ht="26.55" spans="1:11">
      <c r="A1" s="89" t="s">
        <v>209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="86" customFormat="1" spans="1:11">
      <c r="A2" s="90" t="s">
        <v>37</v>
      </c>
      <c r="B2" s="91" t="s">
        <v>38</v>
      </c>
      <c r="C2" s="91"/>
      <c r="D2" s="92" t="s">
        <v>46</v>
      </c>
      <c r="E2" s="93" t="s">
        <v>47</v>
      </c>
      <c r="F2" s="94" t="s">
        <v>210</v>
      </c>
      <c r="G2" s="95" t="s">
        <v>53</v>
      </c>
      <c r="H2" s="95"/>
      <c r="I2" s="125" t="s">
        <v>41</v>
      </c>
      <c r="J2" s="95" t="s">
        <v>42</v>
      </c>
      <c r="K2" s="146"/>
    </row>
    <row r="3" s="86" customFormat="1" spans="1:11">
      <c r="A3" s="96" t="s">
        <v>59</v>
      </c>
      <c r="B3" s="97">
        <v>11960</v>
      </c>
      <c r="C3" s="97"/>
      <c r="D3" s="98" t="s">
        <v>211</v>
      </c>
      <c r="E3" s="99">
        <v>45519</v>
      </c>
      <c r="F3" s="99"/>
      <c r="G3" s="99"/>
      <c r="H3" s="100" t="s">
        <v>212</v>
      </c>
      <c r="I3" s="100"/>
      <c r="J3" s="100"/>
      <c r="K3" s="147"/>
    </row>
    <row r="4" s="86" customFormat="1" spans="1:11">
      <c r="A4" s="101" t="s">
        <v>56</v>
      </c>
      <c r="B4" s="102">
        <v>3</v>
      </c>
      <c r="C4" s="102">
        <v>7</v>
      </c>
      <c r="D4" s="103" t="s">
        <v>213</v>
      </c>
      <c r="E4" s="104" t="s">
        <v>214</v>
      </c>
      <c r="F4" s="104"/>
      <c r="G4" s="104"/>
      <c r="H4" s="103" t="s">
        <v>215</v>
      </c>
      <c r="I4" s="103"/>
      <c r="J4" s="117" t="s">
        <v>50</v>
      </c>
      <c r="K4" s="148" t="s">
        <v>51</v>
      </c>
    </row>
    <row r="5" s="86" customFormat="1" spans="1:11">
      <c r="A5" s="101" t="s">
        <v>216</v>
      </c>
      <c r="B5" s="97">
        <v>6</v>
      </c>
      <c r="C5" s="97"/>
      <c r="D5" s="98" t="s">
        <v>217</v>
      </c>
      <c r="E5" s="98" t="s">
        <v>218</v>
      </c>
      <c r="F5" s="98" t="s">
        <v>219</v>
      </c>
      <c r="G5" s="98" t="s">
        <v>220</v>
      </c>
      <c r="H5" s="103" t="s">
        <v>221</v>
      </c>
      <c r="I5" s="103"/>
      <c r="J5" s="117" t="s">
        <v>50</v>
      </c>
      <c r="K5" s="148" t="s">
        <v>51</v>
      </c>
    </row>
    <row r="6" s="86" customFormat="1" ht="16.35" spans="1:11">
      <c r="A6" s="105" t="s">
        <v>222</v>
      </c>
      <c r="B6" s="106">
        <v>390</v>
      </c>
      <c r="C6" s="106"/>
      <c r="D6" s="107" t="s">
        <v>223</v>
      </c>
      <c r="E6" s="108"/>
      <c r="F6" s="109">
        <v>7538</v>
      </c>
      <c r="G6" s="107"/>
      <c r="H6" s="110" t="s">
        <v>224</v>
      </c>
      <c r="I6" s="110"/>
      <c r="J6" s="123" t="s">
        <v>50</v>
      </c>
      <c r="K6" s="149" t="s">
        <v>51</v>
      </c>
    </row>
    <row r="7" s="86" customFormat="1" ht="16.35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="86" customFormat="1" spans="1:11">
      <c r="A8" s="114" t="s">
        <v>225</v>
      </c>
      <c r="B8" s="94" t="s">
        <v>226</v>
      </c>
      <c r="C8" s="94" t="s">
        <v>227</v>
      </c>
      <c r="D8" s="94" t="s">
        <v>228</v>
      </c>
      <c r="E8" s="94" t="s">
        <v>229</v>
      </c>
      <c r="F8" s="94" t="s">
        <v>230</v>
      </c>
      <c r="G8" s="115" t="s">
        <v>261</v>
      </c>
      <c r="H8" s="116"/>
      <c r="I8" s="116"/>
      <c r="J8" s="116"/>
      <c r="K8" s="150"/>
    </row>
    <row r="9" s="86" customFormat="1" spans="1:11">
      <c r="A9" s="101" t="s">
        <v>232</v>
      </c>
      <c r="B9" s="103"/>
      <c r="C9" s="117" t="s">
        <v>50</v>
      </c>
      <c r="D9" s="117" t="s">
        <v>51</v>
      </c>
      <c r="E9" s="98" t="s">
        <v>233</v>
      </c>
      <c r="F9" s="118" t="s">
        <v>234</v>
      </c>
      <c r="G9" s="119"/>
      <c r="H9" s="120"/>
      <c r="I9" s="120"/>
      <c r="J9" s="120"/>
      <c r="K9" s="151"/>
    </row>
    <row r="10" s="86" customFormat="1" spans="1:11">
      <c r="A10" s="101" t="s">
        <v>235</v>
      </c>
      <c r="B10" s="103"/>
      <c r="C10" s="117" t="s">
        <v>50</v>
      </c>
      <c r="D10" s="117" t="s">
        <v>51</v>
      </c>
      <c r="E10" s="98" t="s">
        <v>236</v>
      </c>
      <c r="F10" s="118" t="s">
        <v>195</v>
      </c>
      <c r="G10" s="119" t="s">
        <v>237</v>
      </c>
      <c r="H10" s="120"/>
      <c r="I10" s="120"/>
      <c r="J10" s="120"/>
      <c r="K10" s="151"/>
    </row>
    <row r="11" s="86" customFormat="1" spans="1:11">
      <c r="A11" s="121" t="s">
        <v>196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52"/>
    </row>
    <row r="12" s="86" customFormat="1" spans="1:11">
      <c r="A12" s="96" t="s">
        <v>73</v>
      </c>
      <c r="B12" s="117" t="s">
        <v>69</v>
      </c>
      <c r="C12" s="117" t="s">
        <v>70</v>
      </c>
      <c r="D12" s="118"/>
      <c r="E12" s="98" t="s">
        <v>71</v>
      </c>
      <c r="F12" s="117" t="s">
        <v>69</v>
      </c>
      <c r="G12" s="117" t="s">
        <v>70</v>
      </c>
      <c r="H12" s="117"/>
      <c r="I12" s="98" t="s">
        <v>238</v>
      </c>
      <c r="J12" s="117" t="s">
        <v>69</v>
      </c>
      <c r="K12" s="148" t="s">
        <v>70</v>
      </c>
    </row>
    <row r="13" s="86" customFormat="1" spans="1:11">
      <c r="A13" s="96" t="s">
        <v>76</v>
      </c>
      <c r="B13" s="117" t="s">
        <v>69</v>
      </c>
      <c r="C13" s="117" t="s">
        <v>70</v>
      </c>
      <c r="D13" s="118"/>
      <c r="E13" s="98" t="s">
        <v>81</v>
      </c>
      <c r="F13" s="117" t="s">
        <v>69</v>
      </c>
      <c r="G13" s="117" t="s">
        <v>70</v>
      </c>
      <c r="H13" s="117"/>
      <c r="I13" s="98" t="s">
        <v>239</v>
      </c>
      <c r="J13" s="117" t="s">
        <v>69</v>
      </c>
      <c r="K13" s="148" t="s">
        <v>70</v>
      </c>
    </row>
    <row r="14" s="86" customFormat="1" ht="16.35" spans="1:11">
      <c r="A14" s="105" t="s">
        <v>240</v>
      </c>
      <c r="B14" s="123" t="s">
        <v>69</v>
      </c>
      <c r="C14" s="123" t="s">
        <v>70</v>
      </c>
      <c r="D14" s="108"/>
      <c r="E14" s="107" t="s">
        <v>241</v>
      </c>
      <c r="F14" s="123" t="s">
        <v>69</v>
      </c>
      <c r="G14" s="123" t="s">
        <v>70</v>
      </c>
      <c r="H14" s="123"/>
      <c r="I14" s="107" t="s">
        <v>242</v>
      </c>
      <c r="J14" s="123" t="s">
        <v>69</v>
      </c>
      <c r="K14" s="149" t="s">
        <v>70</v>
      </c>
    </row>
    <row r="15" s="86" customFormat="1" ht="16.35" spans="1:11">
      <c r="A15" s="111"/>
      <c r="B15" s="124"/>
      <c r="C15" s="124"/>
      <c r="D15" s="112"/>
      <c r="E15" s="111"/>
      <c r="F15" s="124"/>
      <c r="G15" s="124"/>
      <c r="H15" s="124"/>
      <c r="I15" s="111"/>
      <c r="J15" s="124"/>
      <c r="K15" s="124"/>
    </row>
    <row r="16" s="87" customFormat="1" spans="1:11">
      <c r="A16" s="90" t="s">
        <v>243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53"/>
    </row>
    <row r="17" s="86" customFormat="1" spans="1:11">
      <c r="A17" s="101" t="s">
        <v>244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54"/>
    </row>
    <row r="18" s="86" customFormat="1" spans="1:11">
      <c r="A18" s="101" t="s">
        <v>245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54"/>
    </row>
    <row r="19" s="86" customFormat="1" spans="1:11">
      <c r="A19" s="126" t="s">
        <v>246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48"/>
    </row>
    <row r="20" s="86" customFormat="1" spans="1:11">
      <c r="A20" s="127" t="s">
        <v>247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55"/>
    </row>
    <row r="21" s="86" customFormat="1" spans="1:11">
      <c r="A21" s="127" t="s">
        <v>248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55"/>
    </row>
    <row r="22" s="86" customFormat="1" spans="1:11">
      <c r="A22" s="127"/>
      <c r="B22" s="128"/>
      <c r="C22" s="128"/>
      <c r="D22" s="128"/>
      <c r="E22" s="128"/>
      <c r="F22" s="128"/>
      <c r="G22" s="128"/>
      <c r="H22" s="128"/>
      <c r="I22" s="128"/>
      <c r="J22" s="128"/>
      <c r="K22" s="155"/>
    </row>
    <row r="23" s="86" customFormat="1" spans="1:11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56"/>
    </row>
    <row r="24" s="86" customFormat="1" spans="1:11">
      <c r="A24" s="101" t="s">
        <v>110</v>
      </c>
      <c r="B24" s="103"/>
      <c r="C24" s="117" t="s">
        <v>50</v>
      </c>
      <c r="D24" s="117" t="s">
        <v>51</v>
      </c>
      <c r="E24" s="100"/>
      <c r="F24" s="100"/>
      <c r="G24" s="100"/>
      <c r="H24" s="100"/>
      <c r="I24" s="100"/>
      <c r="J24" s="100"/>
      <c r="K24" s="147"/>
    </row>
    <row r="25" s="86" customFormat="1" ht="16.35" spans="1:11">
      <c r="A25" s="131" t="s">
        <v>249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57"/>
    </row>
    <row r="26" s="86" customFormat="1" ht="16.35" spans="1:1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s="86" customFormat="1" spans="1:11">
      <c r="A27" s="134" t="s">
        <v>250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50"/>
    </row>
    <row r="28" s="86" customFormat="1" spans="1:11">
      <c r="A28" s="126" t="s">
        <v>251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48"/>
    </row>
    <row r="29" s="86" customFormat="1" spans="1:11">
      <c r="A29" s="127"/>
      <c r="B29" s="128"/>
      <c r="C29" s="128"/>
      <c r="D29" s="128"/>
      <c r="E29" s="128"/>
      <c r="F29" s="128"/>
      <c r="G29" s="128"/>
      <c r="H29" s="128"/>
      <c r="I29" s="128"/>
      <c r="J29" s="128"/>
      <c r="K29" s="155"/>
    </row>
    <row r="30" s="86" customFormat="1" spans="1:11">
      <c r="A30" s="135"/>
      <c r="B30" s="136"/>
      <c r="C30" s="136"/>
      <c r="D30" s="136"/>
      <c r="E30" s="136"/>
      <c r="F30" s="136"/>
      <c r="G30" s="136"/>
      <c r="H30" s="136"/>
      <c r="I30" s="136"/>
      <c r="J30" s="136"/>
      <c r="K30" s="158"/>
    </row>
    <row r="31" s="86" customFormat="1" spans="1:11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58"/>
    </row>
    <row r="32" s="86" customFormat="1" spans="1:11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58"/>
    </row>
    <row r="33" s="86" customFormat="1" ht="23" customHeight="1" spans="1:11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58"/>
    </row>
    <row r="34" s="86" customFormat="1" ht="23" customHeight="1" spans="1:11">
      <c r="A34" s="127"/>
      <c r="B34" s="128"/>
      <c r="C34" s="128"/>
      <c r="D34" s="128"/>
      <c r="E34" s="128"/>
      <c r="F34" s="128"/>
      <c r="G34" s="128"/>
      <c r="H34" s="128"/>
      <c r="I34" s="128"/>
      <c r="J34" s="128"/>
      <c r="K34" s="155"/>
    </row>
    <row r="35" s="86" customFormat="1" ht="23" customHeight="1" spans="1:11">
      <c r="A35" s="137"/>
      <c r="B35" s="128"/>
      <c r="C35" s="128"/>
      <c r="D35" s="128"/>
      <c r="E35" s="128"/>
      <c r="F35" s="128"/>
      <c r="G35" s="128"/>
      <c r="H35" s="128"/>
      <c r="I35" s="128"/>
      <c r="J35" s="128"/>
      <c r="K35" s="155"/>
    </row>
    <row r="36" s="86" customFormat="1" ht="23" customHeight="1" spans="1:11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59"/>
    </row>
    <row r="37" s="86" customFormat="1" ht="18.75" customHeight="1" spans="1:11">
      <c r="A37" s="140" t="s">
        <v>252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60"/>
    </row>
    <row r="38" s="88" customFormat="1" ht="18.75" customHeight="1" spans="1:11">
      <c r="A38" s="101" t="s">
        <v>253</v>
      </c>
      <c r="B38" s="103"/>
      <c r="C38" s="103"/>
      <c r="D38" s="100" t="s">
        <v>254</v>
      </c>
      <c r="E38" s="100"/>
      <c r="F38" s="142" t="s">
        <v>255</v>
      </c>
      <c r="G38" s="143"/>
      <c r="H38" s="103" t="s">
        <v>256</v>
      </c>
      <c r="I38" s="103"/>
      <c r="J38" s="103" t="s">
        <v>257</v>
      </c>
      <c r="K38" s="154"/>
    </row>
    <row r="39" s="86" customFormat="1" ht="18.75" customHeight="1" spans="1:13">
      <c r="A39" s="101" t="s">
        <v>111</v>
      </c>
      <c r="B39" s="103" t="s">
        <v>258</v>
      </c>
      <c r="C39" s="103"/>
      <c r="D39" s="103"/>
      <c r="E39" s="103"/>
      <c r="F39" s="103"/>
      <c r="G39" s="103"/>
      <c r="H39" s="103"/>
      <c r="I39" s="103"/>
      <c r="J39" s="103"/>
      <c r="K39" s="154"/>
      <c r="M39" s="88"/>
    </row>
    <row r="40" s="86" customFormat="1" ht="31" customHeight="1" spans="1:11">
      <c r="A40" s="101" t="s">
        <v>259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54"/>
    </row>
    <row r="41" s="86" customFormat="1" ht="18.75" customHeight="1" spans="1:11">
      <c r="A41" s="101"/>
      <c r="B41" s="103"/>
      <c r="C41" s="103"/>
      <c r="D41" s="103"/>
      <c r="E41" s="103"/>
      <c r="F41" s="103"/>
      <c r="G41" s="103"/>
      <c r="H41" s="103"/>
      <c r="I41" s="103"/>
      <c r="J41" s="103"/>
      <c r="K41" s="154"/>
    </row>
    <row r="42" s="86" customFormat="1" ht="32" customHeight="1" spans="1:11">
      <c r="A42" s="105" t="s">
        <v>124</v>
      </c>
      <c r="B42" s="109" t="s">
        <v>207</v>
      </c>
      <c r="C42" s="109"/>
      <c r="D42" s="107" t="s">
        <v>260</v>
      </c>
      <c r="E42" s="108" t="s">
        <v>208</v>
      </c>
      <c r="F42" s="107" t="s">
        <v>127</v>
      </c>
      <c r="G42" s="144">
        <v>45516</v>
      </c>
      <c r="H42" s="145" t="s">
        <v>128</v>
      </c>
      <c r="I42" s="145"/>
      <c r="J42" s="109" t="s">
        <v>129</v>
      </c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zoomScale="80" zoomScaleNormal="80" workbookViewId="0">
      <selection activeCell="T7" sqref="T7"/>
    </sheetView>
  </sheetViews>
  <sheetFormatPr defaultColWidth="9" defaultRowHeight="26" customHeight="1"/>
  <cols>
    <col min="1" max="1" width="17.1666666666667" style="61" customWidth="1"/>
    <col min="2" max="2" width="7.8" style="61" customWidth="1"/>
    <col min="3" max="8" width="9.33333333333333" style="61" customWidth="1"/>
    <col min="9" max="9" width="1.33333333333333" style="61" customWidth="1"/>
    <col min="10" max="10" width="11.5" style="61" customWidth="1"/>
    <col min="11" max="11" width="8.375" style="61" customWidth="1"/>
    <col min="12" max="12" width="10.5" style="61" customWidth="1"/>
    <col min="13" max="13" width="8.375" style="61" customWidth="1"/>
    <col min="14" max="15" width="10.875" style="61" customWidth="1"/>
    <col min="16" max="16" width="11" style="61" customWidth="1"/>
    <col min="17" max="16384" width="9" style="61"/>
  </cols>
  <sheetData>
    <row r="1" s="61" customFormat="1" ht="30" customHeight="1" spans="1:16">
      <c r="A1" s="64" t="s">
        <v>132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="62" customFormat="1" ht="25" customHeight="1" spans="1:16">
      <c r="A2" s="66" t="s">
        <v>46</v>
      </c>
      <c r="B2" s="67" t="s">
        <v>47</v>
      </c>
      <c r="C2" s="68"/>
      <c r="D2" s="69" t="s">
        <v>133</v>
      </c>
      <c r="E2" s="70"/>
      <c r="F2" s="70"/>
      <c r="G2" s="70"/>
      <c r="H2" s="70"/>
      <c r="I2" s="77"/>
      <c r="J2" s="78" t="s">
        <v>41</v>
      </c>
      <c r="K2" s="79" t="s">
        <v>42</v>
      </c>
      <c r="L2" s="80"/>
      <c r="M2" s="80"/>
      <c r="N2" s="80"/>
      <c r="O2" s="80"/>
      <c r="P2" s="81"/>
    </row>
    <row r="3" s="62" customFormat="1" ht="23" customHeight="1" spans="1:16">
      <c r="A3" s="71" t="s">
        <v>134</v>
      </c>
      <c r="B3" s="72" t="s">
        <v>135</v>
      </c>
      <c r="C3" s="71"/>
      <c r="D3" s="71"/>
      <c r="E3" s="71"/>
      <c r="F3" s="71"/>
      <c r="G3" s="71"/>
      <c r="H3" s="71"/>
      <c r="I3" s="66"/>
      <c r="J3" s="72" t="s">
        <v>136</v>
      </c>
      <c r="K3" s="71"/>
      <c r="L3" s="71"/>
      <c r="M3" s="71"/>
      <c r="N3" s="71"/>
      <c r="O3" s="71"/>
      <c r="P3" s="71"/>
    </row>
    <row r="4" s="62" customFormat="1" ht="23" customHeight="1" spans="1:16">
      <c r="A4" s="71"/>
      <c r="B4" s="73" t="s">
        <v>94</v>
      </c>
      <c r="C4" s="73" t="s">
        <v>95</v>
      </c>
      <c r="D4" s="73" t="s">
        <v>96</v>
      </c>
      <c r="E4" s="73" t="s">
        <v>97</v>
      </c>
      <c r="F4" s="73" t="s">
        <v>98</v>
      </c>
      <c r="G4" s="73" t="s">
        <v>99</v>
      </c>
      <c r="H4" s="73" t="s">
        <v>137</v>
      </c>
      <c r="I4" s="66"/>
      <c r="J4" s="73" t="s">
        <v>94</v>
      </c>
      <c r="K4" s="73" t="s">
        <v>95</v>
      </c>
      <c r="L4" s="73" t="s">
        <v>96</v>
      </c>
      <c r="M4" s="73" t="s">
        <v>97</v>
      </c>
      <c r="N4" s="73" t="s">
        <v>98</v>
      </c>
      <c r="O4" s="73" t="s">
        <v>99</v>
      </c>
      <c r="P4" s="73" t="s">
        <v>137</v>
      </c>
    </row>
    <row r="5" s="62" customFormat="1" ht="23" customHeight="1" spans="1:16">
      <c r="A5" s="71"/>
      <c r="B5" s="73" t="s">
        <v>138</v>
      </c>
      <c r="C5" s="73" t="s">
        <v>139</v>
      </c>
      <c r="D5" s="73" t="s">
        <v>140</v>
      </c>
      <c r="E5" s="73" t="s">
        <v>141</v>
      </c>
      <c r="F5" s="73" t="s">
        <v>142</v>
      </c>
      <c r="G5" s="73" t="s">
        <v>143</v>
      </c>
      <c r="H5" s="73" t="s">
        <v>144</v>
      </c>
      <c r="I5" s="66"/>
      <c r="J5" s="82" t="s">
        <v>145</v>
      </c>
      <c r="K5" s="82" t="s">
        <v>138</v>
      </c>
      <c r="L5" s="82" t="s">
        <v>139</v>
      </c>
      <c r="M5" s="82" t="s">
        <v>140</v>
      </c>
      <c r="N5" s="82" t="s">
        <v>141</v>
      </c>
      <c r="O5" s="82" t="s">
        <v>142</v>
      </c>
      <c r="P5" s="82" t="s">
        <v>143</v>
      </c>
    </row>
    <row r="6" s="62" customFormat="1" ht="21" customHeight="1" spans="1:16">
      <c r="A6" s="73" t="s">
        <v>146</v>
      </c>
      <c r="B6" s="73">
        <f t="shared" ref="B6:B8" si="0">C6-1</f>
        <v>73</v>
      </c>
      <c r="C6" s="73">
        <f t="shared" ref="C6:C8" si="1">D6-2</f>
        <v>74</v>
      </c>
      <c r="D6" s="73">
        <v>76</v>
      </c>
      <c r="E6" s="73">
        <f t="shared" ref="E6:E8" si="2">D6+2</f>
        <v>78</v>
      </c>
      <c r="F6" s="73">
        <f t="shared" ref="F6:F8" si="3">E6+2</f>
        <v>80</v>
      </c>
      <c r="G6" s="73">
        <f t="shared" ref="G6:G8" si="4">F6+1</f>
        <v>81</v>
      </c>
      <c r="H6" s="73">
        <f t="shared" ref="H6:H8" si="5">G6+1</f>
        <v>82</v>
      </c>
      <c r="I6" s="66"/>
      <c r="J6" s="66" t="s">
        <v>147</v>
      </c>
      <c r="K6" s="66" t="s">
        <v>148</v>
      </c>
      <c r="L6" s="66" t="s">
        <v>149</v>
      </c>
      <c r="M6" s="66" t="s">
        <v>148</v>
      </c>
      <c r="N6" s="66" t="s">
        <v>147</v>
      </c>
      <c r="O6" s="66" t="s">
        <v>150</v>
      </c>
      <c r="P6" s="66" t="s">
        <v>150</v>
      </c>
    </row>
    <row r="7" s="62" customFormat="1" ht="21" customHeight="1" spans="1:16">
      <c r="A7" s="73" t="s">
        <v>151</v>
      </c>
      <c r="B7" s="73">
        <f t="shared" si="0"/>
        <v>71</v>
      </c>
      <c r="C7" s="73">
        <f t="shared" si="1"/>
        <v>72</v>
      </c>
      <c r="D7" s="73">
        <v>74</v>
      </c>
      <c r="E7" s="73">
        <f t="shared" si="2"/>
        <v>76</v>
      </c>
      <c r="F7" s="73">
        <f t="shared" si="3"/>
        <v>78</v>
      </c>
      <c r="G7" s="73">
        <f t="shared" si="4"/>
        <v>79</v>
      </c>
      <c r="H7" s="73">
        <f t="shared" si="5"/>
        <v>80</v>
      </c>
      <c r="I7" s="66"/>
      <c r="J7" s="66" t="s">
        <v>152</v>
      </c>
      <c r="K7" s="66" t="s">
        <v>148</v>
      </c>
      <c r="L7" s="66">
        <f>0.3/0.3</f>
        <v>1</v>
      </c>
      <c r="M7" s="66" t="s">
        <v>149</v>
      </c>
      <c r="N7" s="66" t="s">
        <v>153</v>
      </c>
      <c r="O7" s="66" t="s">
        <v>154</v>
      </c>
      <c r="P7" s="66" t="s">
        <v>154</v>
      </c>
    </row>
    <row r="8" s="62" customFormat="1" ht="21" customHeight="1" spans="1:16">
      <c r="A8" s="73" t="s">
        <v>155</v>
      </c>
      <c r="B8" s="73">
        <f t="shared" si="0"/>
        <v>66</v>
      </c>
      <c r="C8" s="73">
        <f t="shared" si="1"/>
        <v>67</v>
      </c>
      <c r="D8" s="73">
        <v>69</v>
      </c>
      <c r="E8" s="73">
        <f t="shared" si="2"/>
        <v>71</v>
      </c>
      <c r="F8" s="73">
        <f t="shared" si="3"/>
        <v>73</v>
      </c>
      <c r="G8" s="73">
        <f t="shared" si="4"/>
        <v>74</v>
      </c>
      <c r="H8" s="73">
        <f t="shared" si="5"/>
        <v>75</v>
      </c>
      <c r="I8" s="66"/>
      <c r="J8" s="66" t="s">
        <v>156</v>
      </c>
      <c r="K8" s="66" t="s">
        <v>148</v>
      </c>
      <c r="L8" s="66" t="s">
        <v>148</v>
      </c>
      <c r="M8" s="66" t="s">
        <v>148</v>
      </c>
      <c r="N8" s="66" t="s">
        <v>148</v>
      </c>
      <c r="O8" s="66" t="s">
        <v>148</v>
      </c>
      <c r="P8" s="66" t="s">
        <v>148</v>
      </c>
    </row>
    <row r="9" s="62" customFormat="1" ht="21" customHeight="1" spans="1:16">
      <c r="A9" s="73" t="s">
        <v>157</v>
      </c>
      <c r="B9" s="73">
        <f t="shared" ref="B9:B11" si="6">C9-4</f>
        <v>116</v>
      </c>
      <c r="C9" s="73">
        <f t="shared" ref="C9:C11" si="7">D9-4</f>
        <v>120</v>
      </c>
      <c r="D9" s="73">
        <v>124</v>
      </c>
      <c r="E9" s="73">
        <f t="shared" ref="E9:E11" si="8">D9+4</f>
        <v>128</v>
      </c>
      <c r="F9" s="73">
        <f>E9+4</f>
        <v>132</v>
      </c>
      <c r="G9" s="73">
        <f t="shared" ref="G9:G11" si="9">F9+6</f>
        <v>138</v>
      </c>
      <c r="H9" s="73">
        <f>G9+6</f>
        <v>144</v>
      </c>
      <c r="I9" s="66"/>
      <c r="J9" s="66" t="s">
        <v>148</v>
      </c>
      <c r="K9" s="66" t="s">
        <v>148</v>
      </c>
      <c r="L9" s="66" t="s">
        <v>148</v>
      </c>
      <c r="M9" s="66" t="s">
        <v>158</v>
      </c>
      <c r="N9" s="66" t="s">
        <v>148</v>
      </c>
      <c r="O9" s="66" t="s">
        <v>148</v>
      </c>
      <c r="P9" s="66" t="s">
        <v>148</v>
      </c>
    </row>
    <row r="10" s="62" customFormat="1" ht="21" customHeight="1" spans="1:16">
      <c r="A10" s="73" t="s">
        <v>159</v>
      </c>
      <c r="B10" s="73">
        <f t="shared" si="6"/>
        <v>109</v>
      </c>
      <c r="C10" s="73">
        <f t="shared" si="7"/>
        <v>113</v>
      </c>
      <c r="D10" s="73">
        <v>117</v>
      </c>
      <c r="E10" s="73">
        <f t="shared" si="8"/>
        <v>121</v>
      </c>
      <c r="F10" s="73">
        <f>E10+5</f>
        <v>126</v>
      </c>
      <c r="G10" s="73">
        <f t="shared" si="9"/>
        <v>132</v>
      </c>
      <c r="H10" s="73">
        <f>G10+7</f>
        <v>139</v>
      </c>
      <c r="I10" s="66"/>
      <c r="J10" s="66" t="s">
        <v>148</v>
      </c>
      <c r="K10" s="66" t="s">
        <v>148</v>
      </c>
      <c r="L10" s="66" t="s">
        <v>148</v>
      </c>
      <c r="M10" s="66" t="s">
        <v>148</v>
      </c>
      <c r="N10" s="66" t="s">
        <v>148</v>
      </c>
      <c r="O10" s="66" t="s">
        <v>148</v>
      </c>
      <c r="P10" s="66" t="s">
        <v>148</v>
      </c>
    </row>
    <row r="11" s="62" customFormat="1" ht="21" customHeight="1" spans="1:16">
      <c r="A11" s="73" t="s">
        <v>160</v>
      </c>
      <c r="B11" s="73">
        <f t="shared" si="6"/>
        <v>112</v>
      </c>
      <c r="C11" s="73">
        <f t="shared" si="7"/>
        <v>116</v>
      </c>
      <c r="D11" s="73">
        <v>120</v>
      </c>
      <c r="E11" s="73">
        <f t="shared" si="8"/>
        <v>124</v>
      </c>
      <c r="F11" s="73">
        <f>E11+5</f>
        <v>129</v>
      </c>
      <c r="G11" s="73">
        <f t="shared" si="9"/>
        <v>135</v>
      </c>
      <c r="H11" s="73">
        <f>G11+7</f>
        <v>142</v>
      </c>
      <c r="I11" s="66"/>
      <c r="J11" s="66" t="s">
        <v>161</v>
      </c>
      <c r="K11" s="66" t="s">
        <v>162</v>
      </c>
      <c r="L11" s="66" t="s">
        <v>163</v>
      </c>
      <c r="M11" s="66" t="s">
        <v>164</v>
      </c>
      <c r="N11" s="66" t="s">
        <v>162</v>
      </c>
      <c r="O11" s="66" t="s">
        <v>165</v>
      </c>
      <c r="P11" s="66" t="s">
        <v>165</v>
      </c>
    </row>
    <row r="12" s="62" customFormat="1" ht="21" customHeight="1" spans="1:16">
      <c r="A12" s="73" t="s">
        <v>166</v>
      </c>
      <c r="B12" s="73">
        <f>C12-1.2</f>
        <v>46.6</v>
      </c>
      <c r="C12" s="73">
        <f>D12-1.2</f>
        <v>47.8</v>
      </c>
      <c r="D12" s="73">
        <v>49</v>
      </c>
      <c r="E12" s="73">
        <f>D12+1.2</f>
        <v>50.2</v>
      </c>
      <c r="F12" s="73">
        <f>E12+1.2</f>
        <v>51.4</v>
      </c>
      <c r="G12" s="73">
        <f>F12+1.4</f>
        <v>52.8</v>
      </c>
      <c r="H12" s="73">
        <f>G12+1.4</f>
        <v>54.2</v>
      </c>
      <c r="I12" s="66"/>
      <c r="J12" s="66" t="s">
        <v>167</v>
      </c>
      <c r="K12" s="66" t="s">
        <v>168</v>
      </c>
      <c r="L12" s="66" t="s">
        <v>148</v>
      </c>
      <c r="M12" s="66" t="s">
        <v>158</v>
      </c>
      <c r="N12" s="66" t="s">
        <v>148</v>
      </c>
      <c r="O12" s="66" t="s">
        <v>169</v>
      </c>
      <c r="P12" s="66" t="s">
        <v>169</v>
      </c>
    </row>
    <row r="13" s="62" customFormat="1" ht="21" customHeight="1" spans="1:16">
      <c r="A13" s="73" t="s">
        <v>170</v>
      </c>
      <c r="B13" s="73">
        <f>C13-0.6</f>
        <v>62.2</v>
      </c>
      <c r="C13" s="73">
        <f>D13-1.2</f>
        <v>62.8</v>
      </c>
      <c r="D13" s="73">
        <v>64</v>
      </c>
      <c r="E13" s="73">
        <f>D13+1.2</f>
        <v>65.2</v>
      </c>
      <c r="F13" s="73">
        <f>E13+1.2</f>
        <v>66.4</v>
      </c>
      <c r="G13" s="73">
        <f>F13+0.6</f>
        <v>67</v>
      </c>
      <c r="H13" s="73">
        <f>G13+0.6</f>
        <v>67.6</v>
      </c>
      <c r="I13" s="66"/>
      <c r="J13" s="66" t="s">
        <v>171</v>
      </c>
      <c r="K13" s="66" t="s">
        <v>172</v>
      </c>
      <c r="L13" s="66" t="s">
        <v>172</v>
      </c>
      <c r="M13" s="66" t="s">
        <v>172</v>
      </c>
      <c r="N13" s="66" t="s">
        <v>172</v>
      </c>
      <c r="O13" s="66" t="s">
        <v>172</v>
      </c>
      <c r="P13" s="66" t="s">
        <v>172</v>
      </c>
    </row>
    <row r="14" s="62" customFormat="1" ht="21" customHeight="1" spans="1:16">
      <c r="A14" s="74" t="s">
        <v>173</v>
      </c>
      <c r="B14" s="73">
        <f>C14-0.8</f>
        <v>23.9</v>
      </c>
      <c r="C14" s="73">
        <f>D14-0.8</f>
        <v>24.7</v>
      </c>
      <c r="D14" s="73">
        <v>25.5</v>
      </c>
      <c r="E14" s="73">
        <f>D14+0.8</f>
        <v>26.3</v>
      </c>
      <c r="F14" s="73">
        <f>E14+0.8</f>
        <v>27.1</v>
      </c>
      <c r="G14" s="73">
        <f>F14+1.3</f>
        <v>28.4</v>
      </c>
      <c r="H14" s="73">
        <f>G14+1.3</f>
        <v>29.7</v>
      </c>
      <c r="I14" s="66"/>
      <c r="J14" s="66" t="s">
        <v>149</v>
      </c>
      <c r="K14" s="66" t="s">
        <v>148</v>
      </c>
      <c r="L14" s="66" t="s">
        <v>171</v>
      </c>
      <c r="M14" s="66" t="s">
        <v>171</v>
      </c>
      <c r="N14" s="66" t="s">
        <v>172</v>
      </c>
      <c r="O14" s="66" t="s">
        <v>172</v>
      </c>
      <c r="P14" s="66" t="s">
        <v>172</v>
      </c>
    </row>
    <row r="15" s="62" customFormat="1" ht="21" customHeight="1" spans="1:16">
      <c r="A15" s="73" t="s">
        <v>174</v>
      </c>
      <c r="B15" s="73">
        <f>C15-0.7</f>
        <v>20.1</v>
      </c>
      <c r="C15" s="73">
        <f>D15-0.7</f>
        <v>20.8</v>
      </c>
      <c r="D15" s="73">
        <v>21.5</v>
      </c>
      <c r="E15" s="73">
        <f>D15+0.7</f>
        <v>22.2</v>
      </c>
      <c r="F15" s="73">
        <f>E15+0.7</f>
        <v>22.9</v>
      </c>
      <c r="G15" s="73">
        <f>F15+1</f>
        <v>23.9</v>
      </c>
      <c r="H15" s="73">
        <f>G15+1</f>
        <v>24.9</v>
      </c>
      <c r="I15" s="66"/>
      <c r="J15" s="66" t="s">
        <v>148</v>
      </c>
      <c r="K15" s="66" t="s">
        <v>148</v>
      </c>
      <c r="L15" s="66" t="s">
        <v>148</v>
      </c>
      <c r="M15" s="66" t="s">
        <v>148</v>
      </c>
      <c r="N15" s="66" t="s">
        <v>148</v>
      </c>
      <c r="O15" s="66" t="s">
        <v>148</v>
      </c>
      <c r="P15" s="66" t="s">
        <v>148</v>
      </c>
    </row>
    <row r="16" s="62" customFormat="1" ht="21" customHeight="1" spans="1:16">
      <c r="A16" s="73" t="s">
        <v>175</v>
      </c>
      <c r="B16" s="73">
        <f t="shared" ref="B16:B20" si="10">C16-0.5</f>
        <v>14.5</v>
      </c>
      <c r="C16" s="73">
        <f t="shared" ref="C16:C20" si="11">D16-0.5</f>
        <v>15</v>
      </c>
      <c r="D16" s="73">
        <v>15.5</v>
      </c>
      <c r="E16" s="73">
        <f>D16+0.5</f>
        <v>16</v>
      </c>
      <c r="F16" s="73">
        <f>E16+0.5</f>
        <v>16.5</v>
      </c>
      <c r="G16" s="73">
        <f>F16+0.7</f>
        <v>17.2</v>
      </c>
      <c r="H16" s="73">
        <f>G16+0.7</f>
        <v>17.9</v>
      </c>
      <c r="I16" s="66"/>
      <c r="J16" s="66" t="s">
        <v>148</v>
      </c>
      <c r="K16" s="66" t="s">
        <v>148</v>
      </c>
      <c r="L16" s="66" t="s">
        <v>148</v>
      </c>
      <c r="M16" s="66" t="s">
        <v>148</v>
      </c>
      <c r="N16" s="66" t="s">
        <v>148</v>
      </c>
      <c r="O16" s="66" t="s">
        <v>148</v>
      </c>
      <c r="P16" s="66" t="s">
        <v>148</v>
      </c>
    </row>
    <row r="17" s="62" customFormat="1" ht="21" customHeight="1" spans="1:16">
      <c r="A17" s="73" t="s">
        <v>176</v>
      </c>
      <c r="B17" s="73">
        <f t="shared" ref="B17:B23" si="12">C17</f>
        <v>10.5</v>
      </c>
      <c r="C17" s="73">
        <f>D17</f>
        <v>10.5</v>
      </c>
      <c r="D17" s="73">
        <v>10.5</v>
      </c>
      <c r="E17" s="73">
        <f t="shared" ref="E17:H17" si="13">D17</f>
        <v>10.5</v>
      </c>
      <c r="F17" s="73">
        <f t="shared" si="13"/>
        <v>10.5</v>
      </c>
      <c r="G17" s="73">
        <f t="shared" si="13"/>
        <v>10.5</v>
      </c>
      <c r="H17" s="73">
        <f t="shared" si="13"/>
        <v>10.5</v>
      </c>
      <c r="I17" s="66"/>
      <c r="J17" s="66"/>
      <c r="K17" s="66" t="s">
        <v>148</v>
      </c>
      <c r="L17" s="66" t="s">
        <v>148</v>
      </c>
      <c r="M17" s="66" t="s">
        <v>148</v>
      </c>
      <c r="N17" s="66" t="s">
        <v>148</v>
      </c>
      <c r="O17" s="66" t="s">
        <v>148</v>
      </c>
      <c r="P17" s="66" t="s">
        <v>148</v>
      </c>
    </row>
    <row r="18" s="62" customFormat="1" ht="21" customHeight="1" spans="1:16">
      <c r="A18" s="73" t="s">
        <v>177</v>
      </c>
      <c r="B18" s="73">
        <f>C18-1</f>
        <v>54</v>
      </c>
      <c r="C18" s="73">
        <f>D18-1</f>
        <v>55</v>
      </c>
      <c r="D18" s="73">
        <v>56</v>
      </c>
      <c r="E18" s="73">
        <f>D18+1</f>
        <v>57</v>
      </c>
      <c r="F18" s="73">
        <f>E18+1</f>
        <v>58</v>
      </c>
      <c r="G18" s="73">
        <f>F18+1.5</f>
        <v>59.5</v>
      </c>
      <c r="H18" s="73">
        <f>G18+1.5</f>
        <v>61</v>
      </c>
      <c r="I18" s="66"/>
      <c r="J18" s="66" t="s">
        <v>178</v>
      </c>
      <c r="K18" s="66" t="s">
        <v>172</v>
      </c>
      <c r="L18" s="66" t="s">
        <v>172</v>
      </c>
      <c r="M18" s="66" t="s">
        <v>179</v>
      </c>
      <c r="N18" s="66" t="s">
        <v>172</v>
      </c>
      <c r="O18" s="66" t="s">
        <v>147</v>
      </c>
      <c r="P18" s="66" t="s">
        <v>147</v>
      </c>
    </row>
    <row r="19" s="62" customFormat="1" ht="21" customHeight="1" spans="1:16">
      <c r="A19" s="73" t="s">
        <v>180</v>
      </c>
      <c r="B19" s="73">
        <f t="shared" si="10"/>
        <v>36</v>
      </c>
      <c r="C19" s="73">
        <f t="shared" si="11"/>
        <v>36.5</v>
      </c>
      <c r="D19" s="73">
        <v>37</v>
      </c>
      <c r="E19" s="73">
        <f t="shared" ref="E19:G19" si="14">D19+0.5</f>
        <v>37.5</v>
      </c>
      <c r="F19" s="73">
        <f t="shared" si="14"/>
        <v>38</v>
      </c>
      <c r="G19" s="73">
        <f t="shared" si="14"/>
        <v>38.5</v>
      </c>
      <c r="H19" s="73">
        <f t="shared" ref="H19:H23" si="15">G19</f>
        <v>38.5</v>
      </c>
      <c r="I19" s="66"/>
      <c r="J19" s="66" t="s">
        <v>149</v>
      </c>
      <c r="K19" s="66" t="s">
        <v>148</v>
      </c>
      <c r="L19" s="66" t="s">
        <v>171</v>
      </c>
      <c r="M19" s="66" t="s">
        <v>171</v>
      </c>
      <c r="N19" s="66" t="s">
        <v>172</v>
      </c>
      <c r="O19" s="66" t="s">
        <v>172</v>
      </c>
      <c r="P19" s="66" t="s">
        <v>172</v>
      </c>
    </row>
    <row r="20" s="62" customFormat="1" ht="21" customHeight="1" spans="1:16">
      <c r="A20" s="73" t="s">
        <v>181</v>
      </c>
      <c r="B20" s="73">
        <f t="shared" si="10"/>
        <v>26</v>
      </c>
      <c r="C20" s="73">
        <f t="shared" si="11"/>
        <v>26.5</v>
      </c>
      <c r="D20" s="73">
        <v>27</v>
      </c>
      <c r="E20" s="73">
        <f>D20+0.5</f>
        <v>27.5</v>
      </c>
      <c r="F20" s="73">
        <f>E20+0.5</f>
        <v>28</v>
      </c>
      <c r="G20" s="73">
        <f>F20+0.75</f>
        <v>28.75</v>
      </c>
      <c r="H20" s="73">
        <f t="shared" si="15"/>
        <v>28.75</v>
      </c>
      <c r="I20" s="66"/>
      <c r="J20" s="66" t="s">
        <v>167</v>
      </c>
      <c r="K20" s="66" t="s">
        <v>168</v>
      </c>
      <c r="L20" s="66" t="s">
        <v>148</v>
      </c>
      <c r="M20" s="66" t="s">
        <v>158</v>
      </c>
      <c r="N20" s="66" t="s">
        <v>148</v>
      </c>
      <c r="O20" s="66" t="s">
        <v>169</v>
      </c>
      <c r="P20" s="66" t="s">
        <v>169</v>
      </c>
    </row>
    <row r="21" s="62" customFormat="1" ht="19" customHeight="1" spans="1:16">
      <c r="A21" s="73" t="s">
        <v>182</v>
      </c>
      <c r="B21" s="73">
        <f t="shared" si="12"/>
        <v>18</v>
      </c>
      <c r="C21" s="73">
        <f>D21-1</f>
        <v>18</v>
      </c>
      <c r="D21" s="73">
        <v>19</v>
      </c>
      <c r="E21" s="73">
        <f t="shared" ref="E21:E23" si="16">D21</f>
        <v>19</v>
      </c>
      <c r="F21" s="73">
        <f>E21+1.5</f>
        <v>20.5</v>
      </c>
      <c r="G21" s="73">
        <f t="shared" ref="G21:G23" si="17">F21</f>
        <v>20.5</v>
      </c>
      <c r="H21" s="73">
        <f t="shared" si="15"/>
        <v>20.5</v>
      </c>
      <c r="I21" s="83"/>
      <c r="J21" s="66" t="s">
        <v>171</v>
      </c>
      <c r="K21" s="66" t="s">
        <v>172</v>
      </c>
      <c r="L21" s="66" t="s">
        <v>172</v>
      </c>
      <c r="M21" s="66" t="s">
        <v>172</v>
      </c>
      <c r="N21" s="66" t="s">
        <v>172</v>
      </c>
      <c r="O21" s="66" t="s">
        <v>172</v>
      </c>
      <c r="P21" s="66" t="s">
        <v>172</v>
      </c>
    </row>
    <row r="22" s="61" customFormat="1" ht="24" customHeight="1" spans="1:16">
      <c r="A22" s="73" t="s">
        <v>183</v>
      </c>
      <c r="B22" s="73">
        <f t="shared" si="12"/>
        <v>17</v>
      </c>
      <c r="C22" s="73">
        <f>D22-0.5</f>
        <v>17</v>
      </c>
      <c r="D22" s="73">
        <v>17.5</v>
      </c>
      <c r="E22" s="73">
        <f t="shared" si="16"/>
        <v>17.5</v>
      </c>
      <c r="F22" s="73">
        <f>E22+1</f>
        <v>18.5</v>
      </c>
      <c r="G22" s="73">
        <f t="shared" si="17"/>
        <v>18.5</v>
      </c>
      <c r="H22" s="73">
        <f t="shared" si="15"/>
        <v>18.5</v>
      </c>
      <c r="I22" s="84"/>
      <c r="J22" s="66" t="s">
        <v>148</v>
      </c>
      <c r="K22" s="66" t="s">
        <v>148</v>
      </c>
      <c r="L22" s="66" t="s">
        <v>148</v>
      </c>
      <c r="M22" s="66" t="s">
        <v>148</v>
      </c>
      <c r="N22" s="66" t="s">
        <v>148</v>
      </c>
      <c r="O22" s="66" t="s">
        <v>148</v>
      </c>
      <c r="P22" s="66" t="s">
        <v>148</v>
      </c>
    </row>
    <row r="23" s="63" customFormat="1" customHeight="1" spans="1:16">
      <c r="A23" s="73" t="s">
        <v>184</v>
      </c>
      <c r="B23" s="73">
        <f t="shared" si="12"/>
        <v>15</v>
      </c>
      <c r="C23" s="73">
        <f>D23</f>
        <v>15</v>
      </c>
      <c r="D23" s="73">
        <v>15</v>
      </c>
      <c r="E23" s="73">
        <f t="shared" si="16"/>
        <v>15</v>
      </c>
      <c r="F23" s="73">
        <f>E23+2</f>
        <v>17</v>
      </c>
      <c r="G23" s="73">
        <f t="shared" si="17"/>
        <v>17</v>
      </c>
      <c r="H23" s="73">
        <f t="shared" si="15"/>
        <v>17</v>
      </c>
      <c r="I23" s="61"/>
      <c r="J23" s="66" t="s">
        <v>148</v>
      </c>
      <c r="K23" s="66" t="s">
        <v>148</v>
      </c>
      <c r="L23" s="66" t="s">
        <v>148</v>
      </c>
      <c r="M23" s="66" t="s">
        <v>148</v>
      </c>
      <c r="N23" s="66" t="s">
        <v>148</v>
      </c>
      <c r="O23" s="66" t="s">
        <v>148</v>
      </c>
      <c r="P23" s="66" t="s">
        <v>148</v>
      </c>
    </row>
    <row r="24" s="63" customFormat="1" customHeight="1" spans="1:14">
      <c r="A24" s="75"/>
      <c r="B24" s="76"/>
      <c r="C24" s="76"/>
      <c r="D24" s="76"/>
      <c r="E24" s="76"/>
      <c r="F24" s="76"/>
      <c r="G24" s="76"/>
      <c r="H24" s="76"/>
      <c r="I24" s="75"/>
      <c r="J24" s="75"/>
      <c r="K24" s="61"/>
      <c r="L24" s="61"/>
      <c r="M24" s="63"/>
      <c r="N24" s="61"/>
    </row>
    <row r="25" s="63" customFormat="1" customHeight="1" spans="1:16">
      <c r="A25" s="75"/>
      <c r="B25" s="76"/>
      <c r="C25" s="76"/>
      <c r="D25" s="76"/>
      <c r="E25" s="76"/>
      <c r="F25" s="76"/>
      <c r="G25" s="76"/>
      <c r="H25" s="76"/>
      <c r="I25" s="75"/>
      <c r="J25" s="75"/>
      <c r="K25" s="61" t="s">
        <v>185</v>
      </c>
      <c r="L25" s="85"/>
      <c r="M25" s="61" t="s">
        <v>186</v>
      </c>
      <c r="N25" s="61"/>
      <c r="O25" s="61" t="s">
        <v>187</v>
      </c>
      <c r="P25" s="61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15948</cp:lastModifiedBy>
  <dcterms:created xsi:type="dcterms:W3CDTF">2020-03-11T01:34:00Z</dcterms:created>
  <dcterms:modified xsi:type="dcterms:W3CDTF">2024-10-29T00:14:44Z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2052-12.1.0.18196</vt:lpwstr>
  </property>
  <property fmtid="{D5CDD505-2E9C-101B-9397-08002B2CF9AE}" pid="3" name="ICV">
    <vt:lpwstr>9A76448B09AA4BF58667FC667EC195F4</vt:lpwstr>
  </property>
</Properties>
</file>