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<sst xmlns="http://schemas.openxmlformats.org/spreadsheetml/2006/main" count="1131" uniqueCount="339">
  <si>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</si>
  <si>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</si>
  <si>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</si>
  <si>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</si>
  <si>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</si>
  <si>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</si>
  <si>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</si>
  <si>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</si>
  <si>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</si>
  <si>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</si>
  <si>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</si>
  <si>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</si>
  <si>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</si>
  <si>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</si>
  <si>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</si>
  <si>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</si>
  <si>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</si>
  <si>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</si>
  <si>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</si>
  <si>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</si>
  <si>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</si>
  <si>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</si>
  <si>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</si>
  <si>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</si>
  <si>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</si>
  <si>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</si>
  <si>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</si>
  <si>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</si>
  <si>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</si>
  <si>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</si>
  <si>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</si>
  <si>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</si>
  <si>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</si>
  <si>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</si>
  <si>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</si>
  <si>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</si>
  <si>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</si>
  <si>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</si>
  <si>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</si>
  <si>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</si>
  <si>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</si>
  <si>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</si>
  <si>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</si>
  <si>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</si>
  <si>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</si>
  <si>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</si>
  <si>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</si>
  <si>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TAWWAM92580</t>
  </si>
  <si>
    <t>合同交期</t>
  </si>
  <si>
    <t>产前确认样</t>
  </si>
  <si>
    <t>有</t>
  </si>
  <si>
    <t>无</t>
  </si>
  <si>
    <t>品名</t>
  </si>
  <si>
    <t>女式套绒冲锋衣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</si>
  <si>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</si>
  <si>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</si>
  <si>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</si>
  <si>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</si>
  <si>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</si>
  <si>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</si>
  <si>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</si>
  <si>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</si>
  <si>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</si>
  <si>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CGDD24091100006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</si>
  <si>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</si>
  <si>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</si>
  <si>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</si>
  <si>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</si>
  <si>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</si>
  <si>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</si>
  <si>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</si>
  <si>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</si>
  <si>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</si>
  <si>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</si>
  <si>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</si>
  <si>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</si>
  <si>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</si>
  <si>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</si>
  <si>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</si>
  <si>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</si>
  <si>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</si>
  <si>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</si>
  <si>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</si>
  <si>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</si>
  <si>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</si>
  <si>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</si>
  <si>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</si>
  <si>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</si>
  <si>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</si>
  <si>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</si>
  <si>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</si>
  <si>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</si>
  <si>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</si>
  <si>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</si>
  <si>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</si>
  <si>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</si>
  <si>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</si>
  <si>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</si>
  <si>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</si>
  <si>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</si>
  <si>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</si>
  <si>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松霜绿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</si>
  <si>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</si>
  <si>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</si>
  <si>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松霜绿/40件</t>
  </si>
  <si>
    <t>极地白/35件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</si>
  <si>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</si>
  <si>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</si>
  <si>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</si>
  <si>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</si>
  <si>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</si>
  <si>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修笼压胶不平皱多</t>
  </si>
  <si>
    <t>帽檐双面胶有折印</t>
  </si>
  <si>
    <t>里布偏紧，面皱多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</si>
  <si>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</si>
  <si>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</si>
  <si>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</si>
  <si>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</si>
  <si>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</si>
  <si>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</si>
  <si>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</si>
  <si>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</si>
  <si>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</si>
  <si>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</si>
  <si>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</si>
  <si>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</si>
  <si>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</si>
  <si>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</si>
  <si>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</si>
  <si>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</si>
  <si>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</si>
  <si>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</si>
  <si>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</si>
  <si>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</si>
  <si>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</si>
  <si>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</si>
  <si>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</si>
  <si>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</si>
  <si>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</si>
  <si>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</si>
  <si>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</si>
  <si>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</si>
  <si>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</si>
  <si>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</si>
  <si>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</si>
  <si>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</si>
  <si>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</si>
  <si>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</si>
  <si>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</si>
  <si>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</si>
  <si>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</si>
  <si>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108</t>
  </si>
  <si>
    <t>0.5/0</t>
  </si>
  <si>
    <t>腰围</t>
  </si>
  <si>
    <t>110</t>
  </si>
  <si>
    <t>0/-0.5</t>
  </si>
  <si>
    <t>摆围</t>
  </si>
  <si>
    <t>123</t>
  </si>
  <si>
    <t>肩宽</t>
  </si>
  <si>
    <t>-0.5/-0.4</t>
  </si>
  <si>
    <t>-0.6/-0.8</t>
  </si>
  <si>
    <t>-1/-0.7</t>
  </si>
  <si>
    <t>-1/-1</t>
  </si>
  <si>
    <t>-0.8/-0.8</t>
  </si>
  <si>
    <t>肩点袖长</t>
  </si>
  <si>
    <t>0/-0.1</t>
  </si>
  <si>
    <t>-0.2/-0.2</t>
  </si>
  <si>
    <t>0/-0.3</t>
  </si>
  <si>
    <t>袖肥/2</t>
  </si>
  <si>
    <t>+0.2/+0.2</t>
  </si>
  <si>
    <t>+0.3/+0.3</t>
  </si>
  <si>
    <t>袖肘围/2</t>
  </si>
  <si>
    <t>袖口围/2</t>
  </si>
  <si>
    <t>前领高</t>
  </si>
  <si>
    <t>下领围</t>
  </si>
  <si>
    <t>帽高</t>
  </si>
  <si>
    <t>+0.4/+0.3</t>
  </si>
  <si>
    <t>+0.5/+0.3</t>
  </si>
  <si>
    <t>帽宽</t>
  </si>
  <si>
    <t>侧插袋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</si>
  <si>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</si>
  <si>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</si>
  <si>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</si>
  <si>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</si>
  <si>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</si>
  <si>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</si>
  <si>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</si>
  <si>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</si>
  <si>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</si>
  <si>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</si>
  <si>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</si>
  <si>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</si>
  <si>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</si>
  <si>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</si>
  <si>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松霜绿/30件</t>
  </si>
  <si>
    <t>极地白/40件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</si>
  <si>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</si>
  <si>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</si>
  <si>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</si>
  <si>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</si>
  <si>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</si>
  <si>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</si>
  <si>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</si>
  <si>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</si>
  <si>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</si>
  <si>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</si>
  <si>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</si>
  <si>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</si>
  <si>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</si>
  <si>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</si>
  <si>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</si>
  <si>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</si>
  <si>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</si>
  <si>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</si>
  <si>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</si>
  <si>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</si>
  <si>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</si>
  <si>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</si>
  <si>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</si>
  <si>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</si>
  <si>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</si>
  <si>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</si>
  <si>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</si>
  <si>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</si>
  <si>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</si>
  <si>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采购凭证编号：CGDD24091100006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</si>
  <si>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</si>
  <si>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</si>
  <si>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</si>
  <si>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</si>
  <si>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</si>
  <si>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</si>
  <si>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</si>
  <si>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</si>
  <si>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</si>
  <si>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</si>
  <si>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</si>
  <si>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</si>
  <si>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</si>
  <si>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</si>
  <si>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极地白：3#6#8#16#19</t>
  </si>
  <si>
    <t>松霜绿：4#6#7#13#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</si>
  <si>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</si>
  <si>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</si>
  <si>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</si>
  <si>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</si>
  <si>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</si>
  <si>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</si>
  <si>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</si>
  <si>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</si>
  <si>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</si>
  <si>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</si>
  <si>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</si>
  <si>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</si>
  <si>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</si>
  <si>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</si>
  <si>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</si>
  <si>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</si>
  <si>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</si>
  <si>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</si>
  <si>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</si>
  <si>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</si>
  <si>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</si>
  <si>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</si>
  <si>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</si>
  <si>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</si>
  <si>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</si>
  <si>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</si>
  <si>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</si>
  <si>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</si>
  <si>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</si>
  <si>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</si>
  <si>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FW10301</t>
  </si>
  <si>
    <t>山东恒利</t>
  </si>
  <si>
    <t>5/9</t>
  </si>
  <si>
    <t>制表时间：2024/10/13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</si>
  <si>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</si>
  <si>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</si>
  <si>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</si>
  <si>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</si>
  <si>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</si>
  <si>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</si>
  <si>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</si>
  <si>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</si>
  <si>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</si>
  <si>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</si>
  <si>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</si>
  <si>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</si>
  <si>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制表时间：2024/10/11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</si>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</sst>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6" borderId="6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66" applyNumberFormat="0" applyAlignment="0" applyProtection="0">
      <alignment vertical="center"/>
    </xf>
    <xf numFmtId="0" fontId="47" fillId="8" borderId="67" applyNumberFormat="0" applyAlignment="0" applyProtection="0">
      <alignment vertical="center"/>
    </xf>
    <xf numFmtId="0" fontId="48" fillId="8" borderId="66" applyNumberFormat="0" applyAlignment="0" applyProtection="0">
      <alignment vertical="center"/>
    </xf>
    <xf numFmtId="0" fontId="49" fillId="9" borderId="68" applyNumberFormat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57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58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3" fillId="0" borderId="0">
      <alignment vertical="center"/>
    </xf>
    <xf numFmtId="0" fontId="59" fillId="0" borderId="0">
      <alignment vertical="center"/>
    </xf>
    <xf numFmtId="0" fontId="20" fillId="0" borderId="0"/>
  </cellStyleXfs>
  <cellXfs count="41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3" applyFont="1" applyFill="1" applyBorder="1" applyAlignment="1">
      <alignment horizontal="left" vertical="top"/>
    </xf>
    <xf numFmtId="0" fontId="17" fillId="0" borderId="2" xfId="65" applyFont="1" applyFill="1" applyBorder="1" applyAlignment="1">
      <alignment horizontal="left" vertical="top"/>
    </xf>
    <xf numFmtId="0" fontId="18" fillId="0" borderId="0" xfId="56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12" xfId="55" applyFont="1" applyFill="1" applyBorder="1" applyAlignment="1">
      <alignment horizontal="center"/>
    </xf>
    <xf numFmtId="14" fontId="13" fillId="0" borderId="0" xfId="55" applyNumberFormat="1" applyFont="1" applyFill="1"/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3" xfId="54" applyFont="1" applyFill="1" applyBorder="1" applyAlignment="1">
      <alignment horizontal="center" vertical="top"/>
    </xf>
    <xf numFmtId="0" fontId="22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center" vertical="center"/>
    </xf>
    <xf numFmtId="0" fontId="24" fillId="0" borderId="15" xfId="54" applyFont="1" applyFill="1" applyBorder="1" applyAlignment="1">
      <alignment vertical="center"/>
    </xf>
    <xf numFmtId="0" fontId="22" fillId="0" borderId="15" xfId="54" applyFont="1" applyFill="1" applyBorder="1" applyAlignment="1">
      <alignment vertical="center"/>
    </xf>
    <xf numFmtId="0" fontId="24" fillId="0" borderId="15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0" fontId="23" fillId="0" borderId="10" xfId="54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right" vertical="center"/>
    </xf>
    <xf numFmtId="0" fontId="22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14" xfId="54" applyFont="1" applyFill="1" applyBorder="1" applyAlignment="1">
      <alignment vertical="center"/>
    </xf>
    <xf numFmtId="0" fontId="22" fillId="0" borderId="15" xfId="54" applyFont="1" applyFill="1" applyBorder="1" applyAlignment="1">
      <alignment vertical="center"/>
    </xf>
    <xf numFmtId="0" fontId="22" fillId="0" borderId="19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vertical="center"/>
    </xf>
    <xf numFmtId="0" fontId="24" fillId="0" borderId="10" xfId="54" applyFont="1" applyFill="1" applyBorder="1" applyAlignment="1">
      <alignment vertical="center"/>
    </xf>
    <xf numFmtId="0" fontId="24" fillId="0" borderId="21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vertical="center"/>
    </xf>
    <xf numFmtId="0" fontId="22" fillId="0" borderId="18" xfId="54" applyFont="1" applyFill="1" applyBorder="1" applyAlignment="1">
      <alignment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15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2" fillId="0" borderId="10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horizontal="left" vertical="center"/>
    </xf>
    <xf numFmtId="0" fontId="20" fillId="0" borderId="18" xfId="54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2" fillId="0" borderId="25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center" vertical="center"/>
    </xf>
    <xf numFmtId="178" fontId="24" fillId="0" borderId="18" xfId="54" applyNumberFormat="1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4" fillId="0" borderId="15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2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2" fillId="0" borderId="11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2" fillId="0" borderId="11" xfId="54" applyFont="1" applyFill="1" applyBorder="1" applyAlignment="1">
      <alignment horizontal="center" vertical="center"/>
    </xf>
    <xf numFmtId="0" fontId="20" fillId="0" borderId="30" xfId="54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6" fillId="0" borderId="13" xfId="54" applyFont="1" applyBorder="1" applyAlignment="1">
      <alignment horizontal="center" vertical="top"/>
    </xf>
    <xf numFmtId="0" fontId="25" fillId="0" borderId="34" xfId="54" applyFont="1" applyBorder="1" applyAlignment="1">
      <alignment horizontal="left" vertical="center"/>
    </xf>
    <xf numFmtId="0" fontId="23" fillId="0" borderId="35" xfId="54" applyFont="1" applyBorder="1" applyAlignment="1">
      <alignment horizontal="center" vertical="center"/>
    </xf>
    <xf numFmtId="0" fontId="25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5" fillId="0" borderId="15" xfId="54" applyFont="1" applyBorder="1" applyAlignment="1">
      <alignment horizontal="center" vertical="center"/>
    </xf>
    <xf numFmtId="0" fontId="25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16" fillId="0" borderId="10" xfId="54" applyFont="1" applyBorder="1" applyAlignment="1">
      <alignment horizontal="left" vertical="center"/>
    </xf>
    <xf numFmtId="14" fontId="23" fillId="0" borderId="10" xfId="54" applyNumberFormat="1" applyFont="1" applyFill="1" applyBorder="1" applyAlignment="1">
      <alignment horizontal="center" vertical="center"/>
    </xf>
    <xf numFmtId="14" fontId="23" fillId="0" borderId="11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vertical="center"/>
    </xf>
    <xf numFmtId="9" fontId="23" fillId="0" borderId="10" xfId="54" applyNumberFormat="1" applyFont="1" applyFill="1" applyBorder="1" applyAlignment="1" applyProtection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9" fontId="23" fillId="0" borderId="10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7" fillId="0" borderId="17" xfId="54" applyFont="1" applyBorder="1" applyAlignment="1">
      <alignment vertical="center"/>
    </xf>
    <xf numFmtId="0" fontId="28" fillId="0" borderId="18" xfId="6" applyNumberFormat="1" applyFont="1" applyFill="1" applyBorder="1" applyAlignment="1" applyProtection="1">
      <alignment horizontal="center" vertical="center" wrapText="1"/>
    </xf>
    <xf numFmtId="0" fontId="29" fillId="0" borderId="30" xfId="54" applyFont="1" applyFill="1" applyBorder="1" applyAlignment="1">
      <alignment horizontal="center" vertical="center" wrapText="1"/>
    </xf>
    <xf numFmtId="0" fontId="16" fillId="0" borderId="17" xfId="54" applyFont="1" applyBorder="1" applyAlignment="1">
      <alignment horizontal="left" vertical="center"/>
    </xf>
    <xf numFmtId="0" fontId="16" fillId="0" borderId="18" xfId="54" applyFont="1" applyBorder="1" applyAlignment="1">
      <alignment horizontal="left" vertical="center"/>
    </xf>
    <xf numFmtId="14" fontId="23" fillId="0" borderId="18" xfId="54" applyNumberFormat="1" applyFont="1" applyFill="1" applyBorder="1" applyAlignment="1">
      <alignment horizontal="center" vertical="center" wrapText="1"/>
    </xf>
    <xf numFmtId="14" fontId="23" fillId="0" borderId="30" xfId="54" applyNumberFormat="1" applyFont="1" applyFill="1" applyBorder="1" applyAlignment="1">
      <alignment horizontal="center" vertical="center" wrapText="1"/>
    </xf>
    <xf numFmtId="0" fontId="25" fillId="0" borderId="0" xfId="54" applyFont="1" applyBorder="1" applyAlignment="1">
      <alignment horizontal="left" vertical="center"/>
    </xf>
    <xf numFmtId="0" fontId="16" fillId="0" borderId="14" xfId="54" applyFont="1" applyBorder="1" applyAlignment="1">
      <alignment vertical="center"/>
    </xf>
    <xf numFmtId="0" fontId="20" fillId="0" borderId="15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0" fillId="0" borderId="15" xfId="54" applyFont="1" applyBorder="1" applyAlignment="1">
      <alignment vertical="center"/>
    </xf>
    <xf numFmtId="0" fontId="16" fillId="0" borderId="15" xfId="54" applyFont="1" applyBorder="1" applyAlignment="1">
      <alignment vertical="center"/>
    </xf>
    <xf numFmtId="0" fontId="20" fillId="0" borderId="10" xfId="54" applyFont="1" applyBorder="1" applyAlignment="1">
      <alignment horizontal="left" vertical="center"/>
    </xf>
    <xf numFmtId="0" fontId="23" fillId="0" borderId="10" xfId="54" applyFont="1" applyBorder="1" applyAlignment="1">
      <alignment horizontal="left" vertical="center"/>
    </xf>
    <xf numFmtId="0" fontId="20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0" xfId="54" applyFont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3" fillId="0" borderId="18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2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5" fillId="0" borderId="36" xfId="54" applyFont="1" applyBorder="1" applyAlignment="1">
      <alignment vertical="center"/>
    </xf>
    <xf numFmtId="0" fontId="23" fillId="0" borderId="37" xfId="54" applyFont="1" applyBorder="1" applyAlignment="1">
      <alignment horizontal="center" vertical="center"/>
    </xf>
    <xf numFmtId="0" fontId="25" fillId="0" borderId="37" xfId="54" applyFont="1" applyBorder="1" applyAlignment="1">
      <alignment vertical="center"/>
    </xf>
    <xf numFmtId="0" fontId="23" fillId="0" borderId="37" xfId="54" applyFont="1" applyBorder="1" applyAlignment="1">
      <alignment vertical="center"/>
    </xf>
    <xf numFmtId="58" fontId="20" fillId="0" borderId="37" xfId="54" applyNumberFormat="1" applyFont="1" applyBorder="1" applyAlignment="1">
      <alignment vertical="center"/>
    </xf>
    <xf numFmtId="0" fontId="25" fillId="0" borderId="37" xfId="54" applyFont="1" applyBorder="1" applyAlignment="1">
      <alignment horizontal="center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center" vertical="center"/>
    </xf>
    <xf numFmtId="0" fontId="25" fillId="0" borderId="40" xfId="54" applyFont="1" applyFill="1" applyBorder="1" applyAlignment="1">
      <alignment horizontal="center" vertical="center"/>
    </xf>
    <xf numFmtId="0" fontId="25" fillId="0" borderId="17" xfId="54" applyFont="1" applyFill="1" applyBorder="1" applyAlignment="1">
      <alignment horizontal="center" vertical="center"/>
    </xf>
    <xf numFmtId="0" fontId="25" fillId="0" borderId="18" xfId="54" applyFont="1" applyFill="1" applyBorder="1" applyAlignment="1">
      <alignment horizontal="center" vertical="center"/>
    </xf>
    <xf numFmtId="58" fontId="25" fillId="0" borderId="37" xfId="54" applyNumberFormat="1" applyFont="1" applyFill="1" applyBorder="1" applyAlignment="1">
      <alignment vertical="center"/>
    </xf>
    <xf numFmtId="0" fontId="20" fillId="0" borderId="35" xfId="54" applyFont="1" applyBorder="1" applyAlignment="1">
      <alignment horizontal="center" vertical="center"/>
    </xf>
    <xf numFmtId="0" fontId="20" fillId="0" borderId="41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30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2" fillId="0" borderId="15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22" xfId="54" applyFont="1" applyBorder="1" applyAlignment="1">
      <alignment horizontal="left" vertical="center"/>
    </xf>
    <xf numFmtId="0" fontId="22" fillId="0" borderId="32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2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3" fillId="0" borderId="42" xfId="54" applyFont="1" applyBorder="1" applyAlignment="1">
      <alignment horizontal="center" vertical="center"/>
    </xf>
    <xf numFmtId="0" fontId="25" fillId="0" borderId="43" xfId="54" applyFont="1" applyFill="1" applyBorder="1" applyAlignment="1">
      <alignment horizontal="left" vertical="center"/>
    </xf>
    <xf numFmtId="0" fontId="25" fillId="0" borderId="44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center" vertical="center"/>
    </xf>
    <xf numFmtId="0" fontId="20" fillId="0" borderId="37" xfId="54" applyFont="1" applyBorder="1" applyAlignment="1">
      <alignment horizontal="center" vertical="center"/>
    </xf>
    <xf numFmtId="0" fontId="20" fillId="0" borderId="42" xfId="54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0" fillId="0" borderId="13" xfId="54" applyFont="1" applyBorder="1" applyAlignment="1">
      <alignment horizontal="center" vertical="top"/>
    </xf>
    <xf numFmtId="0" fontId="25" fillId="0" borderId="14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0" fontId="23" fillId="0" borderId="11" xfId="54" applyFont="1" applyFill="1" applyBorder="1" applyAlignment="1">
      <alignment vertical="center"/>
    </xf>
    <xf numFmtId="0" fontId="16" fillId="0" borderId="16" xfId="54" applyFont="1" applyFill="1" applyBorder="1" applyAlignment="1">
      <alignment vertical="center"/>
    </xf>
    <xf numFmtId="0" fontId="16" fillId="0" borderId="10" xfId="54" applyFont="1" applyFill="1" applyBorder="1" applyAlignment="1">
      <alignment vertical="center"/>
    </xf>
    <xf numFmtId="0" fontId="20" fillId="0" borderId="10" xfId="54" applyFont="1" applyFill="1" applyBorder="1" applyAlignment="1">
      <alignment vertical="center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3" fillId="0" borderId="18" xfId="54" applyNumberFormat="1" applyFont="1" applyFill="1" applyBorder="1" applyAlignment="1">
      <alignment horizontal="center" vertical="center"/>
    </xf>
    <xf numFmtId="14" fontId="23" fillId="0" borderId="30" xfId="54" applyNumberFormat="1" applyFont="1" applyFill="1" applyBorder="1" applyAlignment="1">
      <alignment horizontal="center" vertical="center"/>
    </xf>
    <xf numFmtId="0" fontId="16" fillId="0" borderId="45" xfId="54" applyFont="1" applyBorder="1" applyAlignment="1">
      <alignment horizontal="left" vertical="center"/>
    </xf>
    <xf numFmtId="0" fontId="16" fillId="0" borderId="24" xfId="54" applyFont="1" applyBorder="1" applyAlignment="1">
      <alignment horizontal="left" vertical="center"/>
    </xf>
    <xf numFmtId="0" fontId="25" fillId="0" borderId="38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vertical="center"/>
    </xf>
    <xf numFmtId="0" fontId="20" fillId="0" borderId="40" xfId="54" applyFont="1" applyBorder="1" applyAlignment="1">
      <alignment horizontal="left" vertical="center"/>
    </xf>
    <xf numFmtId="0" fontId="23" fillId="0" borderId="40" xfId="54" applyFont="1" applyBorder="1" applyAlignment="1">
      <alignment horizontal="left" vertical="center"/>
    </xf>
    <xf numFmtId="0" fontId="20" fillId="0" borderId="40" xfId="54" applyFont="1" applyBorder="1" applyAlignment="1">
      <alignment vertical="center"/>
    </xf>
    <xf numFmtId="0" fontId="16" fillId="0" borderId="40" xfId="54" applyFont="1" applyBorder="1" applyAlignment="1">
      <alignment vertical="center"/>
    </xf>
    <xf numFmtId="0" fontId="16" fillId="0" borderId="39" xfId="54" applyFont="1" applyBorder="1" applyAlignment="1">
      <alignment horizontal="center" vertical="center"/>
    </xf>
    <xf numFmtId="0" fontId="23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0" fillId="0" borderId="40" xfId="54" applyFont="1" applyBorder="1" applyAlignment="1">
      <alignment horizontal="center" vertical="center"/>
    </xf>
    <xf numFmtId="0" fontId="23" fillId="0" borderId="10" xfId="54" applyFont="1" applyBorder="1" applyAlignment="1">
      <alignment horizontal="center" vertical="center"/>
    </xf>
    <xf numFmtId="0" fontId="20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1" fillId="0" borderId="46" xfId="54" applyFont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/>
    </xf>
    <xf numFmtId="9" fontId="23" fillId="0" borderId="10" xfId="54" applyNumberFormat="1" applyFont="1" applyFill="1" applyBorder="1" applyAlignment="1">
      <alignment horizontal="center" vertical="center"/>
    </xf>
    <xf numFmtId="9" fontId="23" fillId="0" borderId="10" xfId="54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9" fontId="23" fillId="0" borderId="25" xfId="54" applyNumberFormat="1" applyFont="1" applyFill="1" applyBorder="1" applyAlignment="1">
      <alignment horizontal="left" vertical="center"/>
    </xf>
    <xf numFmtId="9" fontId="23" fillId="0" borderId="20" xfId="54" applyNumberFormat="1" applyFont="1" applyFill="1" applyBorder="1" applyAlignment="1">
      <alignment horizontal="left" vertical="center"/>
    </xf>
    <xf numFmtId="9" fontId="23" fillId="0" borderId="26" xfId="54" applyNumberFormat="1" applyFont="1" applyBorder="1" applyAlignment="1">
      <alignment horizontal="left" vertical="center"/>
    </xf>
    <xf numFmtId="9" fontId="23" fillId="0" borderId="27" xfId="54" applyNumberFormat="1" applyFont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5" fillId="0" borderId="34" xfId="54" applyFont="1" applyBorder="1" applyAlignment="1">
      <alignment vertical="center"/>
    </xf>
    <xf numFmtId="0" fontId="32" fillId="0" borderId="37" xfId="54" applyFont="1" applyBorder="1" applyAlignment="1">
      <alignment horizontal="center" vertical="center"/>
    </xf>
    <xf numFmtId="0" fontId="25" fillId="0" borderId="35" xfId="54" applyFont="1" applyBorder="1" applyAlignment="1">
      <alignment vertical="center"/>
    </xf>
    <xf numFmtId="0" fontId="23" fillId="0" borderId="50" xfId="54" applyFont="1" applyBorder="1" applyAlignment="1">
      <alignment vertical="center"/>
    </xf>
    <xf numFmtId="0" fontId="25" fillId="0" borderId="50" xfId="54" applyFont="1" applyBorder="1" applyAlignment="1">
      <alignment vertical="center"/>
    </xf>
    <xf numFmtId="58" fontId="20" fillId="0" borderId="35" xfId="54" applyNumberFormat="1" applyFont="1" applyBorder="1" applyAlignment="1">
      <alignment vertical="center"/>
    </xf>
    <xf numFmtId="0" fontId="25" fillId="0" borderId="24" xfId="54" applyFont="1" applyBorder="1" applyAlignment="1">
      <alignment horizontal="center" vertical="center"/>
    </xf>
    <xf numFmtId="0" fontId="23" fillId="0" borderId="45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0" fillId="0" borderId="50" xfId="54" applyFont="1" applyBorder="1" applyAlignment="1">
      <alignment vertical="center"/>
    </xf>
    <xf numFmtId="58" fontId="20" fillId="0" borderId="35" xfId="54" applyNumberFormat="1" applyFont="1" applyFill="1" applyBorder="1" applyAlignment="1">
      <alignment vertical="center"/>
    </xf>
    <xf numFmtId="0" fontId="16" fillId="0" borderId="51" xfId="54" applyFont="1" applyBorder="1" applyAlignment="1">
      <alignment horizontal="left" vertical="center"/>
    </xf>
    <xf numFmtId="0" fontId="25" fillId="0" borderId="43" xfId="54" applyFont="1" applyBorder="1" applyAlignment="1">
      <alignment horizontal="left" vertical="center"/>
    </xf>
    <xf numFmtId="0" fontId="23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3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3" fillId="0" borderId="31" xfId="54" applyNumberFormat="1" applyFont="1" applyFill="1" applyBorder="1" applyAlignment="1">
      <alignment horizontal="left" vertical="center"/>
    </xf>
    <xf numFmtId="9" fontId="23" fillId="0" borderId="33" xfId="54" applyNumberFormat="1" applyFont="1" applyBorder="1" applyAlignment="1">
      <alignment horizontal="left" vertical="center"/>
    </xf>
    <xf numFmtId="0" fontId="22" fillId="0" borderId="4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25" fillId="0" borderId="53" xfId="54" applyFont="1" applyBorder="1" applyAlignment="1">
      <alignment horizontal="center" vertical="center"/>
    </xf>
    <xf numFmtId="0" fontId="23" fillId="0" borderId="50" xfId="54" applyFont="1" applyBorder="1" applyAlignment="1">
      <alignment horizontal="center" vertical="center"/>
    </xf>
    <xf numFmtId="0" fontId="23" fillId="0" borderId="51" xfId="54" applyFont="1" applyBorder="1" applyAlignment="1">
      <alignment horizontal="center" vertical="center"/>
    </xf>
    <xf numFmtId="0" fontId="23" fillId="0" borderId="51" xfId="54" applyFont="1" applyFill="1" applyBorder="1" applyAlignment="1">
      <alignment horizontal="left" vertical="center"/>
    </xf>
    <xf numFmtId="0" fontId="34" fillId="0" borderId="54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5" fillId="0" borderId="56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2" xfId="0" applyFont="1" applyFill="1" applyBorder="1"/>
    <xf numFmtId="0" fontId="0" fillId="0" borderId="56" xfId="0" applyBorder="1"/>
    <xf numFmtId="0" fontId="0" fillId="0" borderId="2" xfId="0" applyBorder="1"/>
    <xf numFmtId="0" fontId="0" fillId="2" borderId="2" xfId="0" applyFill="1" applyBorder="1"/>
    <xf numFmtId="0" fontId="0" fillId="0" borderId="57" xfId="0" applyBorder="1"/>
    <xf numFmtId="0" fontId="0" fillId="0" borderId="58" xfId="0" applyBorder="1"/>
    <xf numFmtId="0" fontId="0" fillId="2" borderId="58" xfId="0" applyFill="1" applyBorder="1"/>
    <xf numFmtId="0" fontId="0" fillId="3" borderId="0" xfId="0" applyFill="1"/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4" borderId="2" xfId="0" applyFill="1" applyBorder="1" applyAlignment="1">
      <alignment horizontal="center"/>
    </xf>
    <xf numFmtId="0" fontId="36" fillId="4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vertical="top" wrapText="1"/>
    </xf>
    <xf numFmtId="0" fontId="35" fillId="4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94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54925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42379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42379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967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54925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967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6695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967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967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20345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3191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5172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3064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5045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50456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3064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3144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5240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207645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10490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5090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3820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199390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1049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31445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930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5427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7282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7282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530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7282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5300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7282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5300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7282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7282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5300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5300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7282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530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7282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530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3461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930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94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967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7282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5551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555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402" customWidth="1"/>
    <col min="2" max="2" width="96.3333333333333" style="403" customWidth="1"/>
    <col min="3" max="3" width="10.1666666666667" customWidth="1"/>
  </cols>
  <sheetData>
    <row r="1" customFormat="1" ht="21" customHeight="1" spans="1:2">
      <c r="A1" s="404"/>
      <c r="B1" s="405" t="s">
        <v>0</v>
      </c>
    </row>
    <row r="2" customFormat="1" spans="1:2">
      <c r="A2" s="406">
        <v>1</v>
      </c>
      <c r="B2" s="407" t="s">
        <v>1</v>
      </c>
    </row>
    <row r="3" customFormat="1" spans="1:2">
      <c r="A3" s="406">
        <v>2</v>
      </c>
      <c r="B3" s="407" t="s">
        <v>2</v>
      </c>
    </row>
    <row r="4" customFormat="1" spans="1:2">
      <c r="A4" s="406">
        <v>3</v>
      </c>
      <c r="B4" s="407" t="s">
        <v>3</v>
      </c>
    </row>
    <row r="5" customFormat="1" spans="1:2">
      <c r="A5" s="406">
        <v>4</v>
      </c>
      <c r="B5" s="407" t="s">
        <v>4</v>
      </c>
    </row>
    <row r="6" customFormat="1" spans="1:2">
      <c r="A6" s="406">
        <v>5</v>
      </c>
      <c r="B6" s="407" t="s">
        <v>5</v>
      </c>
    </row>
    <row r="7" customFormat="1" spans="1:2">
      <c r="A7" s="406">
        <v>6</v>
      </c>
      <c r="B7" s="407" t="s">
        <v>6</v>
      </c>
    </row>
    <row r="8" s="401" customFormat="1" ht="35" customHeight="1" spans="1:2">
      <c r="A8" s="408">
        <v>7</v>
      </c>
      <c r="B8" s="409" t="s">
        <v>7</v>
      </c>
    </row>
    <row r="9" customFormat="1" ht="19" customHeight="1" spans="1:2">
      <c r="A9" s="404"/>
      <c r="B9" s="410" t="s">
        <v>8</v>
      </c>
    </row>
    <row r="10" customFormat="1" ht="30" customHeight="1" spans="1:2">
      <c r="A10" s="406">
        <v>1</v>
      </c>
      <c r="B10" s="411" t="s">
        <v>9</v>
      </c>
    </row>
    <row r="11" customFormat="1" spans="1:2">
      <c r="A11" s="406">
        <v>2</v>
      </c>
      <c r="B11" s="409" t="s">
        <v>10</v>
      </c>
    </row>
    <row r="12" customFormat="1" spans="1:2">
      <c r="A12" s="406"/>
      <c r="B12" s="407"/>
    </row>
    <row r="13" customFormat="1" ht="20.4" spans="1:2">
      <c r="A13" s="404"/>
      <c r="B13" s="410" t="s">
        <v>11</v>
      </c>
    </row>
    <row r="14" customFormat="1" ht="31.2" spans="1:2">
      <c r="A14" s="406">
        <v>1</v>
      </c>
      <c r="B14" s="411" t="s">
        <v>12</v>
      </c>
    </row>
    <row r="15" customFormat="1" spans="1:2">
      <c r="A15" s="406">
        <v>2</v>
      </c>
      <c r="B15" s="407" t="s">
        <v>13</v>
      </c>
    </row>
    <row r="16" customFormat="1" spans="1:2">
      <c r="A16" s="406">
        <v>3</v>
      </c>
      <c r="B16" s="407" t="s">
        <v>14</v>
      </c>
    </row>
    <row r="17" customFormat="1" spans="1:2">
      <c r="A17" s="406"/>
      <c r="B17" s="407"/>
    </row>
    <row r="18" customFormat="1" ht="20.4" spans="1:2">
      <c r="A18" s="404"/>
      <c r="B18" s="410" t="s">
        <v>15</v>
      </c>
    </row>
    <row r="19" customFormat="1" ht="31.2" spans="1:2">
      <c r="A19" s="406">
        <v>1</v>
      </c>
      <c r="B19" s="411" t="s">
        <v>16</v>
      </c>
    </row>
    <row r="20" customFormat="1" spans="1:2">
      <c r="A20" s="406">
        <v>2</v>
      </c>
      <c r="B20" s="407" t="s">
        <v>17</v>
      </c>
    </row>
    <row r="21" customFormat="1" ht="31.2" spans="1:2">
      <c r="A21" s="406">
        <v>3</v>
      </c>
      <c r="B21" s="407" t="s">
        <v>18</v>
      </c>
    </row>
    <row r="22" customFormat="1" spans="1:2">
      <c r="A22" s="406"/>
      <c r="B22" s="407"/>
    </row>
    <row r="24" customFormat="1" spans="1:2">
      <c r="A24" s="412"/>
      <c r="B24" s="41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80" t="s">
        <v>19</v>
      </c>
      <c r="C2" s="381"/>
      <c r="D2" s="381"/>
      <c r="E2" s="381"/>
      <c r="F2" s="381"/>
      <c r="G2" s="381"/>
      <c r="H2" s="381"/>
      <c r="I2" s="396"/>
    </row>
    <row r="3" ht="28" customHeight="1" spans="2:9">
      <c r="B3" s="382"/>
      <c r="C3" s="383"/>
      <c r="D3" s="384" t="s">
        <v>20</v>
      </c>
      <c r="E3" s="385"/>
      <c r="F3" s="386" t="s">
        <v>21</v>
      </c>
      <c r="G3" s="387"/>
      <c r="H3" s="384" t="s">
        <v>22</v>
      </c>
      <c r="I3" s="397"/>
    </row>
    <row r="4" ht="28" customHeight="1" spans="2:9">
      <c r="B4" s="382" t="s">
        <v>23</v>
      </c>
      <c r="C4" s="383" t="s">
        <v>24</v>
      </c>
      <c r="D4" s="383" t="s">
        <v>25</v>
      </c>
      <c r="E4" s="383" t="s">
        <v>26</v>
      </c>
      <c r="F4" s="388" t="s">
        <v>25</v>
      </c>
      <c r="G4" s="388" t="s">
        <v>26</v>
      </c>
      <c r="H4" s="383" t="s">
        <v>25</v>
      </c>
      <c r="I4" s="398" t="s">
        <v>26</v>
      </c>
    </row>
    <row r="5" ht="28" customHeight="1" spans="2:9">
      <c r="B5" s="389" t="s">
        <v>27</v>
      </c>
      <c r="C5" s="390">
        <v>13</v>
      </c>
      <c r="D5" s="390">
        <v>0</v>
      </c>
      <c r="E5" s="390">
        <v>1</v>
      </c>
      <c r="F5" s="391">
        <v>0</v>
      </c>
      <c r="G5" s="391">
        <v>1</v>
      </c>
      <c r="H5" s="390">
        <v>1</v>
      </c>
      <c r="I5" s="399">
        <v>2</v>
      </c>
    </row>
    <row r="6" ht="28" customHeight="1" spans="2:9">
      <c r="B6" s="389" t="s">
        <v>28</v>
      </c>
      <c r="C6" s="390">
        <v>20</v>
      </c>
      <c r="D6" s="390">
        <v>0</v>
      </c>
      <c r="E6" s="390">
        <v>1</v>
      </c>
      <c r="F6" s="391">
        <v>1</v>
      </c>
      <c r="G6" s="391">
        <v>2</v>
      </c>
      <c r="H6" s="390">
        <v>2</v>
      </c>
      <c r="I6" s="399">
        <v>3</v>
      </c>
    </row>
    <row r="7" ht="28" customHeight="1" spans="2:9">
      <c r="B7" s="389" t="s">
        <v>29</v>
      </c>
      <c r="C7" s="390">
        <v>32</v>
      </c>
      <c r="D7" s="390">
        <v>0</v>
      </c>
      <c r="E7" s="390">
        <v>1</v>
      </c>
      <c r="F7" s="391">
        <v>2</v>
      </c>
      <c r="G7" s="391">
        <v>3</v>
      </c>
      <c r="H7" s="390">
        <v>3</v>
      </c>
      <c r="I7" s="399">
        <v>4</v>
      </c>
    </row>
    <row r="8" ht="28" customHeight="1" spans="2:9">
      <c r="B8" s="389" t="s">
        <v>30</v>
      </c>
      <c r="C8" s="390">
        <v>50</v>
      </c>
      <c r="D8" s="390">
        <v>1</v>
      </c>
      <c r="E8" s="390">
        <v>2</v>
      </c>
      <c r="F8" s="391">
        <v>3</v>
      </c>
      <c r="G8" s="391">
        <v>4</v>
      </c>
      <c r="H8" s="390">
        <v>5</v>
      </c>
      <c r="I8" s="399">
        <v>6</v>
      </c>
    </row>
    <row r="9" ht="28" customHeight="1" spans="2:9">
      <c r="B9" s="389" t="s">
        <v>31</v>
      </c>
      <c r="C9" s="390">
        <v>80</v>
      </c>
      <c r="D9" s="390">
        <v>2</v>
      </c>
      <c r="E9" s="390">
        <v>3</v>
      </c>
      <c r="F9" s="391">
        <v>5</v>
      </c>
      <c r="G9" s="391">
        <v>6</v>
      </c>
      <c r="H9" s="390">
        <v>7</v>
      </c>
      <c r="I9" s="399">
        <v>8</v>
      </c>
    </row>
    <row r="10" ht="28" customHeight="1" spans="2:9">
      <c r="B10" s="389" t="s">
        <v>32</v>
      </c>
      <c r="C10" s="390">
        <v>125</v>
      </c>
      <c r="D10" s="390">
        <v>3</v>
      </c>
      <c r="E10" s="390">
        <v>4</v>
      </c>
      <c r="F10" s="391">
        <v>7</v>
      </c>
      <c r="G10" s="391">
        <v>8</v>
      </c>
      <c r="H10" s="390">
        <v>10</v>
      </c>
      <c r="I10" s="399">
        <v>11</v>
      </c>
    </row>
    <row r="11" ht="28" customHeight="1" spans="2:9">
      <c r="B11" s="389" t="s">
        <v>33</v>
      </c>
      <c r="C11" s="390">
        <v>200</v>
      </c>
      <c r="D11" s="390">
        <v>5</v>
      </c>
      <c r="E11" s="390">
        <v>6</v>
      </c>
      <c r="F11" s="391">
        <v>10</v>
      </c>
      <c r="G11" s="391">
        <v>11</v>
      </c>
      <c r="H11" s="390">
        <v>14</v>
      </c>
      <c r="I11" s="399">
        <v>15</v>
      </c>
    </row>
    <row r="12" ht="28" customHeight="1" spans="2:9">
      <c r="B12" s="392" t="s">
        <v>34</v>
      </c>
      <c r="C12" s="393">
        <v>315</v>
      </c>
      <c r="D12" s="393">
        <v>7</v>
      </c>
      <c r="E12" s="393">
        <v>8</v>
      </c>
      <c r="F12" s="394">
        <v>14</v>
      </c>
      <c r="G12" s="394">
        <v>15</v>
      </c>
      <c r="H12" s="393">
        <v>21</v>
      </c>
      <c r="I12" s="400">
        <v>22</v>
      </c>
    </row>
    <row r="14" spans="2:4">
      <c r="B14" s="395" t="s">
        <v>35</v>
      </c>
      <c r="C14" s="395"/>
      <c r="D14" s="3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89" customWidth="1"/>
    <col min="2" max="9" width="10.3333333333333" style="189"/>
    <col min="10" max="10" width="8.83333333333333" style="189" customWidth="1"/>
    <col min="11" max="11" width="12" style="189" customWidth="1"/>
    <col min="12" max="16384" width="10.3333333333333" style="189"/>
  </cols>
  <sheetData>
    <row r="1" ht="21.15" spans="1:11">
      <c r="A1" s="300" t="s">
        <v>36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6.35" spans="1:11">
      <c r="A2" s="191" t="s">
        <v>37</v>
      </c>
      <c r="B2" s="192" t="s">
        <v>38</v>
      </c>
      <c r="C2" s="192"/>
      <c r="D2" s="193" t="s">
        <v>39</v>
      </c>
      <c r="E2" s="193"/>
      <c r="F2" s="192" t="s">
        <v>40</v>
      </c>
      <c r="G2" s="192"/>
      <c r="H2" s="194" t="s">
        <v>41</v>
      </c>
      <c r="I2" s="275" t="s">
        <v>42</v>
      </c>
      <c r="J2" s="275"/>
      <c r="K2" s="276"/>
    </row>
    <row r="3" spans="1:11">
      <c r="A3" s="195" t="s">
        <v>43</v>
      </c>
      <c r="B3" s="196"/>
      <c r="C3" s="197"/>
      <c r="D3" s="301" t="s">
        <v>44</v>
      </c>
      <c r="E3" s="302"/>
      <c r="F3" s="302"/>
      <c r="G3" s="303"/>
      <c r="H3" s="198" t="s">
        <v>45</v>
      </c>
      <c r="I3" s="199"/>
      <c r="J3" s="199"/>
      <c r="K3" s="200"/>
    </row>
    <row r="4" spans="1:11">
      <c r="A4" s="201" t="s">
        <v>46</v>
      </c>
      <c r="B4" s="202" t="s">
        <v>47</v>
      </c>
      <c r="C4" s="203"/>
      <c r="D4" s="304" t="s">
        <v>48</v>
      </c>
      <c r="E4" s="305"/>
      <c r="F4" s="205">
        <v>45575</v>
      </c>
      <c r="G4" s="206"/>
      <c r="H4" s="201" t="s">
        <v>49</v>
      </c>
      <c r="I4" s="204"/>
      <c r="J4" s="229" t="s">
        <v>50</v>
      </c>
      <c r="K4" s="277" t="s">
        <v>51</v>
      </c>
    </row>
    <row r="5" spans="1:11">
      <c r="A5" s="207" t="s">
        <v>52</v>
      </c>
      <c r="B5" s="101" t="s">
        <v>53</v>
      </c>
      <c r="C5" s="101"/>
      <c r="D5" s="304" t="s">
        <v>54</v>
      </c>
      <c r="E5" s="305"/>
      <c r="F5" s="205">
        <v>45518</v>
      </c>
      <c r="G5" s="206"/>
      <c r="H5" s="201" t="s">
        <v>55</v>
      </c>
      <c r="I5" s="204"/>
      <c r="J5" s="229" t="s">
        <v>50</v>
      </c>
      <c r="K5" s="277" t="s">
        <v>51</v>
      </c>
    </row>
    <row r="6" spans="1:11">
      <c r="A6" s="201" t="s">
        <v>56</v>
      </c>
      <c r="B6" s="306">
        <v>2</v>
      </c>
      <c r="C6" s="307">
        <v>5</v>
      </c>
      <c r="D6" s="308" t="s">
        <v>57</v>
      </c>
      <c r="E6" s="309"/>
      <c r="F6" s="205">
        <v>45585</v>
      </c>
      <c r="G6" s="206"/>
      <c r="H6" s="201" t="s">
        <v>58</v>
      </c>
      <c r="I6" s="204"/>
      <c r="J6" s="229" t="s">
        <v>50</v>
      </c>
      <c r="K6" s="277" t="s">
        <v>51</v>
      </c>
    </row>
    <row r="7" spans="1:11">
      <c r="A7" s="201" t="s">
        <v>59</v>
      </c>
      <c r="B7" s="212">
        <v>10050</v>
      </c>
      <c r="C7" s="213"/>
      <c r="D7" s="308" t="s">
        <v>60</v>
      </c>
      <c r="E7" s="310"/>
      <c r="F7" s="205">
        <v>45590</v>
      </c>
      <c r="G7" s="206"/>
      <c r="H7" s="201" t="s">
        <v>61</v>
      </c>
      <c r="I7" s="204"/>
      <c r="J7" s="229" t="s">
        <v>50</v>
      </c>
      <c r="K7" s="277" t="s">
        <v>51</v>
      </c>
    </row>
    <row r="8" ht="28" customHeight="1" spans="1:11">
      <c r="A8" s="215" t="s">
        <v>62</v>
      </c>
      <c r="B8" s="216" t="s">
        <v>63</v>
      </c>
      <c r="C8" s="217"/>
      <c r="D8" s="311" t="s">
        <v>64</v>
      </c>
      <c r="E8" s="312"/>
      <c r="F8" s="313">
        <v>45579</v>
      </c>
      <c r="G8" s="314"/>
      <c r="H8" s="218" t="s">
        <v>65</v>
      </c>
      <c r="I8" s="219"/>
      <c r="J8" s="243" t="s">
        <v>50</v>
      </c>
      <c r="K8" s="286" t="s">
        <v>51</v>
      </c>
    </row>
    <row r="9" spans="1:11">
      <c r="A9" s="315" t="s">
        <v>66</v>
      </c>
      <c r="B9" s="316"/>
      <c r="C9" s="316"/>
      <c r="D9" s="316"/>
      <c r="E9" s="316"/>
      <c r="F9" s="316"/>
      <c r="G9" s="316"/>
      <c r="H9" s="316"/>
      <c r="I9" s="316"/>
      <c r="J9" s="316"/>
      <c r="K9" s="362"/>
    </row>
    <row r="10" ht="16.35" spans="1:11">
      <c r="A10" s="317" t="s">
        <v>67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63"/>
    </row>
    <row r="11" ht="15.6" spans="1:11">
      <c r="A11" s="319" t="s">
        <v>68</v>
      </c>
      <c r="B11" s="320" t="s">
        <v>69</v>
      </c>
      <c r="C11" s="321" t="s">
        <v>70</v>
      </c>
      <c r="D11" s="322"/>
      <c r="E11" s="323" t="s">
        <v>71</v>
      </c>
      <c r="F11" s="320" t="s">
        <v>69</v>
      </c>
      <c r="G11" s="321" t="s">
        <v>70</v>
      </c>
      <c r="H11" s="321" t="s">
        <v>72</v>
      </c>
      <c r="I11" s="323" t="s">
        <v>73</v>
      </c>
      <c r="J11" s="320" t="s">
        <v>69</v>
      </c>
      <c r="K11" s="364" t="s">
        <v>70</v>
      </c>
    </row>
    <row r="12" ht="15.6" spans="1:11">
      <c r="A12" s="207" t="s">
        <v>74</v>
      </c>
      <c r="B12" s="228" t="s">
        <v>69</v>
      </c>
      <c r="C12" s="229" t="s">
        <v>70</v>
      </c>
      <c r="D12" s="230"/>
      <c r="E12" s="231" t="s">
        <v>75</v>
      </c>
      <c r="F12" s="228" t="s">
        <v>69</v>
      </c>
      <c r="G12" s="229" t="s">
        <v>70</v>
      </c>
      <c r="H12" s="229" t="s">
        <v>72</v>
      </c>
      <c r="I12" s="231" t="s">
        <v>76</v>
      </c>
      <c r="J12" s="228" t="s">
        <v>69</v>
      </c>
      <c r="K12" s="277" t="s">
        <v>70</v>
      </c>
    </row>
    <row r="13" ht="15.6" spans="1:11">
      <c r="A13" s="207" t="s">
        <v>77</v>
      </c>
      <c r="B13" s="228" t="s">
        <v>69</v>
      </c>
      <c r="C13" s="229" t="s">
        <v>70</v>
      </c>
      <c r="D13" s="230"/>
      <c r="E13" s="231" t="s">
        <v>78</v>
      </c>
      <c r="F13" s="229" t="s">
        <v>79</v>
      </c>
      <c r="G13" s="229" t="s">
        <v>80</v>
      </c>
      <c r="H13" s="229" t="s">
        <v>72</v>
      </c>
      <c r="I13" s="231" t="s">
        <v>81</v>
      </c>
      <c r="J13" s="228" t="s">
        <v>69</v>
      </c>
      <c r="K13" s="277" t="s">
        <v>70</v>
      </c>
    </row>
    <row r="14" ht="16.35" spans="1:11">
      <c r="A14" s="218" t="s">
        <v>82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9"/>
    </row>
    <row r="15" ht="16.35" spans="1:11">
      <c r="A15" s="317" t="s">
        <v>83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63"/>
    </row>
    <row r="16" ht="15.6" spans="1:11">
      <c r="A16" s="324" t="s">
        <v>84</v>
      </c>
      <c r="B16" s="321" t="s">
        <v>79</v>
      </c>
      <c r="C16" s="321" t="s">
        <v>80</v>
      </c>
      <c r="D16" s="325"/>
      <c r="E16" s="326" t="s">
        <v>85</v>
      </c>
      <c r="F16" s="321" t="s">
        <v>79</v>
      </c>
      <c r="G16" s="321" t="s">
        <v>80</v>
      </c>
      <c r="H16" s="327"/>
      <c r="I16" s="326" t="s">
        <v>86</v>
      </c>
      <c r="J16" s="321" t="s">
        <v>79</v>
      </c>
      <c r="K16" s="364" t="s">
        <v>80</v>
      </c>
    </row>
    <row r="17" customHeight="1" spans="1:22">
      <c r="A17" s="211" t="s">
        <v>87</v>
      </c>
      <c r="B17" s="229" t="s">
        <v>79</v>
      </c>
      <c r="C17" s="229" t="s">
        <v>80</v>
      </c>
      <c r="D17" s="328"/>
      <c r="E17" s="251" t="s">
        <v>88</v>
      </c>
      <c r="F17" s="229" t="s">
        <v>79</v>
      </c>
      <c r="G17" s="229" t="s">
        <v>80</v>
      </c>
      <c r="H17" s="329"/>
      <c r="I17" s="251" t="s">
        <v>89</v>
      </c>
      <c r="J17" s="229" t="s">
        <v>79</v>
      </c>
      <c r="K17" s="277" t="s">
        <v>80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ht="18" customHeight="1" spans="1:11">
      <c r="A18" s="330" t="s">
        <v>90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66"/>
    </row>
    <row r="19" s="299" customFormat="1" ht="18" customHeight="1" spans="1:11">
      <c r="A19" s="317" t="s">
        <v>91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63"/>
    </row>
    <row r="20" customHeight="1" spans="1:11">
      <c r="A20" s="332" t="s">
        <v>92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67"/>
    </row>
    <row r="21" ht="21.75" customHeight="1" spans="1:11">
      <c r="A21" s="334" t="s">
        <v>93</v>
      </c>
      <c r="B21" s="251" t="s">
        <v>94</v>
      </c>
      <c r="C21" s="251" t="s">
        <v>95</v>
      </c>
      <c r="D21" s="251" t="s">
        <v>96</v>
      </c>
      <c r="E21" s="251" t="s">
        <v>97</v>
      </c>
      <c r="F21" s="251" t="s">
        <v>98</v>
      </c>
      <c r="G21" s="251" t="s">
        <v>99</v>
      </c>
      <c r="H21" s="251"/>
      <c r="I21" s="251"/>
      <c r="J21" s="251"/>
      <c r="K21" s="289" t="s">
        <v>100</v>
      </c>
    </row>
    <row r="22" customHeight="1" spans="1:11">
      <c r="A22" s="335" t="s">
        <v>101</v>
      </c>
      <c r="B22" s="336">
        <v>1</v>
      </c>
      <c r="C22" s="336">
        <v>1</v>
      </c>
      <c r="D22" s="336">
        <v>1</v>
      </c>
      <c r="E22" s="336">
        <v>1</v>
      </c>
      <c r="F22" s="336">
        <v>1</v>
      </c>
      <c r="G22" s="336">
        <v>1</v>
      </c>
      <c r="H22" s="337"/>
      <c r="I22" s="337"/>
      <c r="J22" s="337"/>
      <c r="K22" s="368"/>
    </row>
    <row r="23" customHeight="1" spans="1:11">
      <c r="A23" s="335" t="s">
        <v>102</v>
      </c>
      <c r="B23" s="336">
        <v>1</v>
      </c>
      <c r="C23" s="336">
        <v>1</v>
      </c>
      <c r="D23" s="336">
        <v>1</v>
      </c>
      <c r="E23" s="336">
        <v>1</v>
      </c>
      <c r="F23" s="336">
        <v>1</v>
      </c>
      <c r="G23" s="336">
        <v>1</v>
      </c>
      <c r="H23" s="337"/>
      <c r="I23" s="337"/>
      <c r="J23" s="337"/>
      <c r="K23" s="368"/>
    </row>
    <row r="24" customHeight="1" spans="1:11">
      <c r="A24" s="335"/>
      <c r="B24" s="336"/>
      <c r="C24" s="336"/>
      <c r="D24" s="336"/>
      <c r="E24" s="336"/>
      <c r="F24" s="336"/>
      <c r="G24" s="336"/>
      <c r="H24" s="337"/>
      <c r="I24" s="337"/>
      <c r="J24" s="337"/>
      <c r="K24" s="368"/>
    </row>
    <row r="25" customHeight="1" spans="1:11">
      <c r="A25" s="335"/>
      <c r="B25" s="336"/>
      <c r="C25" s="336"/>
      <c r="D25" s="336"/>
      <c r="E25" s="336"/>
      <c r="F25" s="336"/>
      <c r="G25" s="336"/>
      <c r="H25" s="337"/>
      <c r="I25" s="337"/>
      <c r="J25" s="337"/>
      <c r="K25" s="368"/>
    </row>
    <row r="26" customHeight="1" spans="1:11">
      <c r="A26" s="214"/>
      <c r="B26" s="337"/>
      <c r="C26" s="337"/>
      <c r="D26" s="337"/>
      <c r="E26" s="337"/>
      <c r="F26" s="337"/>
      <c r="G26" s="337"/>
      <c r="H26" s="337"/>
      <c r="I26" s="337"/>
      <c r="J26" s="337"/>
      <c r="K26" s="369"/>
    </row>
    <row r="27" customHeight="1" spans="1:11">
      <c r="A27" s="214"/>
      <c r="B27" s="337"/>
      <c r="C27" s="337"/>
      <c r="D27" s="337"/>
      <c r="E27" s="337"/>
      <c r="F27" s="337"/>
      <c r="G27" s="337"/>
      <c r="H27" s="337"/>
      <c r="I27" s="337"/>
      <c r="J27" s="337"/>
      <c r="K27" s="369"/>
    </row>
    <row r="28" customHeight="1" spans="1:11">
      <c r="A28" s="214"/>
      <c r="B28" s="337"/>
      <c r="C28" s="337"/>
      <c r="D28" s="337"/>
      <c r="E28" s="337"/>
      <c r="F28" s="337"/>
      <c r="G28" s="337"/>
      <c r="H28" s="337"/>
      <c r="I28" s="337"/>
      <c r="J28" s="337"/>
      <c r="K28" s="369"/>
    </row>
    <row r="29" ht="18" customHeight="1" spans="1:11">
      <c r="A29" s="338" t="s">
        <v>103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0"/>
    </row>
    <row r="30" ht="18.75" customHeight="1" spans="1:11">
      <c r="A30" s="340" t="s">
        <v>104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71"/>
    </row>
    <row r="31" ht="18.75" customHeight="1" spans="1:11">
      <c r="A31" s="342" t="s">
        <v>105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72"/>
    </row>
    <row r="32" ht="18" customHeight="1" spans="1:11">
      <c r="A32" s="338" t="s">
        <v>106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70"/>
    </row>
    <row r="33" ht="15.6" spans="1:11">
      <c r="A33" s="344" t="s">
        <v>107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73"/>
    </row>
    <row r="34" ht="16.35" spans="1:11">
      <c r="A34" s="107" t="s">
        <v>108</v>
      </c>
      <c r="B34" s="124"/>
      <c r="C34" s="229" t="s">
        <v>50</v>
      </c>
      <c r="D34" s="229" t="s">
        <v>51</v>
      </c>
      <c r="E34" s="346" t="s">
        <v>109</v>
      </c>
      <c r="F34" s="347"/>
      <c r="G34" s="347"/>
      <c r="H34" s="347"/>
      <c r="I34" s="347"/>
      <c r="J34" s="347"/>
      <c r="K34" s="374"/>
    </row>
    <row r="35" ht="16.35" spans="1:11">
      <c r="A35" s="348" t="s">
        <v>110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spans="1:11">
      <c r="A36" s="256" t="s">
        <v>111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13"/>
    </row>
    <row r="37" spans="1:11">
      <c r="A37" s="256" t="s">
        <v>112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13"/>
    </row>
    <row r="38" spans="1:11">
      <c r="A38" s="256" t="s">
        <v>113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13"/>
    </row>
    <row r="39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13"/>
    </row>
    <row r="40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13"/>
    </row>
    <row r="41" ht="15.6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91"/>
    </row>
    <row r="42" ht="15.6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1"/>
    </row>
    <row r="43" ht="16.35" spans="1:11">
      <c r="A43" s="253" t="s">
        <v>114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90"/>
    </row>
    <row r="44" ht="16.35" spans="1:11">
      <c r="A44" s="317" t="s">
        <v>115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63"/>
    </row>
    <row r="45" ht="15.6" spans="1:11">
      <c r="A45" s="324" t="s">
        <v>116</v>
      </c>
      <c r="B45" s="321" t="s">
        <v>79</v>
      </c>
      <c r="C45" s="321" t="s">
        <v>80</v>
      </c>
      <c r="D45" s="321" t="s">
        <v>72</v>
      </c>
      <c r="E45" s="326" t="s">
        <v>117</v>
      </c>
      <c r="F45" s="321" t="s">
        <v>79</v>
      </c>
      <c r="G45" s="321" t="s">
        <v>80</v>
      </c>
      <c r="H45" s="321" t="s">
        <v>72</v>
      </c>
      <c r="I45" s="326" t="s">
        <v>118</v>
      </c>
      <c r="J45" s="321" t="s">
        <v>79</v>
      </c>
      <c r="K45" s="364" t="s">
        <v>80</v>
      </c>
    </row>
    <row r="46" ht="15.6" spans="1:11">
      <c r="A46" s="211" t="s">
        <v>71</v>
      </c>
      <c r="B46" s="229" t="s">
        <v>79</v>
      </c>
      <c r="C46" s="229" t="s">
        <v>80</v>
      </c>
      <c r="D46" s="229" t="s">
        <v>72</v>
      </c>
      <c r="E46" s="251" t="s">
        <v>78</v>
      </c>
      <c r="F46" s="229" t="s">
        <v>79</v>
      </c>
      <c r="G46" s="229" t="s">
        <v>80</v>
      </c>
      <c r="H46" s="229" t="s">
        <v>72</v>
      </c>
      <c r="I46" s="251" t="s">
        <v>89</v>
      </c>
      <c r="J46" s="229" t="s">
        <v>79</v>
      </c>
      <c r="K46" s="277" t="s">
        <v>80</v>
      </c>
    </row>
    <row r="47" ht="16.35" spans="1:11">
      <c r="A47" s="218" t="s">
        <v>82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79"/>
    </row>
    <row r="48" ht="16.35" spans="1:11">
      <c r="A48" s="348" t="s">
        <v>119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</row>
    <row r="49" ht="16.35" spans="1:11">
      <c r="A49" s="349"/>
      <c r="B49" s="350"/>
      <c r="C49" s="350"/>
      <c r="D49" s="350"/>
      <c r="E49" s="350"/>
      <c r="F49" s="350"/>
      <c r="G49" s="350"/>
      <c r="H49" s="350"/>
      <c r="I49" s="350"/>
      <c r="J49" s="350"/>
      <c r="K49" s="375"/>
    </row>
    <row r="50" ht="16.35" spans="1:11">
      <c r="A50" s="351" t="s">
        <v>120</v>
      </c>
      <c r="B50" s="352" t="s">
        <v>121</v>
      </c>
      <c r="C50" s="352"/>
      <c r="D50" s="353" t="s">
        <v>122</v>
      </c>
      <c r="E50" s="354"/>
      <c r="F50" s="355" t="s">
        <v>123</v>
      </c>
      <c r="G50" s="356"/>
      <c r="H50" s="357" t="s">
        <v>124</v>
      </c>
      <c r="I50" s="376"/>
      <c r="J50" s="377" t="s">
        <v>125</v>
      </c>
      <c r="K50" s="378"/>
    </row>
    <row r="51" ht="16.35" spans="1:11">
      <c r="A51" s="348" t="s">
        <v>126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</row>
    <row r="52" spans="1:11">
      <c r="A52" s="358"/>
      <c r="B52" s="359"/>
      <c r="C52" s="359"/>
      <c r="D52" s="359"/>
      <c r="E52" s="359"/>
      <c r="F52" s="359"/>
      <c r="G52" s="359"/>
      <c r="H52" s="359"/>
      <c r="I52" s="359"/>
      <c r="J52" s="359"/>
      <c r="K52" s="379"/>
    </row>
    <row r="53" spans="1:11">
      <c r="A53" s="351" t="s">
        <v>120</v>
      </c>
      <c r="B53" s="352" t="s">
        <v>121</v>
      </c>
      <c r="C53" s="352"/>
      <c r="D53" s="353" t="s">
        <v>122</v>
      </c>
      <c r="E53" s="360"/>
      <c r="F53" s="355" t="s">
        <v>127</v>
      </c>
      <c r="G53" s="361">
        <v>45578</v>
      </c>
      <c r="H53" s="357" t="s">
        <v>124</v>
      </c>
      <c r="I53" s="376"/>
      <c r="J53" s="377" t="s">
        <v>125</v>
      </c>
      <c r="K53" s="3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71" customWidth="1"/>
    <col min="2" max="2" width="7.8" style="71" customWidth="1"/>
    <col min="3" max="8" width="9.33333333333333" style="71" customWidth="1"/>
    <col min="9" max="9" width="1.33333333333333" style="71" customWidth="1"/>
    <col min="10" max="10" width="11.5" style="71" customWidth="1"/>
    <col min="11" max="11" width="8.375" style="71" customWidth="1"/>
    <col min="12" max="12" width="10.5" style="71" customWidth="1"/>
    <col min="13" max="13" width="8.375" style="71" customWidth="1"/>
    <col min="14" max="15" width="10.875" style="71" customWidth="1"/>
    <col min="16" max="16" width="11" style="71" customWidth="1"/>
    <col min="17" max="16384" width="9" style="71"/>
  </cols>
  <sheetData>
    <row r="1" s="71" customFormat="1" ht="30" customHeight="1" spans="1:16">
      <c r="A1" s="73" t="s">
        <v>128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72" customFormat="1" ht="25" customHeight="1" spans="1:16">
      <c r="A2" s="75" t="s">
        <v>46</v>
      </c>
      <c r="B2" s="76" t="s">
        <v>47</v>
      </c>
      <c r="C2" s="77"/>
      <c r="D2" s="78" t="s">
        <v>129</v>
      </c>
      <c r="E2" s="79"/>
      <c r="F2" s="79"/>
      <c r="G2" s="79"/>
      <c r="H2" s="79"/>
      <c r="I2" s="85"/>
      <c r="J2" s="86" t="s">
        <v>41</v>
      </c>
      <c r="K2" s="87" t="s">
        <v>42</v>
      </c>
      <c r="L2" s="88"/>
      <c r="M2" s="88"/>
      <c r="N2" s="88"/>
      <c r="O2" s="88"/>
      <c r="P2" s="89"/>
    </row>
    <row r="3" s="72" customFormat="1" ht="23" customHeight="1" spans="1:16">
      <c r="A3" s="80" t="s">
        <v>130</v>
      </c>
      <c r="B3" s="81" t="s">
        <v>131</v>
      </c>
      <c r="C3" s="80"/>
      <c r="D3" s="80"/>
      <c r="E3" s="80"/>
      <c r="F3" s="80"/>
      <c r="G3" s="80"/>
      <c r="H3" s="80"/>
      <c r="I3" s="75"/>
      <c r="J3" s="81" t="s">
        <v>132</v>
      </c>
      <c r="K3" s="80"/>
      <c r="L3" s="80"/>
      <c r="M3" s="80"/>
      <c r="N3" s="80"/>
      <c r="O3" s="80"/>
      <c r="P3" s="80"/>
    </row>
    <row r="4" s="72" customFormat="1" ht="23" customHeight="1" spans="1:16">
      <c r="A4" s="80"/>
      <c r="B4" s="82" t="s">
        <v>133</v>
      </c>
      <c r="C4" s="82" t="s">
        <v>94</v>
      </c>
      <c r="D4" s="82" t="s">
        <v>95</v>
      </c>
      <c r="E4" s="82" t="s">
        <v>96</v>
      </c>
      <c r="F4" s="82" t="s">
        <v>97</v>
      </c>
      <c r="G4" s="82" t="s">
        <v>98</v>
      </c>
      <c r="H4" s="82" t="s">
        <v>99</v>
      </c>
      <c r="I4" s="75"/>
      <c r="J4" s="82" t="s">
        <v>133</v>
      </c>
      <c r="K4" s="82" t="s">
        <v>94</v>
      </c>
      <c r="L4" s="82" t="s">
        <v>95</v>
      </c>
      <c r="M4" s="82" t="s">
        <v>96</v>
      </c>
      <c r="N4" s="82" t="s">
        <v>97</v>
      </c>
      <c r="O4" s="82" t="s">
        <v>98</v>
      </c>
      <c r="P4" s="82" t="s">
        <v>99</v>
      </c>
    </row>
    <row r="5" s="72" customFormat="1" ht="23" customHeight="1" spans="1:16">
      <c r="A5" s="80"/>
      <c r="B5" s="82" t="s">
        <v>134</v>
      </c>
      <c r="C5" s="82" t="s">
        <v>135</v>
      </c>
      <c r="D5" s="82" t="s">
        <v>136</v>
      </c>
      <c r="E5" s="82" t="s">
        <v>137</v>
      </c>
      <c r="F5" s="82" t="s">
        <v>138</v>
      </c>
      <c r="G5" s="82" t="s">
        <v>139</v>
      </c>
      <c r="H5" s="82" t="s">
        <v>140</v>
      </c>
      <c r="I5" s="75"/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  <c r="O5" s="82" t="s">
        <v>139</v>
      </c>
      <c r="P5" s="82" t="s">
        <v>140</v>
      </c>
    </row>
    <row r="6" s="72" customFormat="1" ht="21" customHeight="1" spans="1:16">
      <c r="A6" s="83" t="s">
        <v>141</v>
      </c>
      <c r="B6" s="83">
        <f t="shared" ref="B6:B11" si="0">C6-1</f>
        <v>73</v>
      </c>
      <c r="C6" s="83">
        <f>D6-2</f>
        <v>74</v>
      </c>
      <c r="D6" s="83">
        <v>76</v>
      </c>
      <c r="E6" s="83">
        <f>D6+2</f>
        <v>78</v>
      </c>
      <c r="F6" s="83">
        <f>E6+2</f>
        <v>80</v>
      </c>
      <c r="G6" s="83">
        <f>F6+1</f>
        <v>81</v>
      </c>
      <c r="H6" s="83">
        <f>G6+1</f>
        <v>82</v>
      </c>
      <c r="I6" s="75"/>
      <c r="J6" s="75" t="s">
        <v>142</v>
      </c>
      <c r="K6" s="75" t="s">
        <v>143</v>
      </c>
      <c r="L6" s="75" t="s">
        <v>144</v>
      </c>
      <c r="M6" s="75" t="s">
        <v>143</v>
      </c>
      <c r="N6" s="75" t="s">
        <v>142</v>
      </c>
      <c r="O6" s="75" t="s">
        <v>145</v>
      </c>
      <c r="P6" s="75" t="s">
        <v>143</v>
      </c>
    </row>
    <row r="7" s="72" customFormat="1" ht="21" customHeight="1" spans="1:16">
      <c r="A7" s="83" t="s">
        <v>146</v>
      </c>
      <c r="B7" s="83">
        <f t="shared" si="0"/>
        <v>69.5</v>
      </c>
      <c r="C7" s="83">
        <f>D7-2</f>
        <v>70.5</v>
      </c>
      <c r="D7" s="83">
        <v>72.5</v>
      </c>
      <c r="E7" s="83">
        <f>D7+2</f>
        <v>74.5</v>
      </c>
      <c r="F7" s="83">
        <f>E7+2</f>
        <v>76.5</v>
      </c>
      <c r="G7" s="83">
        <f>F7+1</f>
        <v>77.5</v>
      </c>
      <c r="H7" s="83">
        <f>G7+1</f>
        <v>78.5</v>
      </c>
      <c r="I7" s="75"/>
      <c r="J7" s="75" t="s">
        <v>147</v>
      </c>
      <c r="K7" s="75" t="s">
        <v>143</v>
      </c>
      <c r="L7" s="75">
        <f>0.3/0.3</f>
        <v>1</v>
      </c>
      <c r="M7" s="75" t="s">
        <v>144</v>
      </c>
      <c r="N7" s="75" t="s">
        <v>148</v>
      </c>
      <c r="O7" s="75" t="s">
        <v>149</v>
      </c>
      <c r="P7" s="75" t="s">
        <v>144</v>
      </c>
    </row>
    <row r="8" s="72" customFormat="1" ht="21" customHeight="1" spans="1:16">
      <c r="A8" s="83" t="s">
        <v>150</v>
      </c>
      <c r="B8" s="83">
        <f t="shared" ref="B8:B10" si="1">C8-4</f>
        <v>100</v>
      </c>
      <c r="C8" s="83">
        <f t="shared" ref="C8:C10" si="2">D8-4</f>
        <v>104</v>
      </c>
      <c r="D8" s="83" t="s">
        <v>151</v>
      </c>
      <c r="E8" s="83">
        <f t="shared" ref="E8:E10" si="3">D8+4</f>
        <v>112</v>
      </c>
      <c r="F8" s="83">
        <f>E8+4</f>
        <v>116</v>
      </c>
      <c r="G8" s="83">
        <f t="shared" ref="G8:G10" si="4">F8+6</f>
        <v>122</v>
      </c>
      <c r="H8" s="83">
        <f>G8+6</f>
        <v>128</v>
      </c>
      <c r="I8" s="75"/>
      <c r="J8" s="75" t="s">
        <v>152</v>
      </c>
      <c r="K8" s="75" t="s">
        <v>143</v>
      </c>
      <c r="L8" s="75" t="s">
        <v>143</v>
      </c>
      <c r="M8" s="75" t="s">
        <v>143</v>
      </c>
      <c r="N8" s="75" t="s">
        <v>143</v>
      </c>
      <c r="O8" s="75" t="s">
        <v>143</v>
      </c>
      <c r="P8" s="75" t="s">
        <v>143</v>
      </c>
    </row>
    <row r="9" s="72" customFormat="1" ht="21" customHeight="1" spans="1:16">
      <c r="A9" s="83" t="s">
        <v>153</v>
      </c>
      <c r="B9" s="83">
        <f t="shared" si="1"/>
        <v>102</v>
      </c>
      <c r="C9" s="83">
        <f t="shared" si="2"/>
        <v>106</v>
      </c>
      <c r="D9" s="83" t="s">
        <v>154</v>
      </c>
      <c r="E9" s="83">
        <f t="shared" si="3"/>
        <v>114</v>
      </c>
      <c r="F9" s="83">
        <f>E9+5</f>
        <v>119</v>
      </c>
      <c r="G9" s="83">
        <f t="shared" si="4"/>
        <v>125</v>
      </c>
      <c r="H9" s="83">
        <f>G9+7</f>
        <v>132</v>
      </c>
      <c r="I9" s="75"/>
      <c r="J9" s="75" t="s">
        <v>143</v>
      </c>
      <c r="K9" s="75" t="s">
        <v>143</v>
      </c>
      <c r="L9" s="75" t="s">
        <v>143</v>
      </c>
      <c r="M9" s="75" t="s">
        <v>155</v>
      </c>
      <c r="N9" s="75" t="s">
        <v>143</v>
      </c>
      <c r="O9" s="75" t="s">
        <v>143</v>
      </c>
      <c r="P9" s="75" t="s">
        <v>155</v>
      </c>
    </row>
    <row r="10" s="72" customFormat="1" ht="21" customHeight="1" spans="1:16">
      <c r="A10" s="83" t="s">
        <v>156</v>
      </c>
      <c r="B10" s="83">
        <f t="shared" si="1"/>
        <v>115</v>
      </c>
      <c r="C10" s="83">
        <f t="shared" si="2"/>
        <v>119</v>
      </c>
      <c r="D10" s="83" t="s">
        <v>157</v>
      </c>
      <c r="E10" s="83">
        <f t="shared" si="3"/>
        <v>127</v>
      </c>
      <c r="F10" s="83">
        <f>E10+5</f>
        <v>132</v>
      </c>
      <c r="G10" s="83">
        <f t="shared" si="4"/>
        <v>138</v>
      </c>
      <c r="H10" s="83">
        <f>G10+7</f>
        <v>145</v>
      </c>
      <c r="I10" s="75"/>
      <c r="J10" s="75" t="s">
        <v>143</v>
      </c>
      <c r="K10" s="75" t="s">
        <v>143</v>
      </c>
      <c r="L10" s="75" t="s">
        <v>143</v>
      </c>
      <c r="M10" s="75" t="s">
        <v>143</v>
      </c>
      <c r="N10" s="75" t="s">
        <v>143</v>
      </c>
      <c r="O10" s="75" t="s">
        <v>143</v>
      </c>
      <c r="P10" s="75" t="s">
        <v>143</v>
      </c>
    </row>
    <row r="11" s="72" customFormat="1" ht="21" customHeight="1" spans="1:16">
      <c r="A11" s="83" t="s">
        <v>158</v>
      </c>
      <c r="B11" s="83">
        <f t="shared" si="0"/>
        <v>40</v>
      </c>
      <c r="C11" s="83">
        <f>D11-1</f>
        <v>41</v>
      </c>
      <c r="D11" s="83">
        <v>42</v>
      </c>
      <c r="E11" s="83">
        <f>D11+1</f>
        <v>43</v>
      </c>
      <c r="F11" s="83">
        <f>E11+1</f>
        <v>44</v>
      </c>
      <c r="G11" s="83">
        <f>F11+1.2</f>
        <v>45.2</v>
      </c>
      <c r="H11" s="83">
        <f>G11+1.2</f>
        <v>46.4</v>
      </c>
      <c r="I11" s="75"/>
      <c r="J11" s="75" t="s">
        <v>159</v>
      </c>
      <c r="K11" s="75" t="s">
        <v>160</v>
      </c>
      <c r="L11" s="75" t="s">
        <v>161</v>
      </c>
      <c r="M11" s="75" t="s">
        <v>162</v>
      </c>
      <c r="N11" s="75" t="s">
        <v>160</v>
      </c>
      <c r="O11" s="75" t="s">
        <v>163</v>
      </c>
      <c r="P11" s="75" t="s">
        <v>162</v>
      </c>
    </row>
    <row r="12" s="72" customFormat="1" ht="21" customHeight="1" spans="1:16">
      <c r="A12" s="83" t="s">
        <v>164</v>
      </c>
      <c r="B12" s="83">
        <f>C12-0.5</f>
        <v>59.5</v>
      </c>
      <c r="C12" s="83">
        <f>D12-1</f>
        <v>60</v>
      </c>
      <c r="D12" s="83">
        <v>61</v>
      </c>
      <c r="E12" s="83">
        <f>D12+1</f>
        <v>62</v>
      </c>
      <c r="F12" s="83">
        <f>E12+1</f>
        <v>63</v>
      </c>
      <c r="G12" s="83">
        <f>F12+0.5</f>
        <v>63.5</v>
      </c>
      <c r="H12" s="83">
        <f>G12+0.5</f>
        <v>64</v>
      </c>
      <c r="I12" s="75"/>
      <c r="J12" s="75" t="s">
        <v>165</v>
      </c>
      <c r="K12" s="75" t="s">
        <v>166</v>
      </c>
      <c r="L12" s="75" t="s">
        <v>143</v>
      </c>
      <c r="M12" s="75" t="s">
        <v>155</v>
      </c>
      <c r="N12" s="75" t="s">
        <v>143</v>
      </c>
      <c r="O12" s="75" t="s">
        <v>167</v>
      </c>
      <c r="P12" s="75" t="s">
        <v>155</v>
      </c>
    </row>
    <row r="13" s="72" customFormat="1" ht="21" customHeight="1" spans="1:16">
      <c r="A13" s="83" t="s">
        <v>168</v>
      </c>
      <c r="B13" s="83">
        <f>C13-0.8</f>
        <v>19.9</v>
      </c>
      <c r="C13" s="83">
        <f>D13-0.8</f>
        <v>20.7</v>
      </c>
      <c r="D13" s="83">
        <v>21.5</v>
      </c>
      <c r="E13" s="83">
        <f>D13+0.8</f>
        <v>22.3</v>
      </c>
      <c r="F13" s="83">
        <f>E13+0.8</f>
        <v>23.1</v>
      </c>
      <c r="G13" s="83">
        <f>F13+1.3</f>
        <v>24.4</v>
      </c>
      <c r="H13" s="83">
        <f>G13+1.3</f>
        <v>25.7</v>
      </c>
      <c r="I13" s="75"/>
      <c r="J13" s="75" t="s">
        <v>169</v>
      </c>
      <c r="K13" s="75" t="s">
        <v>170</v>
      </c>
      <c r="L13" s="75" t="s">
        <v>170</v>
      </c>
      <c r="M13" s="75" t="s">
        <v>170</v>
      </c>
      <c r="N13" s="75" t="s">
        <v>170</v>
      </c>
      <c r="O13" s="75" t="s">
        <v>170</v>
      </c>
      <c r="P13" s="75" t="s">
        <v>170</v>
      </c>
    </row>
    <row r="14" s="72" customFormat="1" ht="21" customHeight="1" spans="1:16">
      <c r="A14" s="83" t="s">
        <v>171</v>
      </c>
      <c r="B14" s="83">
        <f>C14-0.7</f>
        <v>17.1</v>
      </c>
      <c r="C14" s="83">
        <f>D14-0.7</f>
        <v>17.8</v>
      </c>
      <c r="D14" s="83">
        <v>18.5</v>
      </c>
      <c r="E14" s="83">
        <f>D14+0.7</f>
        <v>19.2</v>
      </c>
      <c r="F14" s="83">
        <f>E14+0.7</f>
        <v>19.9</v>
      </c>
      <c r="G14" s="83">
        <f>F14+0.9</f>
        <v>20.8</v>
      </c>
      <c r="H14" s="83">
        <f>G14+0.9</f>
        <v>21.7</v>
      </c>
      <c r="I14" s="75"/>
      <c r="J14" s="75" t="s">
        <v>144</v>
      </c>
      <c r="K14" s="75" t="s">
        <v>143</v>
      </c>
      <c r="L14" s="75" t="s">
        <v>169</v>
      </c>
      <c r="M14" s="75" t="s">
        <v>169</v>
      </c>
      <c r="N14" s="75" t="s">
        <v>170</v>
      </c>
      <c r="O14" s="75" t="s">
        <v>170</v>
      </c>
      <c r="P14" s="75" t="s">
        <v>169</v>
      </c>
    </row>
    <row r="15" s="72" customFormat="1" ht="21" customHeight="1" spans="1:16">
      <c r="A15" s="83" t="s">
        <v>172</v>
      </c>
      <c r="B15" s="83">
        <f t="shared" ref="B15:B19" si="5">C15-0.5</f>
        <v>13</v>
      </c>
      <c r="C15" s="83">
        <f t="shared" ref="C15:C19" si="6">D15-0.5</f>
        <v>13.5</v>
      </c>
      <c r="D15" s="83">
        <v>14</v>
      </c>
      <c r="E15" s="83">
        <f>D15+0.5</f>
        <v>14.5</v>
      </c>
      <c r="F15" s="83">
        <f>E15+0.5</f>
        <v>15</v>
      </c>
      <c r="G15" s="83">
        <f>F15+0.7</f>
        <v>15.7</v>
      </c>
      <c r="H15" s="83">
        <f>G15+0.7</f>
        <v>16.4</v>
      </c>
      <c r="I15" s="75"/>
      <c r="J15" s="75" t="s">
        <v>143</v>
      </c>
      <c r="K15" s="75" t="s">
        <v>143</v>
      </c>
      <c r="L15" s="75" t="s">
        <v>143</v>
      </c>
      <c r="M15" s="75" t="s">
        <v>143</v>
      </c>
      <c r="N15" s="75" t="s">
        <v>143</v>
      </c>
      <c r="O15" s="75" t="s">
        <v>143</v>
      </c>
      <c r="P15" s="75" t="s">
        <v>143</v>
      </c>
    </row>
    <row r="16" s="72" customFormat="1" ht="21" customHeight="1" spans="1:16">
      <c r="A16" s="83" t="s">
        <v>173</v>
      </c>
      <c r="B16" s="83">
        <f t="shared" ref="B16:B21" si="7">C16</f>
        <v>11.5</v>
      </c>
      <c r="C16" s="83">
        <f>D16</f>
        <v>11.5</v>
      </c>
      <c r="D16" s="83">
        <v>11.5</v>
      </c>
      <c r="E16" s="83">
        <f t="shared" ref="E16:H16" si="8">D16</f>
        <v>11.5</v>
      </c>
      <c r="F16" s="83">
        <f t="shared" si="8"/>
        <v>11.5</v>
      </c>
      <c r="G16" s="83">
        <f t="shared" si="8"/>
        <v>11.5</v>
      </c>
      <c r="H16" s="83">
        <f t="shared" si="8"/>
        <v>11.5</v>
      </c>
      <c r="I16" s="75"/>
      <c r="J16" s="75" t="s">
        <v>143</v>
      </c>
      <c r="K16" s="75" t="s">
        <v>143</v>
      </c>
      <c r="L16" s="75" t="s">
        <v>143</v>
      </c>
      <c r="M16" s="75" t="s">
        <v>143</v>
      </c>
      <c r="N16" s="75" t="s">
        <v>143</v>
      </c>
      <c r="O16" s="75" t="s">
        <v>143</v>
      </c>
      <c r="P16" s="75" t="s">
        <v>143</v>
      </c>
    </row>
    <row r="17" s="72" customFormat="1" ht="21" customHeight="1" spans="1:16">
      <c r="A17" s="83" t="s">
        <v>174</v>
      </c>
      <c r="B17" s="83">
        <f>C17-1</f>
        <v>51</v>
      </c>
      <c r="C17" s="83">
        <f>D17-1</f>
        <v>52</v>
      </c>
      <c r="D17" s="83">
        <v>53</v>
      </c>
      <c r="E17" s="83">
        <f>D17+1</f>
        <v>54</v>
      </c>
      <c r="F17" s="83">
        <f>E17+1</f>
        <v>55</v>
      </c>
      <c r="G17" s="83">
        <f>F17+1.5</f>
        <v>56.5</v>
      </c>
      <c r="H17" s="83">
        <f>G17+1.5</f>
        <v>58</v>
      </c>
      <c r="I17" s="75"/>
      <c r="J17" s="75"/>
      <c r="K17" s="75" t="s">
        <v>143</v>
      </c>
      <c r="L17" s="75" t="s">
        <v>143</v>
      </c>
      <c r="M17" s="75" t="s">
        <v>143</v>
      </c>
      <c r="N17" s="75" t="s">
        <v>143</v>
      </c>
      <c r="O17" s="75" t="s">
        <v>143</v>
      </c>
      <c r="P17" s="75" t="s">
        <v>143</v>
      </c>
    </row>
    <row r="18" s="72" customFormat="1" ht="21" customHeight="1" spans="1:16">
      <c r="A18" s="83" t="s">
        <v>175</v>
      </c>
      <c r="B18" s="83">
        <f t="shared" si="5"/>
        <v>35</v>
      </c>
      <c r="C18" s="83">
        <f t="shared" si="6"/>
        <v>35.5</v>
      </c>
      <c r="D18" s="83">
        <v>36</v>
      </c>
      <c r="E18" s="83">
        <f t="shared" ref="E18:G18" si="9">D18+0.5</f>
        <v>36.5</v>
      </c>
      <c r="F18" s="83">
        <f t="shared" si="9"/>
        <v>37</v>
      </c>
      <c r="G18" s="83">
        <f t="shared" si="9"/>
        <v>37.5</v>
      </c>
      <c r="H18" s="83">
        <f>G18</f>
        <v>37.5</v>
      </c>
      <c r="I18" s="75"/>
      <c r="J18" s="75" t="s">
        <v>176</v>
      </c>
      <c r="K18" s="75" t="s">
        <v>170</v>
      </c>
      <c r="L18" s="75" t="s">
        <v>170</v>
      </c>
      <c r="M18" s="75" t="s">
        <v>177</v>
      </c>
      <c r="N18" s="75" t="s">
        <v>170</v>
      </c>
      <c r="O18" s="75" t="s">
        <v>142</v>
      </c>
      <c r="P18" s="75" t="s">
        <v>177</v>
      </c>
    </row>
    <row r="19" s="72" customFormat="1" ht="21" customHeight="1" spans="1:16">
      <c r="A19" s="83" t="s">
        <v>178</v>
      </c>
      <c r="B19" s="83">
        <f t="shared" si="5"/>
        <v>30.5</v>
      </c>
      <c r="C19" s="83">
        <f t="shared" si="6"/>
        <v>31</v>
      </c>
      <c r="D19" s="83">
        <v>31.5</v>
      </c>
      <c r="E19" s="83">
        <f>D19+0.5</f>
        <v>32</v>
      </c>
      <c r="F19" s="83">
        <f>E19+0.5</f>
        <v>32.5</v>
      </c>
      <c r="G19" s="83">
        <f>F19+0.75</f>
        <v>33.25</v>
      </c>
      <c r="H19" s="83">
        <f>G19</f>
        <v>33.25</v>
      </c>
      <c r="I19" s="75"/>
      <c r="J19" s="75" t="s">
        <v>144</v>
      </c>
      <c r="K19" s="75" t="s">
        <v>143</v>
      </c>
      <c r="L19" s="75" t="s">
        <v>169</v>
      </c>
      <c r="M19" s="75" t="s">
        <v>169</v>
      </c>
      <c r="N19" s="75" t="s">
        <v>170</v>
      </c>
      <c r="O19" s="75" t="s">
        <v>170</v>
      </c>
      <c r="P19" s="75" t="s">
        <v>169</v>
      </c>
    </row>
    <row r="20" s="72" customFormat="1" ht="21" customHeight="1" spans="1:16">
      <c r="A20" s="83" t="s">
        <v>179</v>
      </c>
      <c r="B20" s="83">
        <f t="shared" si="7"/>
        <v>15.5</v>
      </c>
      <c r="C20" s="83">
        <f>D20-1</f>
        <v>15.5</v>
      </c>
      <c r="D20" s="83">
        <v>16.5</v>
      </c>
      <c r="E20" s="83">
        <f>D20</f>
        <v>16.5</v>
      </c>
      <c r="F20" s="83">
        <f>D20+1.5</f>
        <v>18</v>
      </c>
      <c r="G20" s="83">
        <f>D20+1.5</f>
        <v>18</v>
      </c>
      <c r="H20" s="83">
        <f>F20</f>
        <v>18</v>
      </c>
      <c r="I20" s="75"/>
      <c r="J20" s="75" t="s">
        <v>165</v>
      </c>
      <c r="K20" s="75" t="s">
        <v>166</v>
      </c>
      <c r="L20" s="75" t="s">
        <v>143</v>
      </c>
      <c r="M20" s="75" t="s">
        <v>155</v>
      </c>
      <c r="N20" s="75" t="s">
        <v>143</v>
      </c>
      <c r="O20" s="75" t="s">
        <v>167</v>
      </c>
      <c r="P20" s="75" t="s">
        <v>155</v>
      </c>
    </row>
    <row r="21" s="72" customFormat="1" ht="19" customHeight="1" spans="1:16">
      <c r="A21" s="83" t="s">
        <v>180</v>
      </c>
      <c r="B21" s="83">
        <f t="shared" si="7"/>
        <v>2.5</v>
      </c>
      <c r="C21" s="83">
        <f>D21</f>
        <v>2.5</v>
      </c>
      <c r="D21" s="83">
        <v>2.5</v>
      </c>
      <c r="E21" s="83">
        <f t="shared" ref="E21:H21" si="10">D21</f>
        <v>2.5</v>
      </c>
      <c r="F21" s="83">
        <f t="shared" si="10"/>
        <v>2.5</v>
      </c>
      <c r="G21" s="83">
        <f t="shared" si="10"/>
        <v>2.5</v>
      </c>
      <c r="H21" s="83">
        <f t="shared" si="10"/>
        <v>2.5</v>
      </c>
      <c r="I21" s="90"/>
      <c r="J21" s="75" t="s">
        <v>169</v>
      </c>
      <c r="K21" s="75" t="s">
        <v>170</v>
      </c>
      <c r="L21" s="75" t="s">
        <v>170</v>
      </c>
      <c r="M21" s="75" t="s">
        <v>170</v>
      </c>
      <c r="N21" s="75" t="s">
        <v>170</v>
      </c>
      <c r="O21" s="75" t="s">
        <v>170</v>
      </c>
      <c r="P21" s="75" t="s">
        <v>170</v>
      </c>
    </row>
    <row r="22" s="71" customFormat="1" ht="47" customHeight="1" spans="1:14">
      <c r="A22" s="84"/>
      <c r="B22" s="84"/>
      <c r="C22" s="84"/>
      <c r="D22" s="84"/>
      <c r="E22" s="84"/>
      <c r="F22" s="84"/>
      <c r="G22" s="84"/>
      <c r="H22" s="84"/>
      <c r="I22" s="84"/>
      <c r="J22" s="71" t="s">
        <v>181</v>
      </c>
      <c r="K22" s="91"/>
      <c r="L22" s="71" t="s">
        <v>182</v>
      </c>
      <c r="N22" s="71" t="s">
        <v>183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89" customWidth="1"/>
    <col min="2" max="6" width="10" style="189"/>
    <col min="7" max="7" width="10.1" style="189"/>
    <col min="8" max="16384" width="10" style="189"/>
  </cols>
  <sheetData>
    <row r="1" ht="22.5" customHeight="1" spans="1:11">
      <c r="A1" s="190" t="s">
        <v>184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37</v>
      </c>
      <c r="B2" s="192" t="s">
        <v>38</v>
      </c>
      <c r="C2" s="192"/>
      <c r="D2" s="193" t="s">
        <v>39</v>
      </c>
      <c r="E2" s="193"/>
      <c r="F2" s="192" t="s">
        <v>40</v>
      </c>
      <c r="G2" s="192"/>
      <c r="H2" s="194" t="s">
        <v>41</v>
      </c>
      <c r="I2" s="275" t="s">
        <v>42</v>
      </c>
      <c r="J2" s="275"/>
      <c r="K2" s="276"/>
    </row>
    <row r="3" customHeight="1" spans="1:11">
      <c r="A3" s="195" t="s">
        <v>43</v>
      </c>
      <c r="B3" s="196"/>
      <c r="C3" s="197"/>
      <c r="D3" s="198" t="s">
        <v>44</v>
      </c>
      <c r="E3" s="199"/>
      <c r="F3" s="199"/>
      <c r="G3" s="200"/>
      <c r="H3" s="198" t="s">
        <v>45</v>
      </c>
      <c r="I3" s="199"/>
      <c r="J3" s="199"/>
      <c r="K3" s="200"/>
    </row>
    <row r="4" customHeight="1" spans="1:11">
      <c r="A4" s="201" t="s">
        <v>46</v>
      </c>
      <c r="B4" s="202" t="s">
        <v>47</v>
      </c>
      <c r="C4" s="203"/>
      <c r="D4" s="201" t="s">
        <v>48</v>
      </c>
      <c r="E4" s="204"/>
      <c r="F4" s="205">
        <v>45575</v>
      </c>
      <c r="G4" s="206"/>
      <c r="H4" s="201" t="s">
        <v>185</v>
      </c>
      <c r="I4" s="204"/>
      <c r="J4" s="229" t="s">
        <v>50</v>
      </c>
      <c r="K4" s="277" t="s">
        <v>51</v>
      </c>
    </row>
    <row r="5" customHeight="1" spans="1:11">
      <c r="A5" s="207" t="s">
        <v>52</v>
      </c>
      <c r="B5" s="101" t="s">
        <v>53</v>
      </c>
      <c r="C5" s="101"/>
      <c r="D5" s="201" t="s">
        <v>186</v>
      </c>
      <c r="E5" s="204"/>
      <c r="F5" s="208">
        <v>1</v>
      </c>
      <c r="G5" s="209"/>
      <c r="H5" s="201" t="s">
        <v>187</v>
      </c>
      <c r="I5" s="204"/>
      <c r="J5" s="229" t="s">
        <v>50</v>
      </c>
      <c r="K5" s="277" t="s">
        <v>51</v>
      </c>
    </row>
    <row r="6" customHeight="1" spans="1:11">
      <c r="A6" s="201" t="s">
        <v>56</v>
      </c>
      <c r="B6" s="202">
        <v>2</v>
      </c>
      <c r="C6" s="203">
        <v>5</v>
      </c>
      <c r="D6" s="201" t="s">
        <v>188</v>
      </c>
      <c r="E6" s="204"/>
      <c r="F6" s="210">
        <v>0.9</v>
      </c>
      <c r="G6" s="209"/>
      <c r="H6" s="211" t="s">
        <v>189</v>
      </c>
      <c r="I6" s="251"/>
      <c r="J6" s="251"/>
      <c r="K6" s="278"/>
    </row>
    <row r="7" customHeight="1" spans="1:11">
      <c r="A7" s="201" t="s">
        <v>59</v>
      </c>
      <c r="B7" s="212">
        <v>10050</v>
      </c>
      <c r="C7" s="213"/>
      <c r="D7" s="201" t="s">
        <v>190</v>
      </c>
      <c r="E7" s="204"/>
      <c r="F7" s="210">
        <v>0.7</v>
      </c>
      <c r="G7" s="209"/>
      <c r="H7" s="214"/>
      <c r="I7" s="229"/>
      <c r="J7" s="229"/>
      <c r="K7" s="277"/>
    </row>
    <row r="8" ht="34" customHeight="1" spans="1:11">
      <c r="A8" s="215" t="s">
        <v>62</v>
      </c>
      <c r="B8" s="216" t="s">
        <v>63</v>
      </c>
      <c r="C8" s="217"/>
      <c r="D8" s="218" t="s">
        <v>64</v>
      </c>
      <c r="E8" s="219"/>
      <c r="F8" s="220">
        <v>45579</v>
      </c>
      <c r="G8" s="221"/>
      <c r="H8" s="218" t="s">
        <v>191</v>
      </c>
      <c r="I8" s="219"/>
      <c r="J8" s="219"/>
      <c r="K8" s="279"/>
    </row>
    <row r="9" customHeight="1" spans="1:11">
      <c r="A9" s="222" t="s">
        <v>192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68</v>
      </c>
      <c r="B10" s="224" t="s">
        <v>69</v>
      </c>
      <c r="C10" s="225" t="s">
        <v>70</v>
      </c>
      <c r="D10" s="226"/>
      <c r="E10" s="227" t="s">
        <v>73</v>
      </c>
      <c r="F10" s="224" t="s">
        <v>69</v>
      </c>
      <c r="G10" s="225" t="s">
        <v>70</v>
      </c>
      <c r="H10" s="224"/>
      <c r="I10" s="227" t="s">
        <v>71</v>
      </c>
      <c r="J10" s="224" t="s">
        <v>69</v>
      </c>
      <c r="K10" s="280" t="s">
        <v>70</v>
      </c>
    </row>
    <row r="11" customHeight="1" spans="1:11">
      <c r="A11" s="207" t="s">
        <v>74</v>
      </c>
      <c r="B11" s="228" t="s">
        <v>69</v>
      </c>
      <c r="C11" s="229" t="s">
        <v>70</v>
      </c>
      <c r="D11" s="230"/>
      <c r="E11" s="231" t="s">
        <v>76</v>
      </c>
      <c r="F11" s="228" t="s">
        <v>69</v>
      </c>
      <c r="G11" s="229" t="s">
        <v>70</v>
      </c>
      <c r="H11" s="228"/>
      <c r="I11" s="231" t="s">
        <v>81</v>
      </c>
      <c r="J11" s="228" t="s">
        <v>69</v>
      </c>
      <c r="K11" s="277" t="s">
        <v>70</v>
      </c>
    </row>
    <row r="12" customHeight="1" spans="1:11">
      <c r="A12" s="218" t="s">
        <v>109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9"/>
    </row>
    <row r="13" customHeight="1" spans="1:11">
      <c r="A13" s="232" t="s">
        <v>193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194</v>
      </c>
      <c r="B14" s="234"/>
      <c r="C14" s="234"/>
      <c r="D14" s="234"/>
      <c r="E14" s="235"/>
      <c r="F14" s="235"/>
      <c r="G14" s="235"/>
      <c r="H14" s="235"/>
      <c r="I14" s="281"/>
      <c r="J14" s="281"/>
      <c r="K14" s="282"/>
    </row>
    <row r="15" customHeight="1" spans="1:11">
      <c r="A15" s="236" t="s">
        <v>195</v>
      </c>
      <c r="B15" s="237"/>
      <c r="C15" s="237"/>
      <c r="D15" s="238"/>
      <c r="E15" s="239"/>
      <c r="F15" s="240"/>
      <c r="G15" s="240"/>
      <c r="H15" s="241"/>
      <c r="I15" s="283"/>
      <c r="J15" s="284"/>
      <c r="K15" s="285"/>
    </row>
    <row r="16" customHeight="1" spans="1:11">
      <c r="A16" s="242"/>
      <c r="B16" s="243"/>
      <c r="C16" s="243"/>
      <c r="D16" s="243"/>
      <c r="E16" s="243"/>
      <c r="F16" s="243"/>
      <c r="G16" s="243"/>
      <c r="H16" s="243"/>
      <c r="I16" s="243"/>
      <c r="J16" s="243"/>
      <c r="K16" s="286"/>
    </row>
    <row r="17" customHeight="1" spans="1:11">
      <c r="A17" s="232" t="s">
        <v>196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44" t="s">
        <v>191</v>
      </c>
      <c r="B18" s="235"/>
      <c r="C18" s="235"/>
      <c r="D18" s="235"/>
      <c r="E18" s="235"/>
      <c r="F18" s="235"/>
      <c r="G18" s="235"/>
      <c r="H18" s="235"/>
      <c r="I18" s="281"/>
      <c r="J18" s="281"/>
      <c r="K18" s="282"/>
    </row>
    <row r="19" customHeight="1" spans="1:11">
      <c r="A19" s="245"/>
      <c r="B19" s="240"/>
      <c r="C19" s="240"/>
      <c r="D19" s="241"/>
      <c r="E19" s="239"/>
      <c r="F19" s="240"/>
      <c r="G19" s="240"/>
      <c r="H19" s="241"/>
      <c r="I19" s="283"/>
      <c r="J19" s="284"/>
      <c r="K19" s="285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86"/>
    </row>
    <row r="21" customHeight="1" spans="1:11">
      <c r="A21" s="246" t="s">
        <v>106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96" t="s">
        <v>107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76"/>
    </row>
    <row r="23" customHeight="1" spans="1:11">
      <c r="A23" s="107" t="s">
        <v>108</v>
      </c>
      <c r="B23" s="124"/>
      <c r="C23" s="229" t="s">
        <v>50</v>
      </c>
      <c r="D23" s="229" t="s">
        <v>51</v>
      </c>
      <c r="E23" s="145"/>
      <c r="F23" s="145"/>
      <c r="G23" s="145"/>
      <c r="H23" s="145"/>
      <c r="I23" s="145"/>
      <c r="J23" s="145"/>
      <c r="K23" s="182"/>
    </row>
    <row r="24" customHeight="1" spans="1:11">
      <c r="A24" s="247" t="s">
        <v>197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87"/>
    </row>
    <row r="25" customHeight="1" spans="1:1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88"/>
    </row>
    <row r="26" customHeight="1" spans="1:11">
      <c r="A26" s="222" t="s">
        <v>115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5" t="s">
        <v>116</v>
      </c>
      <c r="B27" s="225" t="s">
        <v>79</v>
      </c>
      <c r="C27" s="225" t="s">
        <v>80</v>
      </c>
      <c r="D27" s="225" t="s">
        <v>72</v>
      </c>
      <c r="E27" s="196" t="s">
        <v>117</v>
      </c>
      <c r="F27" s="225" t="s">
        <v>79</v>
      </c>
      <c r="G27" s="225" t="s">
        <v>80</v>
      </c>
      <c r="H27" s="225" t="s">
        <v>72</v>
      </c>
      <c r="I27" s="196" t="s">
        <v>118</v>
      </c>
      <c r="J27" s="225" t="s">
        <v>79</v>
      </c>
      <c r="K27" s="280" t="s">
        <v>80</v>
      </c>
    </row>
    <row r="28" customHeight="1" spans="1:11">
      <c r="A28" s="211" t="s">
        <v>71</v>
      </c>
      <c r="B28" s="229" t="s">
        <v>79</v>
      </c>
      <c r="C28" s="229" t="s">
        <v>80</v>
      </c>
      <c r="D28" s="229" t="s">
        <v>72</v>
      </c>
      <c r="E28" s="251" t="s">
        <v>78</v>
      </c>
      <c r="F28" s="229" t="s">
        <v>79</v>
      </c>
      <c r="G28" s="229" t="s">
        <v>80</v>
      </c>
      <c r="H28" s="229" t="s">
        <v>72</v>
      </c>
      <c r="I28" s="251" t="s">
        <v>89</v>
      </c>
      <c r="J28" s="229" t="s">
        <v>79</v>
      </c>
      <c r="K28" s="277" t="s">
        <v>80</v>
      </c>
    </row>
    <row r="29" customHeight="1" spans="1:11">
      <c r="A29" s="201" t="s">
        <v>82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89"/>
    </row>
    <row r="30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90"/>
    </row>
    <row r="31" customHeight="1" spans="1:11">
      <c r="A31" s="255" t="s">
        <v>198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ht="17.25" customHeight="1" spans="1:11">
      <c r="A32" s="256" t="s">
        <v>199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13"/>
    </row>
    <row r="33" ht="17.25" customHeight="1" spans="1:11">
      <c r="A33" s="256" t="s">
        <v>200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13"/>
    </row>
    <row r="34" ht="17.25" customHeight="1" spans="1:1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91"/>
    </row>
    <row r="35" ht="17.25" customHeight="1" spans="1:1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91"/>
    </row>
    <row r="36" ht="17.25" customHeight="1" spans="1:1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91"/>
    </row>
    <row r="37" ht="17.25" customHeight="1" spans="1:1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91"/>
    </row>
    <row r="38" ht="17.25" customHeight="1" spans="1:1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91"/>
    </row>
    <row r="39" ht="17.25" customHeight="1" spans="1:1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91"/>
    </row>
    <row r="40" ht="17.25" customHeight="1" spans="1:1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91"/>
    </row>
    <row r="41" ht="17.25" customHeight="1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91"/>
    </row>
    <row r="42" ht="17.25" customHeight="1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1"/>
    </row>
    <row r="43" ht="17.25" customHeight="1" spans="1:11">
      <c r="A43" s="253" t="s">
        <v>114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90"/>
    </row>
    <row r="44" customHeight="1" spans="1:11">
      <c r="A44" s="255" t="s">
        <v>201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</row>
    <row r="45" ht="18" customHeight="1" spans="1:11">
      <c r="A45" s="260" t="s">
        <v>109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92"/>
    </row>
    <row r="46" ht="18" customHeight="1" spans="1:11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92"/>
    </row>
    <row r="47" ht="18" customHeight="1" spans="1:11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88"/>
    </row>
    <row r="48" ht="21" customHeight="1" spans="1:11">
      <c r="A48" s="262" t="s">
        <v>120</v>
      </c>
      <c r="B48" s="263" t="s">
        <v>202</v>
      </c>
      <c r="C48" s="263"/>
      <c r="D48" s="264" t="s">
        <v>122</v>
      </c>
      <c r="E48" s="265"/>
      <c r="F48" s="264" t="s">
        <v>123</v>
      </c>
      <c r="G48" s="266"/>
      <c r="H48" s="267" t="s">
        <v>124</v>
      </c>
      <c r="I48" s="267"/>
      <c r="J48" s="263"/>
      <c r="K48" s="293"/>
    </row>
    <row r="49" customHeight="1" spans="1:11">
      <c r="A49" s="268" t="s">
        <v>126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94"/>
    </row>
    <row r="50" customHeight="1" spans="1:1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95"/>
    </row>
    <row r="51" customHeight="1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96"/>
    </row>
    <row r="52" ht="21" customHeight="1" spans="1:11">
      <c r="A52" s="262" t="s">
        <v>120</v>
      </c>
      <c r="B52" s="263" t="s">
        <v>202</v>
      </c>
      <c r="C52" s="263"/>
      <c r="D52" s="264" t="s">
        <v>122</v>
      </c>
      <c r="E52" s="264" t="s">
        <v>203</v>
      </c>
      <c r="F52" s="264" t="s">
        <v>123</v>
      </c>
      <c r="G52" s="274">
        <v>45578</v>
      </c>
      <c r="H52" s="267" t="s">
        <v>124</v>
      </c>
      <c r="I52" s="267"/>
      <c r="J52" s="297" t="s">
        <v>125</v>
      </c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71" customWidth="1"/>
    <col min="2" max="2" width="7.8" style="71" customWidth="1"/>
    <col min="3" max="8" width="9.33333333333333" style="71" customWidth="1"/>
    <col min="9" max="9" width="1.33333333333333" style="71" customWidth="1"/>
    <col min="10" max="10" width="11.5" style="71" customWidth="1"/>
    <col min="11" max="11" width="8.375" style="71" customWidth="1"/>
    <col min="12" max="12" width="10.5" style="71" customWidth="1"/>
    <col min="13" max="13" width="8.375" style="71" customWidth="1"/>
    <col min="14" max="15" width="10.875" style="71" customWidth="1"/>
    <col min="16" max="16" width="11" style="71" customWidth="1"/>
    <col min="17" max="16384" width="9" style="71"/>
  </cols>
  <sheetData>
    <row r="1" s="71" customFormat="1" ht="30" customHeight="1" spans="1:16">
      <c r="A1" s="73" t="s">
        <v>128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72" customFormat="1" ht="25" customHeight="1" spans="1:16">
      <c r="A2" s="75" t="s">
        <v>46</v>
      </c>
      <c r="B2" s="76" t="s">
        <v>47</v>
      </c>
      <c r="C2" s="77"/>
      <c r="D2" s="78" t="s">
        <v>129</v>
      </c>
      <c r="E2" s="79"/>
      <c r="F2" s="79"/>
      <c r="G2" s="79"/>
      <c r="H2" s="79"/>
      <c r="I2" s="85"/>
      <c r="J2" s="86" t="s">
        <v>41</v>
      </c>
      <c r="K2" s="87" t="s">
        <v>42</v>
      </c>
      <c r="L2" s="88"/>
      <c r="M2" s="88"/>
      <c r="N2" s="88"/>
      <c r="O2" s="88"/>
      <c r="P2" s="89"/>
    </row>
    <row r="3" s="72" customFormat="1" ht="23" customHeight="1" spans="1:16">
      <c r="A3" s="80" t="s">
        <v>130</v>
      </c>
      <c r="B3" s="81" t="s">
        <v>131</v>
      </c>
      <c r="C3" s="80"/>
      <c r="D3" s="80"/>
      <c r="E3" s="80"/>
      <c r="F3" s="80"/>
      <c r="G3" s="80"/>
      <c r="H3" s="80"/>
      <c r="I3" s="75"/>
      <c r="J3" s="81" t="s">
        <v>132</v>
      </c>
      <c r="K3" s="80"/>
      <c r="L3" s="80"/>
      <c r="M3" s="80"/>
      <c r="N3" s="80"/>
      <c r="O3" s="80"/>
      <c r="P3" s="80"/>
    </row>
    <row r="4" s="72" customFormat="1" ht="23" customHeight="1" spans="1:16">
      <c r="A4" s="80"/>
      <c r="B4" s="82" t="s">
        <v>133</v>
      </c>
      <c r="C4" s="82" t="s">
        <v>94</v>
      </c>
      <c r="D4" s="82" t="s">
        <v>95</v>
      </c>
      <c r="E4" s="82" t="s">
        <v>96</v>
      </c>
      <c r="F4" s="82" t="s">
        <v>97</v>
      </c>
      <c r="G4" s="82" t="s">
        <v>98</v>
      </c>
      <c r="H4" s="82" t="s">
        <v>99</v>
      </c>
      <c r="I4" s="75"/>
      <c r="J4" s="82" t="s">
        <v>133</v>
      </c>
      <c r="K4" s="82" t="s">
        <v>94</v>
      </c>
      <c r="L4" s="82" t="s">
        <v>95</v>
      </c>
      <c r="M4" s="82" t="s">
        <v>96</v>
      </c>
      <c r="N4" s="82" t="s">
        <v>97</v>
      </c>
      <c r="O4" s="82" t="s">
        <v>98</v>
      </c>
      <c r="P4" s="82" t="s">
        <v>99</v>
      </c>
    </row>
    <row r="5" s="72" customFormat="1" ht="23" customHeight="1" spans="1:16">
      <c r="A5" s="80"/>
      <c r="B5" s="82" t="s">
        <v>134</v>
      </c>
      <c r="C5" s="82" t="s">
        <v>135</v>
      </c>
      <c r="D5" s="82" t="s">
        <v>136</v>
      </c>
      <c r="E5" s="82" t="s">
        <v>137</v>
      </c>
      <c r="F5" s="82" t="s">
        <v>138</v>
      </c>
      <c r="G5" s="82" t="s">
        <v>139</v>
      </c>
      <c r="H5" s="82" t="s">
        <v>140</v>
      </c>
      <c r="I5" s="75"/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  <c r="O5" s="82" t="s">
        <v>139</v>
      </c>
      <c r="P5" s="82" t="s">
        <v>140</v>
      </c>
    </row>
    <row r="6" s="72" customFormat="1" ht="21" customHeight="1" spans="1:16">
      <c r="A6" s="83" t="s">
        <v>141</v>
      </c>
      <c r="B6" s="83">
        <f t="shared" ref="B6:B11" si="0">C6-1</f>
        <v>73</v>
      </c>
      <c r="C6" s="83">
        <f>D6-2</f>
        <v>74</v>
      </c>
      <c r="D6" s="83">
        <v>76</v>
      </c>
      <c r="E6" s="83">
        <f>D6+2</f>
        <v>78</v>
      </c>
      <c r="F6" s="83">
        <f>E6+2</f>
        <v>80</v>
      </c>
      <c r="G6" s="83">
        <f>F6+1</f>
        <v>81</v>
      </c>
      <c r="H6" s="83">
        <f>G6+1</f>
        <v>82</v>
      </c>
      <c r="I6" s="75"/>
      <c r="J6" s="75" t="s">
        <v>142</v>
      </c>
      <c r="K6" s="75" t="s">
        <v>143</v>
      </c>
      <c r="L6" s="75" t="s">
        <v>144</v>
      </c>
      <c r="M6" s="75" t="s">
        <v>143</v>
      </c>
      <c r="N6" s="75" t="s">
        <v>142</v>
      </c>
      <c r="O6" s="75" t="s">
        <v>145</v>
      </c>
      <c r="P6" s="75" t="s">
        <v>143</v>
      </c>
    </row>
    <row r="7" s="72" customFormat="1" ht="21" customHeight="1" spans="1:16">
      <c r="A7" s="83" t="s">
        <v>146</v>
      </c>
      <c r="B7" s="83">
        <f t="shared" si="0"/>
        <v>69.5</v>
      </c>
      <c r="C7" s="83">
        <f>D7-2</f>
        <v>70.5</v>
      </c>
      <c r="D7" s="83">
        <v>72.5</v>
      </c>
      <c r="E7" s="83">
        <f>D7+2</f>
        <v>74.5</v>
      </c>
      <c r="F7" s="83">
        <f>E7+2</f>
        <v>76.5</v>
      </c>
      <c r="G7" s="83">
        <f>F7+1</f>
        <v>77.5</v>
      </c>
      <c r="H7" s="83">
        <f>G7+1</f>
        <v>78.5</v>
      </c>
      <c r="I7" s="75"/>
      <c r="J7" s="75" t="s">
        <v>147</v>
      </c>
      <c r="K7" s="75" t="s">
        <v>143</v>
      </c>
      <c r="L7" s="75">
        <f>0.3/0.3</f>
        <v>1</v>
      </c>
      <c r="M7" s="75" t="s">
        <v>144</v>
      </c>
      <c r="N7" s="75" t="s">
        <v>148</v>
      </c>
      <c r="O7" s="75" t="s">
        <v>149</v>
      </c>
      <c r="P7" s="75" t="s">
        <v>144</v>
      </c>
    </row>
    <row r="8" s="72" customFormat="1" ht="21" customHeight="1" spans="1:16">
      <c r="A8" s="83" t="s">
        <v>150</v>
      </c>
      <c r="B8" s="83">
        <f t="shared" ref="B8:B10" si="1">C8-4</f>
        <v>100</v>
      </c>
      <c r="C8" s="83">
        <f t="shared" ref="C8:C10" si="2">D8-4</f>
        <v>104</v>
      </c>
      <c r="D8" s="83" t="s">
        <v>151</v>
      </c>
      <c r="E8" s="83">
        <f t="shared" ref="E8:E10" si="3">D8+4</f>
        <v>112</v>
      </c>
      <c r="F8" s="83">
        <f>E8+4</f>
        <v>116</v>
      </c>
      <c r="G8" s="83">
        <f t="shared" ref="G8:G10" si="4">F8+6</f>
        <v>122</v>
      </c>
      <c r="H8" s="83">
        <f>G8+6</f>
        <v>128</v>
      </c>
      <c r="I8" s="75"/>
      <c r="J8" s="75" t="s">
        <v>152</v>
      </c>
      <c r="K8" s="75" t="s">
        <v>143</v>
      </c>
      <c r="L8" s="75" t="s">
        <v>143</v>
      </c>
      <c r="M8" s="75" t="s">
        <v>143</v>
      </c>
      <c r="N8" s="75" t="s">
        <v>143</v>
      </c>
      <c r="O8" s="75" t="s">
        <v>143</v>
      </c>
      <c r="P8" s="75" t="s">
        <v>143</v>
      </c>
    </row>
    <row r="9" s="72" customFormat="1" ht="21" customHeight="1" spans="1:16">
      <c r="A9" s="83" t="s">
        <v>153</v>
      </c>
      <c r="B9" s="83">
        <f t="shared" si="1"/>
        <v>102</v>
      </c>
      <c r="C9" s="83">
        <f t="shared" si="2"/>
        <v>106</v>
      </c>
      <c r="D9" s="83" t="s">
        <v>154</v>
      </c>
      <c r="E9" s="83">
        <f t="shared" si="3"/>
        <v>114</v>
      </c>
      <c r="F9" s="83">
        <f>E9+5</f>
        <v>119</v>
      </c>
      <c r="G9" s="83">
        <f t="shared" si="4"/>
        <v>125</v>
      </c>
      <c r="H9" s="83">
        <f>G9+7</f>
        <v>132</v>
      </c>
      <c r="I9" s="75"/>
      <c r="J9" s="75" t="s">
        <v>143</v>
      </c>
      <c r="K9" s="75" t="s">
        <v>143</v>
      </c>
      <c r="L9" s="75" t="s">
        <v>143</v>
      </c>
      <c r="M9" s="75" t="s">
        <v>155</v>
      </c>
      <c r="N9" s="75" t="s">
        <v>143</v>
      </c>
      <c r="O9" s="75" t="s">
        <v>143</v>
      </c>
      <c r="P9" s="75" t="s">
        <v>155</v>
      </c>
    </row>
    <row r="10" s="72" customFormat="1" ht="21" customHeight="1" spans="1:16">
      <c r="A10" s="83" t="s">
        <v>156</v>
      </c>
      <c r="B10" s="83">
        <f t="shared" si="1"/>
        <v>115</v>
      </c>
      <c r="C10" s="83">
        <f t="shared" si="2"/>
        <v>119</v>
      </c>
      <c r="D10" s="83" t="s">
        <v>157</v>
      </c>
      <c r="E10" s="83">
        <f t="shared" si="3"/>
        <v>127</v>
      </c>
      <c r="F10" s="83">
        <f>E10+5</f>
        <v>132</v>
      </c>
      <c r="G10" s="83">
        <f t="shared" si="4"/>
        <v>138</v>
      </c>
      <c r="H10" s="83">
        <f>G10+7</f>
        <v>145</v>
      </c>
      <c r="I10" s="75"/>
      <c r="J10" s="75" t="s">
        <v>143</v>
      </c>
      <c r="K10" s="75" t="s">
        <v>143</v>
      </c>
      <c r="L10" s="75" t="s">
        <v>143</v>
      </c>
      <c r="M10" s="75" t="s">
        <v>143</v>
      </c>
      <c r="N10" s="75" t="s">
        <v>143</v>
      </c>
      <c r="O10" s="75" t="s">
        <v>143</v>
      </c>
      <c r="P10" s="75" t="s">
        <v>143</v>
      </c>
    </row>
    <row r="11" s="72" customFormat="1" ht="21" customHeight="1" spans="1:16">
      <c r="A11" s="83" t="s">
        <v>158</v>
      </c>
      <c r="B11" s="83">
        <f t="shared" si="0"/>
        <v>40</v>
      </c>
      <c r="C11" s="83">
        <f>D11-1</f>
        <v>41</v>
      </c>
      <c r="D11" s="83">
        <v>42</v>
      </c>
      <c r="E11" s="83">
        <f>D11+1</f>
        <v>43</v>
      </c>
      <c r="F11" s="83">
        <f>E11+1</f>
        <v>44</v>
      </c>
      <c r="G11" s="83">
        <f>F11+1.2</f>
        <v>45.2</v>
      </c>
      <c r="H11" s="83">
        <f>G11+1.2</f>
        <v>46.4</v>
      </c>
      <c r="I11" s="75"/>
      <c r="J11" s="75" t="s">
        <v>159</v>
      </c>
      <c r="K11" s="75" t="s">
        <v>160</v>
      </c>
      <c r="L11" s="75" t="s">
        <v>161</v>
      </c>
      <c r="M11" s="75" t="s">
        <v>162</v>
      </c>
      <c r="N11" s="75" t="s">
        <v>160</v>
      </c>
      <c r="O11" s="75" t="s">
        <v>163</v>
      </c>
      <c r="P11" s="75" t="s">
        <v>162</v>
      </c>
    </row>
    <row r="12" s="72" customFormat="1" ht="21" customHeight="1" spans="1:16">
      <c r="A12" s="83" t="s">
        <v>164</v>
      </c>
      <c r="B12" s="83">
        <f>C12-0.5</f>
        <v>59.5</v>
      </c>
      <c r="C12" s="83">
        <f>D12-1</f>
        <v>60</v>
      </c>
      <c r="D12" s="83">
        <v>61</v>
      </c>
      <c r="E12" s="83">
        <f>D12+1</f>
        <v>62</v>
      </c>
      <c r="F12" s="83">
        <f>E12+1</f>
        <v>63</v>
      </c>
      <c r="G12" s="83">
        <f>F12+0.5</f>
        <v>63.5</v>
      </c>
      <c r="H12" s="83">
        <f>G12+0.5</f>
        <v>64</v>
      </c>
      <c r="I12" s="75"/>
      <c r="J12" s="75" t="s">
        <v>165</v>
      </c>
      <c r="K12" s="75" t="s">
        <v>166</v>
      </c>
      <c r="L12" s="75" t="s">
        <v>143</v>
      </c>
      <c r="M12" s="75" t="s">
        <v>155</v>
      </c>
      <c r="N12" s="75" t="s">
        <v>143</v>
      </c>
      <c r="O12" s="75" t="s">
        <v>167</v>
      </c>
      <c r="P12" s="75" t="s">
        <v>155</v>
      </c>
    </row>
    <row r="13" s="72" customFormat="1" ht="21" customHeight="1" spans="1:16">
      <c r="A13" s="83" t="s">
        <v>168</v>
      </c>
      <c r="B13" s="83">
        <f>C13-0.8</f>
        <v>19.9</v>
      </c>
      <c r="C13" s="83">
        <f>D13-0.8</f>
        <v>20.7</v>
      </c>
      <c r="D13" s="83">
        <v>21.5</v>
      </c>
      <c r="E13" s="83">
        <f>D13+0.8</f>
        <v>22.3</v>
      </c>
      <c r="F13" s="83">
        <f>E13+0.8</f>
        <v>23.1</v>
      </c>
      <c r="G13" s="83">
        <f>F13+1.3</f>
        <v>24.4</v>
      </c>
      <c r="H13" s="83">
        <f>G13+1.3</f>
        <v>25.7</v>
      </c>
      <c r="I13" s="75"/>
      <c r="J13" s="75" t="s">
        <v>169</v>
      </c>
      <c r="K13" s="75" t="s">
        <v>170</v>
      </c>
      <c r="L13" s="75" t="s">
        <v>170</v>
      </c>
      <c r="M13" s="75" t="s">
        <v>170</v>
      </c>
      <c r="N13" s="75" t="s">
        <v>170</v>
      </c>
      <c r="O13" s="75" t="s">
        <v>170</v>
      </c>
      <c r="P13" s="75" t="s">
        <v>170</v>
      </c>
    </row>
    <row r="14" s="72" customFormat="1" ht="21" customHeight="1" spans="1:16">
      <c r="A14" s="83" t="s">
        <v>171</v>
      </c>
      <c r="B14" s="83">
        <f>C14-0.7</f>
        <v>17.1</v>
      </c>
      <c r="C14" s="83">
        <f>D14-0.7</f>
        <v>17.8</v>
      </c>
      <c r="D14" s="83">
        <v>18.5</v>
      </c>
      <c r="E14" s="83">
        <f>D14+0.7</f>
        <v>19.2</v>
      </c>
      <c r="F14" s="83">
        <f>E14+0.7</f>
        <v>19.9</v>
      </c>
      <c r="G14" s="83">
        <f>F14+0.9</f>
        <v>20.8</v>
      </c>
      <c r="H14" s="83">
        <f>G14+0.9</f>
        <v>21.7</v>
      </c>
      <c r="I14" s="75"/>
      <c r="J14" s="75" t="s">
        <v>144</v>
      </c>
      <c r="K14" s="75" t="s">
        <v>143</v>
      </c>
      <c r="L14" s="75" t="s">
        <v>169</v>
      </c>
      <c r="M14" s="75" t="s">
        <v>169</v>
      </c>
      <c r="N14" s="75" t="s">
        <v>170</v>
      </c>
      <c r="O14" s="75" t="s">
        <v>170</v>
      </c>
      <c r="P14" s="75" t="s">
        <v>169</v>
      </c>
    </row>
    <row r="15" s="72" customFormat="1" ht="21" customHeight="1" spans="1:16">
      <c r="A15" s="83" t="s">
        <v>172</v>
      </c>
      <c r="B15" s="83">
        <f t="shared" ref="B15:B19" si="5">C15-0.5</f>
        <v>13</v>
      </c>
      <c r="C15" s="83">
        <f t="shared" ref="C15:C19" si="6">D15-0.5</f>
        <v>13.5</v>
      </c>
      <c r="D15" s="83">
        <v>14</v>
      </c>
      <c r="E15" s="83">
        <f>D15+0.5</f>
        <v>14.5</v>
      </c>
      <c r="F15" s="83">
        <f>E15+0.5</f>
        <v>15</v>
      </c>
      <c r="G15" s="83">
        <f>F15+0.7</f>
        <v>15.7</v>
      </c>
      <c r="H15" s="83">
        <f>G15+0.7</f>
        <v>16.4</v>
      </c>
      <c r="I15" s="75"/>
      <c r="J15" s="75" t="s">
        <v>143</v>
      </c>
      <c r="K15" s="75" t="s">
        <v>143</v>
      </c>
      <c r="L15" s="75" t="s">
        <v>143</v>
      </c>
      <c r="M15" s="75" t="s">
        <v>143</v>
      </c>
      <c r="N15" s="75" t="s">
        <v>143</v>
      </c>
      <c r="O15" s="75" t="s">
        <v>143</v>
      </c>
      <c r="P15" s="75" t="s">
        <v>143</v>
      </c>
    </row>
    <row r="16" s="72" customFormat="1" ht="21" customHeight="1" spans="1:16">
      <c r="A16" s="83" t="s">
        <v>173</v>
      </c>
      <c r="B16" s="83">
        <f t="shared" ref="B16:B21" si="7">C16</f>
        <v>11.5</v>
      </c>
      <c r="C16" s="83">
        <f>D16</f>
        <v>11.5</v>
      </c>
      <c r="D16" s="83">
        <v>11.5</v>
      </c>
      <c r="E16" s="83">
        <f t="shared" ref="E16:H16" si="8">D16</f>
        <v>11.5</v>
      </c>
      <c r="F16" s="83">
        <f t="shared" si="8"/>
        <v>11.5</v>
      </c>
      <c r="G16" s="83">
        <f t="shared" si="8"/>
        <v>11.5</v>
      </c>
      <c r="H16" s="83">
        <f t="shared" si="8"/>
        <v>11.5</v>
      </c>
      <c r="I16" s="75"/>
      <c r="J16" s="75" t="s">
        <v>143</v>
      </c>
      <c r="K16" s="75" t="s">
        <v>143</v>
      </c>
      <c r="L16" s="75" t="s">
        <v>143</v>
      </c>
      <c r="M16" s="75" t="s">
        <v>143</v>
      </c>
      <c r="N16" s="75" t="s">
        <v>143</v>
      </c>
      <c r="O16" s="75" t="s">
        <v>143</v>
      </c>
      <c r="P16" s="75" t="s">
        <v>143</v>
      </c>
    </row>
    <row r="17" s="72" customFormat="1" ht="21" customHeight="1" spans="1:16">
      <c r="A17" s="83" t="s">
        <v>174</v>
      </c>
      <c r="B17" s="83">
        <f>C17-1</f>
        <v>51</v>
      </c>
      <c r="C17" s="83">
        <f>D17-1</f>
        <v>52</v>
      </c>
      <c r="D17" s="83">
        <v>53</v>
      </c>
      <c r="E17" s="83">
        <f>D17+1</f>
        <v>54</v>
      </c>
      <c r="F17" s="83">
        <f>E17+1</f>
        <v>55</v>
      </c>
      <c r="G17" s="83">
        <f>F17+1.5</f>
        <v>56.5</v>
      </c>
      <c r="H17" s="83">
        <f>G17+1.5</f>
        <v>58</v>
      </c>
      <c r="I17" s="75"/>
      <c r="J17" s="75"/>
      <c r="K17" s="75" t="s">
        <v>143</v>
      </c>
      <c r="L17" s="75" t="s">
        <v>143</v>
      </c>
      <c r="M17" s="75" t="s">
        <v>143</v>
      </c>
      <c r="N17" s="75" t="s">
        <v>143</v>
      </c>
      <c r="O17" s="75" t="s">
        <v>143</v>
      </c>
      <c r="P17" s="75" t="s">
        <v>143</v>
      </c>
    </row>
    <row r="18" s="72" customFormat="1" ht="21" customHeight="1" spans="1:16">
      <c r="A18" s="83" t="s">
        <v>175</v>
      </c>
      <c r="B18" s="83">
        <f t="shared" si="5"/>
        <v>35</v>
      </c>
      <c r="C18" s="83">
        <f t="shared" si="6"/>
        <v>35.5</v>
      </c>
      <c r="D18" s="83">
        <v>36</v>
      </c>
      <c r="E18" s="83">
        <f t="shared" ref="E18:G18" si="9">D18+0.5</f>
        <v>36.5</v>
      </c>
      <c r="F18" s="83">
        <f t="shared" si="9"/>
        <v>37</v>
      </c>
      <c r="G18" s="83">
        <f t="shared" si="9"/>
        <v>37.5</v>
      </c>
      <c r="H18" s="83">
        <f>G18</f>
        <v>37.5</v>
      </c>
      <c r="I18" s="75"/>
      <c r="J18" s="75" t="s">
        <v>176</v>
      </c>
      <c r="K18" s="75" t="s">
        <v>170</v>
      </c>
      <c r="L18" s="75" t="s">
        <v>170</v>
      </c>
      <c r="M18" s="75" t="s">
        <v>177</v>
      </c>
      <c r="N18" s="75" t="s">
        <v>170</v>
      </c>
      <c r="O18" s="75" t="s">
        <v>142</v>
      </c>
      <c r="P18" s="75" t="s">
        <v>177</v>
      </c>
    </row>
    <row r="19" s="72" customFormat="1" ht="21" customHeight="1" spans="1:16">
      <c r="A19" s="83" t="s">
        <v>178</v>
      </c>
      <c r="B19" s="83">
        <f t="shared" si="5"/>
        <v>30.5</v>
      </c>
      <c r="C19" s="83">
        <f t="shared" si="6"/>
        <v>31</v>
      </c>
      <c r="D19" s="83">
        <v>31.5</v>
      </c>
      <c r="E19" s="83">
        <f>D19+0.5</f>
        <v>32</v>
      </c>
      <c r="F19" s="83">
        <f>E19+0.5</f>
        <v>32.5</v>
      </c>
      <c r="G19" s="83">
        <f>F19+0.75</f>
        <v>33.25</v>
      </c>
      <c r="H19" s="83">
        <f>G19</f>
        <v>33.25</v>
      </c>
      <c r="I19" s="75"/>
      <c r="J19" s="75" t="s">
        <v>144</v>
      </c>
      <c r="K19" s="75" t="s">
        <v>143</v>
      </c>
      <c r="L19" s="75" t="s">
        <v>169</v>
      </c>
      <c r="M19" s="75" t="s">
        <v>169</v>
      </c>
      <c r="N19" s="75" t="s">
        <v>170</v>
      </c>
      <c r="O19" s="75" t="s">
        <v>170</v>
      </c>
      <c r="P19" s="75" t="s">
        <v>169</v>
      </c>
    </row>
    <row r="20" s="72" customFormat="1" ht="21" customHeight="1" spans="1:16">
      <c r="A20" s="83" t="s">
        <v>179</v>
      </c>
      <c r="B20" s="83">
        <f t="shared" si="7"/>
        <v>15.5</v>
      </c>
      <c r="C20" s="83">
        <f>D20-1</f>
        <v>15.5</v>
      </c>
      <c r="D20" s="83">
        <v>16.5</v>
      </c>
      <c r="E20" s="83">
        <f>D20</f>
        <v>16.5</v>
      </c>
      <c r="F20" s="83">
        <f>D20+1.5</f>
        <v>18</v>
      </c>
      <c r="G20" s="83">
        <f>D20+1.5</f>
        <v>18</v>
      </c>
      <c r="H20" s="83">
        <f>F20</f>
        <v>18</v>
      </c>
      <c r="I20" s="75"/>
      <c r="J20" s="75" t="s">
        <v>165</v>
      </c>
      <c r="K20" s="75" t="s">
        <v>166</v>
      </c>
      <c r="L20" s="75" t="s">
        <v>143</v>
      </c>
      <c r="M20" s="75" t="s">
        <v>155</v>
      </c>
      <c r="N20" s="75" t="s">
        <v>143</v>
      </c>
      <c r="O20" s="75" t="s">
        <v>167</v>
      </c>
      <c r="P20" s="75" t="s">
        <v>155</v>
      </c>
    </row>
    <row r="21" s="72" customFormat="1" ht="19" customHeight="1" spans="1:16">
      <c r="A21" s="83" t="s">
        <v>180</v>
      </c>
      <c r="B21" s="83">
        <f t="shared" si="7"/>
        <v>2.5</v>
      </c>
      <c r="C21" s="83">
        <f>D21</f>
        <v>2.5</v>
      </c>
      <c r="D21" s="83">
        <v>2.5</v>
      </c>
      <c r="E21" s="83">
        <f t="shared" ref="E21:H21" si="10">D21</f>
        <v>2.5</v>
      </c>
      <c r="F21" s="83">
        <f t="shared" si="10"/>
        <v>2.5</v>
      </c>
      <c r="G21" s="83">
        <f t="shared" si="10"/>
        <v>2.5</v>
      </c>
      <c r="H21" s="83">
        <f t="shared" si="10"/>
        <v>2.5</v>
      </c>
      <c r="I21" s="90"/>
      <c r="J21" s="75" t="s">
        <v>169</v>
      </c>
      <c r="K21" s="75" t="s">
        <v>170</v>
      </c>
      <c r="L21" s="75" t="s">
        <v>170</v>
      </c>
      <c r="M21" s="75" t="s">
        <v>170</v>
      </c>
      <c r="N21" s="75" t="s">
        <v>170</v>
      </c>
      <c r="O21" s="75" t="s">
        <v>170</v>
      </c>
      <c r="P21" s="75" t="s">
        <v>170</v>
      </c>
    </row>
    <row r="22" s="71" customFormat="1" ht="47" customHeight="1" spans="1:14">
      <c r="A22" s="84"/>
      <c r="B22" s="84"/>
      <c r="C22" s="84"/>
      <c r="D22" s="84"/>
      <c r="E22" s="84"/>
      <c r="F22" s="84"/>
      <c r="G22" s="84"/>
      <c r="H22" s="84"/>
      <c r="I22" s="84"/>
      <c r="J22" s="71" t="s">
        <v>181</v>
      </c>
      <c r="K22" s="91"/>
      <c r="L22" s="71" t="s">
        <v>182</v>
      </c>
      <c r="M22" s="71"/>
      <c r="N22" s="71" t="s">
        <v>183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G8" sqref="G8:K8"/>
    </sheetView>
  </sheetViews>
  <sheetFormatPr defaultColWidth="10.1666666666667" defaultRowHeight="15.6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10.6833333333333" style="94" customWidth="1"/>
    <col min="6" max="6" width="18.6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55" spans="1:11">
      <c r="A1" s="95" t="s">
        <v>204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37</v>
      </c>
      <c r="B2" s="97" t="s">
        <v>38</v>
      </c>
      <c r="C2" s="97"/>
      <c r="D2" s="98" t="s">
        <v>46</v>
      </c>
      <c r="E2" s="99" t="s">
        <v>47</v>
      </c>
      <c r="F2" s="100" t="s">
        <v>205</v>
      </c>
      <c r="G2" s="101" t="s">
        <v>53</v>
      </c>
      <c r="H2" s="101"/>
      <c r="I2" s="136" t="s">
        <v>41</v>
      </c>
      <c r="J2" s="164" t="s">
        <v>42</v>
      </c>
      <c r="K2" s="165"/>
    </row>
    <row r="3" spans="1:11">
      <c r="A3" s="102" t="s">
        <v>59</v>
      </c>
      <c r="B3" s="103">
        <v>10050</v>
      </c>
      <c r="C3" s="103"/>
      <c r="D3" s="104" t="s">
        <v>206</v>
      </c>
      <c r="E3" s="105">
        <v>45575</v>
      </c>
      <c r="F3" s="105"/>
      <c r="G3" s="105"/>
      <c r="H3" s="106" t="s">
        <v>207</v>
      </c>
      <c r="I3" s="106"/>
      <c r="J3" s="106"/>
      <c r="K3" s="166"/>
    </row>
    <row r="4" spans="1:11">
      <c r="A4" s="107" t="s">
        <v>56</v>
      </c>
      <c r="B4" s="108">
        <v>2</v>
      </c>
      <c r="C4" s="108">
        <v>5</v>
      </c>
      <c r="D4" s="109" t="s">
        <v>208</v>
      </c>
      <c r="E4" s="110" t="s">
        <v>209</v>
      </c>
      <c r="F4" s="110"/>
      <c r="G4" s="110"/>
      <c r="H4" s="109" t="s">
        <v>210</v>
      </c>
      <c r="I4" s="109"/>
      <c r="J4" s="167" t="s">
        <v>50</v>
      </c>
      <c r="K4" s="168" t="s">
        <v>51</v>
      </c>
    </row>
    <row r="5" spans="1:11">
      <c r="A5" s="107" t="s">
        <v>211</v>
      </c>
      <c r="B5" s="103">
        <v>5</v>
      </c>
      <c r="C5" s="103"/>
      <c r="D5" s="104" t="s">
        <v>209</v>
      </c>
      <c r="E5" s="104" t="s">
        <v>212</v>
      </c>
      <c r="F5" s="104" t="s">
        <v>213</v>
      </c>
      <c r="G5" s="104" t="s">
        <v>214</v>
      </c>
      <c r="H5" s="109" t="s">
        <v>215</v>
      </c>
      <c r="I5" s="109"/>
      <c r="J5" s="167" t="s">
        <v>50</v>
      </c>
      <c r="K5" s="168" t="s">
        <v>51</v>
      </c>
    </row>
    <row r="6" spans="1:11">
      <c r="A6" s="111" t="s">
        <v>216</v>
      </c>
      <c r="B6" s="112">
        <v>460</v>
      </c>
      <c r="C6" s="112"/>
      <c r="D6" s="113" t="s">
        <v>217</v>
      </c>
      <c r="E6" s="114"/>
      <c r="F6" s="115">
        <v>5000</v>
      </c>
      <c r="G6" s="113"/>
      <c r="H6" s="116" t="s">
        <v>218</v>
      </c>
      <c r="I6" s="116"/>
      <c r="J6" s="169" t="s">
        <v>50</v>
      </c>
      <c r="K6" s="170" t="s">
        <v>51</v>
      </c>
    </row>
    <row r="7" ht="16.3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219</v>
      </c>
      <c r="B8" s="121" t="s">
        <v>220</v>
      </c>
      <c r="C8" s="121" t="s">
        <v>221</v>
      </c>
      <c r="D8" s="121" t="s">
        <v>222</v>
      </c>
      <c r="E8" s="121" t="s">
        <v>223</v>
      </c>
      <c r="F8" s="121" t="s">
        <v>224</v>
      </c>
      <c r="G8" s="122" t="s">
        <v>225</v>
      </c>
      <c r="H8" s="123"/>
      <c r="I8" s="123"/>
      <c r="J8" s="123"/>
      <c r="K8" s="171"/>
    </row>
    <row r="9" spans="1:11">
      <c r="A9" s="107" t="s">
        <v>226</v>
      </c>
      <c r="B9" s="124"/>
      <c r="C9" s="125" t="s">
        <v>50</v>
      </c>
      <c r="D9" s="125" t="s">
        <v>51</v>
      </c>
      <c r="E9" s="126" t="s">
        <v>227</v>
      </c>
      <c r="F9" s="127" t="s">
        <v>228</v>
      </c>
      <c r="G9" s="128"/>
      <c r="H9" s="129"/>
      <c r="I9" s="129"/>
      <c r="J9" s="129"/>
      <c r="K9" s="172"/>
    </row>
    <row r="10" spans="1:11">
      <c r="A10" s="107" t="s">
        <v>229</v>
      </c>
      <c r="B10" s="124"/>
      <c r="C10" s="125" t="s">
        <v>50</v>
      </c>
      <c r="D10" s="125" t="s">
        <v>51</v>
      </c>
      <c r="E10" s="126" t="s">
        <v>230</v>
      </c>
      <c r="F10" s="127" t="s">
        <v>191</v>
      </c>
      <c r="G10" s="128" t="s">
        <v>231</v>
      </c>
      <c r="H10" s="129"/>
      <c r="I10" s="129"/>
      <c r="J10" s="129"/>
      <c r="K10" s="172"/>
    </row>
    <row r="11" spans="1:11">
      <c r="A11" s="130" t="s">
        <v>192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73"/>
    </row>
    <row r="12" spans="1:11">
      <c r="A12" s="102" t="s">
        <v>73</v>
      </c>
      <c r="B12" s="125" t="s">
        <v>69</v>
      </c>
      <c r="C12" s="125" t="s">
        <v>70</v>
      </c>
      <c r="D12" s="127"/>
      <c r="E12" s="126" t="s">
        <v>71</v>
      </c>
      <c r="F12" s="125" t="s">
        <v>69</v>
      </c>
      <c r="G12" s="125" t="s">
        <v>70</v>
      </c>
      <c r="H12" s="125"/>
      <c r="I12" s="126" t="s">
        <v>232</v>
      </c>
      <c r="J12" s="125" t="s">
        <v>69</v>
      </c>
      <c r="K12" s="174" t="s">
        <v>70</v>
      </c>
    </row>
    <row r="13" spans="1:11">
      <c r="A13" s="102" t="s">
        <v>76</v>
      </c>
      <c r="B13" s="125" t="s">
        <v>69</v>
      </c>
      <c r="C13" s="125" t="s">
        <v>70</v>
      </c>
      <c r="D13" s="127"/>
      <c r="E13" s="126" t="s">
        <v>81</v>
      </c>
      <c r="F13" s="125" t="s">
        <v>69</v>
      </c>
      <c r="G13" s="125" t="s">
        <v>70</v>
      </c>
      <c r="H13" s="125"/>
      <c r="I13" s="126" t="s">
        <v>233</v>
      </c>
      <c r="J13" s="125" t="s">
        <v>69</v>
      </c>
      <c r="K13" s="174" t="s">
        <v>70</v>
      </c>
    </row>
    <row r="14" ht="16.35" spans="1:11">
      <c r="A14" s="111" t="s">
        <v>234</v>
      </c>
      <c r="B14" s="132" t="s">
        <v>69</v>
      </c>
      <c r="C14" s="132" t="s">
        <v>70</v>
      </c>
      <c r="D14" s="133"/>
      <c r="E14" s="134" t="s">
        <v>235</v>
      </c>
      <c r="F14" s="132" t="s">
        <v>69</v>
      </c>
      <c r="G14" s="132" t="s">
        <v>70</v>
      </c>
      <c r="H14" s="132"/>
      <c r="I14" s="134" t="s">
        <v>236</v>
      </c>
      <c r="J14" s="132" t="s">
        <v>69</v>
      </c>
      <c r="K14" s="175" t="s">
        <v>70</v>
      </c>
    </row>
    <row r="15" ht="16.35" spans="1:11">
      <c r="A15" s="117"/>
      <c r="B15" s="135"/>
      <c r="C15" s="135"/>
      <c r="D15" s="118"/>
      <c r="E15" s="117"/>
      <c r="F15" s="135"/>
      <c r="G15" s="135"/>
      <c r="H15" s="135"/>
      <c r="I15" s="117"/>
      <c r="J15" s="135"/>
      <c r="K15" s="135"/>
    </row>
    <row r="16" s="92" customFormat="1" spans="1:11">
      <c r="A16" s="96" t="s">
        <v>237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76"/>
    </row>
    <row r="17" spans="1:11">
      <c r="A17" s="107" t="s">
        <v>238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7"/>
    </row>
    <row r="18" spans="1:11">
      <c r="A18" s="107" t="s">
        <v>239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7"/>
    </row>
    <row r="19" spans="1:11">
      <c r="A19" s="137" t="s">
        <v>240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8"/>
    </row>
    <row r="20" spans="1:11">
      <c r="A20" s="139" t="s">
        <v>241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9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79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80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81"/>
    </row>
    <row r="24" spans="1:11">
      <c r="A24" s="107" t="s">
        <v>108</v>
      </c>
      <c r="B24" s="124"/>
      <c r="C24" s="125" t="s">
        <v>50</v>
      </c>
      <c r="D24" s="125" t="s">
        <v>51</v>
      </c>
      <c r="E24" s="145"/>
      <c r="F24" s="145"/>
      <c r="G24" s="145"/>
      <c r="H24" s="145"/>
      <c r="I24" s="145"/>
      <c r="J24" s="145"/>
      <c r="K24" s="182"/>
    </row>
    <row r="25" ht="16.35" spans="1:11">
      <c r="A25" s="146" t="s">
        <v>242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83"/>
    </row>
    <row r="26" ht="16.3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243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4"/>
    </row>
    <row r="28" spans="1:11">
      <c r="A28" s="151" t="s">
        <v>244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74"/>
    </row>
    <row r="29" spans="1:11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80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85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85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85"/>
    </row>
    <row r="33" ht="23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85"/>
    </row>
    <row r="34" ht="23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80"/>
    </row>
    <row r="35" ht="23" customHeight="1" spans="1:11">
      <c r="A35" s="154"/>
      <c r="B35" s="142"/>
      <c r="C35" s="142"/>
      <c r="D35" s="142"/>
      <c r="E35" s="142"/>
      <c r="F35" s="142"/>
      <c r="G35" s="142"/>
      <c r="H35" s="142"/>
      <c r="I35" s="142"/>
      <c r="J35" s="142"/>
      <c r="K35" s="180"/>
    </row>
    <row r="36" ht="23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86"/>
    </row>
    <row r="37" ht="18.75" customHeight="1" spans="1:11">
      <c r="A37" s="157" t="s">
        <v>245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87"/>
    </row>
    <row r="38" s="93" customFormat="1" ht="18.75" customHeight="1" spans="1:11">
      <c r="A38" s="107" t="s">
        <v>246</v>
      </c>
      <c r="B38" s="124"/>
      <c r="C38" s="124"/>
      <c r="D38" s="145" t="s">
        <v>247</v>
      </c>
      <c r="E38" s="145"/>
      <c r="F38" s="159" t="s">
        <v>248</v>
      </c>
      <c r="G38" s="160"/>
      <c r="H38" s="124" t="s">
        <v>249</v>
      </c>
      <c r="I38" s="124"/>
      <c r="J38" s="124" t="s">
        <v>250</v>
      </c>
      <c r="K38" s="177"/>
    </row>
    <row r="39" ht="18.75" customHeight="1" spans="1:13">
      <c r="A39" s="107" t="s">
        <v>109</v>
      </c>
      <c r="B39" s="124" t="s">
        <v>251</v>
      </c>
      <c r="C39" s="124"/>
      <c r="D39" s="124"/>
      <c r="E39" s="124"/>
      <c r="F39" s="124"/>
      <c r="G39" s="124"/>
      <c r="H39" s="124"/>
      <c r="I39" s="124"/>
      <c r="J39" s="124"/>
      <c r="K39" s="177"/>
      <c r="M39" s="93"/>
    </row>
    <row r="40" ht="31" customHeight="1" spans="1:11">
      <c r="A40" s="107" t="s">
        <v>252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77"/>
    </row>
    <row r="41" ht="18.75" customHeight="1" spans="1:11">
      <c r="A41" s="107"/>
      <c r="B41" s="124"/>
      <c r="C41" s="124"/>
      <c r="D41" s="124"/>
      <c r="E41" s="124"/>
      <c r="F41" s="124"/>
      <c r="G41" s="124"/>
      <c r="H41" s="124"/>
      <c r="I41" s="124"/>
      <c r="J41" s="124"/>
      <c r="K41" s="177"/>
    </row>
    <row r="42" ht="32" customHeight="1" spans="1:11">
      <c r="A42" s="111" t="s">
        <v>120</v>
      </c>
      <c r="B42" s="161" t="s">
        <v>202</v>
      </c>
      <c r="C42" s="161"/>
      <c r="D42" s="134" t="s">
        <v>253</v>
      </c>
      <c r="E42" s="133" t="s">
        <v>203</v>
      </c>
      <c r="F42" s="134" t="s">
        <v>123</v>
      </c>
      <c r="G42" s="162">
        <v>45575</v>
      </c>
      <c r="H42" s="163" t="s">
        <v>124</v>
      </c>
      <c r="I42" s="163"/>
      <c r="J42" s="161" t="s">
        <v>125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80" zoomScaleNormal="80" workbookViewId="0">
      <selection activeCell="A3" sqref="$A1:$XFD1048576"/>
    </sheetView>
  </sheetViews>
  <sheetFormatPr defaultColWidth="9" defaultRowHeight="26" customHeight="1"/>
  <cols>
    <col min="1" max="1" width="17.1666666666667" style="71" customWidth="1"/>
    <col min="2" max="2" width="7.8" style="71" customWidth="1"/>
    <col min="3" max="8" width="9.33333333333333" style="71" customWidth="1"/>
    <col min="9" max="9" width="1.33333333333333" style="71" customWidth="1"/>
    <col min="10" max="10" width="11.5" style="71" customWidth="1"/>
    <col min="11" max="11" width="8.375" style="71" customWidth="1"/>
    <col min="12" max="12" width="10.5" style="71" customWidth="1"/>
    <col min="13" max="13" width="8.375" style="71" customWidth="1"/>
    <col min="14" max="15" width="10.875" style="71" customWidth="1"/>
    <col min="16" max="16" width="11" style="71" customWidth="1"/>
    <col min="17" max="16384" width="9" style="71"/>
  </cols>
  <sheetData>
    <row r="1" s="71" customFormat="1" ht="30" customHeight="1" spans="1:16">
      <c r="A1" s="73" t="s">
        <v>128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72" customFormat="1" ht="25" customHeight="1" spans="1:16">
      <c r="A2" s="75" t="s">
        <v>46</v>
      </c>
      <c r="B2" s="76" t="s">
        <v>47</v>
      </c>
      <c r="C2" s="77"/>
      <c r="D2" s="78" t="s">
        <v>129</v>
      </c>
      <c r="E2" s="79"/>
      <c r="F2" s="79"/>
      <c r="G2" s="79"/>
      <c r="H2" s="79"/>
      <c r="I2" s="85"/>
      <c r="J2" s="86" t="s">
        <v>41</v>
      </c>
      <c r="K2" s="87" t="s">
        <v>42</v>
      </c>
      <c r="L2" s="88"/>
      <c r="M2" s="88"/>
      <c r="N2" s="88"/>
      <c r="O2" s="88"/>
      <c r="P2" s="89"/>
    </row>
    <row r="3" s="72" customFormat="1" ht="23" customHeight="1" spans="1:16">
      <c r="A3" s="80" t="s">
        <v>130</v>
      </c>
      <c r="B3" s="81" t="s">
        <v>131</v>
      </c>
      <c r="C3" s="80"/>
      <c r="D3" s="80"/>
      <c r="E3" s="80"/>
      <c r="F3" s="80"/>
      <c r="G3" s="80"/>
      <c r="H3" s="80"/>
      <c r="I3" s="75"/>
      <c r="J3" s="81" t="s">
        <v>132</v>
      </c>
      <c r="K3" s="80"/>
      <c r="L3" s="80"/>
      <c r="M3" s="80"/>
      <c r="N3" s="80"/>
      <c r="O3" s="80"/>
      <c r="P3" s="80"/>
    </row>
    <row r="4" s="72" customFormat="1" ht="23" customHeight="1" spans="1:16">
      <c r="A4" s="80"/>
      <c r="B4" s="82" t="s">
        <v>133</v>
      </c>
      <c r="C4" s="82" t="s">
        <v>94</v>
      </c>
      <c r="D4" s="82" t="s">
        <v>95</v>
      </c>
      <c r="E4" s="82" t="s">
        <v>96</v>
      </c>
      <c r="F4" s="82" t="s">
        <v>97</v>
      </c>
      <c r="G4" s="82" t="s">
        <v>98</v>
      </c>
      <c r="H4" s="82" t="s">
        <v>99</v>
      </c>
      <c r="I4" s="75"/>
      <c r="J4" s="82" t="s">
        <v>133</v>
      </c>
      <c r="K4" s="82" t="s">
        <v>94</v>
      </c>
      <c r="L4" s="82" t="s">
        <v>95</v>
      </c>
      <c r="M4" s="82" t="s">
        <v>96</v>
      </c>
      <c r="N4" s="82" t="s">
        <v>97</v>
      </c>
      <c r="O4" s="82" t="s">
        <v>98</v>
      </c>
      <c r="P4" s="82" t="s">
        <v>99</v>
      </c>
    </row>
    <row r="5" s="72" customFormat="1" ht="23" customHeight="1" spans="1:16">
      <c r="A5" s="80"/>
      <c r="B5" s="82" t="s">
        <v>134</v>
      </c>
      <c r="C5" s="82" t="s">
        <v>135</v>
      </c>
      <c r="D5" s="82" t="s">
        <v>136</v>
      </c>
      <c r="E5" s="82" t="s">
        <v>137</v>
      </c>
      <c r="F5" s="82" t="s">
        <v>138</v>
      </c>
      <c r="G5" s="82" t="s">
        <v>139</v>
      </c>
      <c r="H5" s="82" t="s">
        <v>140</v>
      </c>
      <c r="I5" s="75"/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  <c r="O5" s="82" t="s">
        <v>139</v>
      </c>
      <c r="P5" s="82" t="s">
        <v>140</v>
      </c>
    </row>
    <row r="6" s="72" customFormat="1" ht="21" customHeight="1" spans="1:16">
      <c r="A6" s="83" t="s">
        <v>141</v>
      </c>
      <c r="B6" s="83">
        <f t="shared" ref="B6:B11" si="0">C6-1</f>
        <v>73</v>
      </c>
      <c r="C6" s="83">
        <f>D6-2</f>
        <v>74</v>
      </c>
      <c r="D6" s="83">
        <v>76</v>
      </c>
      <c r="E6" s="83">
        <f>D6+2</f>
        <v>78</v>
      </c>
      <c r="F6" s="83">
        <f>E6+2</f>
        <v>80</v>
      </c>
      <c r="G6" s="83">
        <f>F6+1</f>
        <v>81</v>
      </c>
      <c r="H6" s="83">
        <f>G6+1</f>
        <v>82</v>
      </c>
      <c r="I6" s="75"/>
      <c r="J6" s="75" t="s">
        <v>142</v>
      </c>
      <c r="K6" s="75" t="s">
        <v>143</v>
      </c>
      <c r="L6" s="75" t="s">
        <v>144</v>
      </c>
      <c r="M6" s="75" t="s">
        <v>143</v>
      </c>
      <c r="N6" s="75" t="s">
        <v>142</v>
      </c>
      <c r="O6" s="75" t="s">
        <v>145</v>
      </c>
      <c r="P6" s="75" t="s">
        <v>143</v>
      </c>
    </row>
    <row r="7" s="72" customFormat="1" ht="21" customHeight="1" spans="1:16">
      <c r="A7" s="83" t="s">
        <v>146</v>
      </c>
      <c r="B7" s="83">
        <f t="shared" si="0"/>
        <v>69.5</v>
      </c>
      <c r="C7" s="83">
        <f>D7-2</f>
        <v>70.5</v>
      </c>
      <c r="D7" s="83">
        <v>72.5</v>
      </c>
      <c r="E7" s="83">
        <f>D7+2</f>
        <v>74.5</v>
      </c>
      <c r="F7" s="83">
        <f>E7+2</f>
        <v>76.5</v>
      </c>
      <c r="G7" s="83">
        <f>F7+1</f>
        <v>77.5</v>
      </c>
      <c r="H7" s="83">
        <f>G7+1</f>
        <v>78.5</v>
      </c>
      <c r="I7" s="75"/>
      <c r="J7" s="75" t="s">
        <v>147</v>
      </c>
      <c r="K7" s="75" t="s">
        <v>143</v>
      </c>
      <c r="L7" s="75">
        <f>0.3/0.3</f>
        <v>1</v>
      </c>
      <c r="M7" s="75" t="s">
        <v>144</v>
      </c>
      <c r="N7" s="75" t="s">
        <v>148</v>
      </c>
      <c r="O7" s="75" t="s">
        <v>149</v>
      </c>
      <c r="P7" s="75" t="s">
        <v>144</v>
      </c>
    </row>
    <row r="8" s="72" customFormat="1" ht="21" customHeight="1" spans="1:16">
      <c r="A8" s="83" t="s">
        <v>150</v>
      </c>
      <c r="B8" s="83">
        <f t="shared" ref="B8:B10" si="1">C8-4</f>
        <v>100</v>
      </c>
      <c r="C8" s="83">
        <f t="shared" ref="C8:C10" si="2">D8-4</f>
        <v>104</v>
      </c>
      <c r="D8" s="83" t="s">
        <v>151</v>
      </c>
      <c r="E8" s="83">
        <f t="shared" ref="E8:E10" si="3">D8+4</f>
        <v>112</v>
      </c>
      <c r="F8" s="83">
        <f>E8+4</f>
        <v>116</v>
      </c>
      <c r="G8" s="83">
        <f t="shared" ref="G8:G10" si="4">F8+6</f>
        <v>122</v>
      </c>
      <c r="H8" s="83">
        <f>G8+6</f>
        <v>128</v>
      </c>
      <c r="I8" s="75"/>
      <c r="J8" s="75" t="s">
        <v>152</v>
      </c>
      <c r="K8" s="75" t="s">
        <v>143</v>
      </c>
      <c r="L8" s="75" t="s">
        <v>143</v>
      </c>
      <c r="M8" s="75" t="s">
        <v>143</v>
      </c>
      <c r="N8" s="75" t="s">
        <v>143</v>
      </c>
      <c r="O8" s="75" t="s">
        <v>143</v>
      </c>
      <c r="P8" s="75" t="s">
        <v>143</v>
      </c>
    </row>
    <row r="9" s="72" customFormat="1" ht="21" customHeight="1" spans="1:16">
      <c r="A9" s="83" t="s">
        <v>153</v>
      </c>
      <c r="B9" s="83">
        <f t="shared" si="1"/>
        <v>102</v>
      </c>
      <c r="C9" s="83">
        <f t="shared" si="2"/>
        <v>106</v>
      </c>
      <c r="D9" s="83" t="s">
        <v>154</v>
      </c>
      <c r="E9" s="83">
        <f t="shared" si="3"/>
        <v>114</v>
      </c>
      <c r="F9" s="83">
        <f>E9+5</f>
        <v>119</v>
      </c>
      <c r="G9" s="83">
        <f t="shared" si="4"/>
        <v>125</v>
      </c>
      <c r="H9" s="83">
        <f>G9+7</f>
        <v>132</v>
      </c>
      <c r="I9" s="75"/>
      <c r="J9" s="75" t="s">
        <v>143</v>
      </c>
      <c r="K9" s="75" t="s">
        <v>143</v>
      </c>
      <c r="L9" s="75" t="s">
        <v>143</v>
      </c>
      <c r="M9" s="75" t="s">
        <v>155</v>
      </c>
      <c r="N9" s="75" t="s">
        <v>143</v>
      </c>
      <c r="O9" s="75" t="s">
        <v>143</v>
      </c>
      <c r="P9" s="75" t="s">
        <v>155</v>
      </c>
    </row>
    <row r="10" s="72" customFormat="1" ht="21" customHeight="1" spans="1:16">
      <c r="A10" s="83" t="s">
        <v>156</v>
      </c>
      <c r="B10" s="83">
        <f t="shared" si="1"/>
        <v>115</v>
      </c>
      <c r="C10" s="83">
        <f t="shared" si="2"/>
        <v>119</v>
      </c>
      <c r="D10" s="83" t="s">
        <v>157</v>
      </c>
      <c r="E10" s="83">
        <f t="shared" si="3"/>
        <v>127</v>
      </c>
      <c r="F10" s="83">
        <f>E10+5</f>
        <v>132</v>
      </c>
      <c r="G10" s="83">
        <f t="shared" si="4"/>
        <v>138</v>
      </c>
      <c r="H10" s="83">
        <f>G10+7</f>
        <v>145</v>
      </c>
      <c r="I10" s="75"/>
      <c r="J10" s="75" t="s">
        <v>143</v>
      </c>
      <c r="K10" s="75" t="s">
        <v>143</v>
      </c>
      <c r="L10" s="75" t="s">
        <v>143</v>
      </c>
      <c r="M10" s="75" t="s">
        <v>143</v>
      </c>
      <c r="N10" s="75" t="s">
        <v>143</v>
      </c>
      <c r="O10" s="75" t="s">
        <v>143</v>
      </c>
      <c r="P10" s="75" t="s">
        <v>143</v>
      </c>
    </row>
    <row r="11" s="72" customFormat="1" ht="21" customHeight="1" spans="1:16">
      <c r="A11" s="83" t="s">
        <v>158</v>
      </c>
      <c r="B11" s="83">
        <f t="shared" si="0"/>
        <v>40</v>
      </c>
      <c r="C11" s="83">
        <f>D11-1</f>
        <v>41</v>
      </c>
      <c r="D11" s="83">
        <v>42</v>
      </c>
      <c r="E11" s="83">
        <f>D11+1</f>
        <v>43</v>
      </c>
      <c r="F11" s="83">
        <f>E11+1</f>
        <v>44</v>
      </c>
      <c r="G11" s="83">
        <f>F11+1.2</f>
        <v>45.2</v>
      </c>
      <c r="H11" s="83">
        <f>G11+1.2</f>
        <v>46.4</v>
      </c>
      <c r="I11" s="75"/>
      <c r="J11" s="75" t="s">
        <v>159</v>
      </c>
      <c r="K11" s="75" t="s">
        <v>160</v>
      </c>
      <c r="L11" s="75" t="s">
        <v>161</v>
      </c>
      <c r="M11" s="75" t="s">
        <v>162</v>
      </c>
      <c r="N11" s="75" t="s">
        <v>160</v>
      </c>
      <c r="O11" s="75" t="s">
        <v>163</v>
      </c>
      <c r="P11" s="75" t="s">
        <v>162</v>
      </c>
    </row>
    <row r="12" s="72" customFormat="1" ht="21" customHeight="1" spans="1:16">
      <c r="A12" s="83" t="s">
        <v>164</v>
      </c>
      <c r="B12" s="83">
        <f>C12-0.5</f>
        <v>59.5</v>
      </c>
      <c r="C12" s="83">
        <f>D12-1</f>
        <v>60</v>
      </c>
      <c r="D12" s="83">
        <v>61</v>
      </c>
      <c r="E12" s="83">
        <f>D12+1</f>
        <v>62</v>
      </c>
      <c r="F12" s="83">
        <f>E12+1</f>
        <v>63</v>
      </c>
      <c r="G12" s="83">
        <f>F12+0.5</f>
        <v>63.5</v>
      </c>
      <c r="H12" s="83">
        <f>G12+0.5</f>
        <v>64</v>
      </c>
      <c r="I12" s="75"/>
      <c r="J12" s="75" t="s">
        <v>165</v>
      </c>
      <c r="K12" s="75" t="s">
        <v>166</v>
      </c>
      <c r="L12" s="75" t="s">
        <v>143</v>
      </c>
      <c r="M12" s="75" t="s">
        <v>155</v>
      </c>
      <c r="N12" s="75" t="s">
        <v>143</v>
      </c>
      <c r="O12" s="75" t="s">
        <v>167</v>
      </c>
      <c r="P12" s="75" t="s">
        <v>155</v>
      </c>
    </row>
    <row r="13" s="72" customFormat="1" ht="21" customHeight="1" spans="1:16">
      <c r="A13" s="83" t="s">
        <v>168</v>
      </c>
      <c r="B13" s="83">
        <f>C13-0.8</f>
        <v>19.9</v>
      </c>
      <c r="C13" s="83">
        <f>D13-0.8</f>
        <v>20.7</v>
      </c>
      <c r="D13" s="83">
        <v>21.5</v>
      </c>
      <c r="E13" s="83">
        <f>D13+0.8</f>
        <v>22.3</v>
      </c>
      <c r="F13" s="83">
        <f>E13+0.8</f>
        <v>23.1</v>
      </c>
      <c r="G13" s="83">
        <f>F13+1.3</f>
        <v>24.4</v>
      </c>
      <c r="H13" s="83">
        <f>G13+1.3</f>
        <v>25.7</v>
      </c>
      <c r="I13" s="75"/>
      <c r="J13" s="75" t="s">
        <v>169</v>
      </c>
      <c r="K13" s="75" t="s">
        <v>170</v>
      </c>
      <c r="L13" s="75" t="s">
        <v>170</v>
      </c>
      <c r="M13" s="75" t="s">
        <v>170</v>
      </c>
      <c r="N13" s="75" t="s">
        <v>170</v>
      </c>
      <c r="O13" s="75" t="s">
        <v>170</v>
      </c>
      <c r="P13" s="75" t="s">
        <v>170</v>
      </c>
    </row>
    <row r="14" s="72" customFormat="1" ht="21" customHeight="1" spans="1:16">
      <c r="A14" s="83" t="s">
        <v>171</v>
      </c>
      <c r="B14" s="83">
        <f>C14-0.7</f>
        <v>17.1</v>
      </c>
      <c r="C14" s="83">
        <f>D14-0.7</f>
        <v>17.8</v>
      </c>
      <c r="D14" s="83">
        <v>18.5</v>
      </c>
      <c r="E14" s="83">
        <f>D14+0.7</f>
        <v>19.2</v>
      </c>
      <c r="F14" s="83">
        <f>E14+0.7</f>
        <v>19.9</v>
      </c>
      <c r="G14" s="83">
        <f>F14+0.9</f>
        <v>20.8</v>
      </c>
      <c r="H14" s="83">
        <f>G14+0.9</f>
        <v>21.7</v>
      </c>
      <c r="I14" s="75"/>
      <c r="J14" s="75" t="s">
        <v>144</v>
      </c>
      <c r="K14" s="75" t="s">
        <v>143</v>
      </c>
      <c r="L14" s="75" t="s">
        <v>169</v>
      </c>
      <c r="M14" s="75" t="s">
        <v>169</v>
      </c>
      <c r="N14" s="75" t="s">
        <v>170</v>
      </c>
      <c r="O14" s="75" t="s">
        <v>170</v>
      </c>
      <c r="P14" s="75" t="s">
        <v>169</v>
      </c>
    </row>
    <row r="15" s="72" customFormat="1" ht="21" customHeight="1" spans="1:16">
      <c r="A15" s="83" t="s">
        <v>172</v>
      </c>
      <c r="B15" s="83">
        <f t="shared" ref="B15:B19" si="5">C15-0.5</f>
        <v>13</v>
      </c>
      <c r="C15" s="83">
        <f t="shared" ref="C15:C19" si="6">D15-0.5</f>
        <v>13.5</v>
      </c>
      <c r="D15" s="83">
        <v>14</v>
      </c>
      <c r="E15" s="83">
        <f>D15+0.5</f>
        <v>14.5</v>
      </c>
      <c r="F15" s="83">
        <f>E15+0.5</f>
        <v>15</v>
      </c>
      <c r="G15" s="83">
        <f>F15+0.7</f>
        <v>15.7</v>
      </c>
      <c r="H15" s="83">
        <f>G15+0.7</f>
        <v>16.4</v>
      </c>
      <c r="I15" s="75"/>
      <c r="J15" s="75" t="s">
        <v>143</v>
      </c>
      <c r="K15" s="75" t="s">
        <v>143</v>
      </c>
      <c r="L15" s="75" t="s">
        <v>143</v>
      </c>
      <c r="M15" s="75" t="s">
        <v>143</v>
      </c>
      <c r="N15" s="75" t="s">
        <v>143</v>
      </c>
      <c r="O15" s="75" t="s">
        <v>143</v>
      </c>
      <c r="P15" s="75" t="s">
        <v>143</v>
      </c>
    </row>
    <row r="16" s="72" customFormat="1" ht="21" customHeight="1" spans="1:16">
      <c r="A16" s="83" t="s">
        <v>173</v>
      </c>
      <c r="B16" s="83">
        <f t="shared" ref="B16:B21" si="7">C16</f>
        <v>11.5</v>
      </c>
      <c r="C16" s="83">
        <f>D16</f>
        <v>11.5</v>
      </c>
      <c r="D16" s="83">
        <v>11.5</v>
      </c>
      <c r="E16" s="83">
        <f t="shared" ref="E16:H16" si="8">D16</f>
        <v>11.5</v>
      </c>
      <c r="F16" s="83">
        <f t="shared" si="8"/>
        <v>11.5</v>
      </c>
      <c r="G16" s="83">
        <f t="shared" si="8"/>
        <v>11.5</v>
      </c>
      <c r="H16" s="83">
        <f t="shared" si="8"/>
        <v>11.5</v>
      </c>
      <c r="I16" s="75"/>
      <c r="J16" s="75" t="s">
        <v>143</v>
      </c>
      <c r="K16" s="75" t="s">
        <v>143</v>
      </c>
      <c r="L16" s="75" t="s">
        <v>143</v>
      </c>
      <c r="M16" s="75" t="s">
        <v>143</v>
      </c>
      <c r="N16" s="75" t="s">
        <v>143</v>
      </c>
      <c r="O16" s="75" t="s">
        <v>143</v>
      </c>
      <c r="P16" s="75" t="s">
        <v>143</v>
      </c>
    </row>
    <row r="17" s="72" customFormat="1" ht="21" customHeight="1" spans="1:16">
      <c r="A17" s="83" t="s">
        <v>174</v>
      </c>
      <c r="B17" s="83">
        <f>C17-1</f>
        <v>51</v>
      </c>
      <c r="C17" s="83">
        <f>D17-1</f>
        <v>52</v>
      </c>
      <c r="D17" s="83">
        <v>53</v>
      </c>
      <c r="E17" s="83">
        <f>D17+1</f>
        <v>54</v>
      </c>
      <c r="F17" s="83">
        <f>E17+1</f>
        <v>55</v>
      </c>
      <c r="G17" s="83">
        <f>F17+1.5</f>
        <v>56.5</v>
      </c>
      <c r="H17" s="83">
        <f>G17+1.5</f>
        <v>58</v>
      </c>
      <c r="I17" s="75"/>
      <c r="J17" s="75"/>
      <c r="K17" s="75" t="s">
        <v>143</v>
      </c>
      <c r="L17" s="75" t="s">
        <v>143</v>
      </c>
      <c r="M17" s="75" t="s">
        <v>143</v>
      </c>
      <c r="N17" s="75" t="s">
        <v>143</v>
      </c>
      <c r="O17" s="75" t="s">
        <v>143</v>
      </c>
      <c r="P17" s="75" t="s">
        <v>143</v>
      </c>
    </row>
    <row r="18" s="72" customFormat="1" ht="21" customHeight="1" spans="1:16">
      <c r="A18" s="83" t="s">
        <v>175</v>
      </c>
      <c r="B18" s="83">
        <f t="shared" si="5"/>
        <v>35</v>
      </c>
      <c r="C18" s="83">
        <f t="shared" si="6"/>
        <v>35.5</v>
      </c>
      <c r="D18" s="83">
        <v>36</v>
      </c>
      <c r="E18" s="83">
        <f t="shared" ref="E18:G18" si="9">D18+0.5</f>
        <v>36.5</v>
      </c>
      <c r="F18" s="83">
        <f t="shared" si="9"/>
        <v>37</v>
      </c>
      <c r="G18" s="83">
        <f t="shared" si="9"/>
        <v>37.5</v>
      </c>
      <c r="H18" s="83">
        <f>G18</f>
        <v>37.5</v>
      </c>
      <c r="I18" s="75"/>
      <c r="J18" s="75" t="s">
        <v>176</v>
      </c>
      <c r="K18" s="75" t="s">
        <v>170</v>
      </c>
      <c r="L18" s="75" t="s">
        <v>170</v>
      </c>
      <c r="M18" s="75" t="s">
        <v>177</v>
      </c>
      <c r="N18" s="75" t="s">
        <v>170</v>
      </c>
      <c r="O18" s="75" t="s">
        <v>142</v>
      </c>
      <c r="P18" s="75" t="s">
        <v>177</v>
      </c>
    </row>
    <row r="19" s="72" customFormat="1" ht="21" customHeight="1" spans="1:16">
      <c r="A19" s="83" t="s">
        <v>178</v>
      </c>
      <c r="B19" s="83">
        <f t="shared" si="5"/>
        <v>30.5</v>
      </c>
      <c r="C19" s="83">
        <f t="shared" si="6"/>
        <v>31</v>
      </c>
      <c r="D19" s="83">
        <v>31.5</v>
      </c>
      <c r="E19" s="83">
        <f>D19+0.5</f>
        <v>32</v>
      </c>
      <c r="F19" s="83">
        <f>E19+0.5</f>
        <v>32.5</v>
      </c>
      <c r="G19" s="83">
        <f>F19+0.75</f>
        <v>33.25</v>
      </c>
      <c r="H19" s="83">
        <f>G19</f>
        <v>33.25</v>
      </c>
      <c r="I19" s="75"/>
      <c r="J19" s="75" t="s">
        <v>144</v>
      </c>
      <c r="K19" s="75" t="s">
        <v>143</v>
      </c>
      <c r="L19" s="75" t="s">
        <v>169</v>
      </c>
      <c r="M19" s="75" t="s">
        <v>169</v>
      </c>
      <c r="N19" s="75" t="s">
        <v>170</v>
      </c>
      <c r="O19" s="75" t="s">
        <v>170</v>
      </c>
      <c r="P19" s="75" t="s">
        <v>169</v>
      </c>
    </row>
    <row r="20" s="72" customFormat="1" ht="21" customHeight="1" spans="1:16">
      <c r="A20" s="83" t="s">
        <v>179</v>
      </c>
      <c r="B20" s="83">
        <f t="shared" si="7"/>
        <v>15.5</v>
      </c>
      <c r="C20" s="83">
        <f>D20-1</f>
        <v>15.5</v>
      </c>
      <c r="D20" s="83">
        <v>16.5</v>
      </c>
      <c r="E20" s="83">
        <f>D20</f>
        <v>16.5</v>
      </c>
      <c r="F20" s="83">
        <f>D20+1.5</f>
        <v>18</v>
      </c>
      <c r="G20" s="83">
        <f>D20+1.5</f>
        <v>18</v>
      </c>
      <c r="H20" s="83">
        <f>F20</f>
        <v>18</v>
      </c>
      <c r="I20" s="75"/>
      <c r="J20" s="75" t="s">
        <v>165</v>
      </c>
      <c r="K20" s="75" t="s">
        <v>166</v>
      </c>
      <c r="L20" s="75" t="s">
        <v>143</v>
      </c>
      <c r="M20" s="75" t="s">
        <v>155</v>
      </c>
      <c r="N20" s="75" t="s">
        <v>143</v>
      </c>
      <c r="O20" s="75" t="s">
        <v>167</v>
      </c>
      <c r="P20" s="75" t="s">
        <v>155</v>
      </c>
    </row>
    <row r="21" s="72" customFormat="1" ht="19" customHeight="1" spans="1:16">
      <c r="A21" s="83" t="s">
        <v>180</v>
      </c>
      <c r="B21" s="83">
        <f t="shared" si="7"/>
        <v>2.5</v>
      </c>
      <c r="C21" s="83">
        <f>D21</f>
        <v>2.5</v>
      </c>
      <c r="D21" s="83">
        <v>2.5</v>
      </c>
      <c r="E21" s="83">
        <f t="shared" ref="E21:H21" si="10">D21</f>
        <v>2.5</v>
      </c>
      <c r="F21" s="83">
        <f t="shared" si="10"/>
        <v>2.5</v>
      </c>
      <c r="G21" s="83">
        <f t="shared" si="10"/>
        <v>2.5</v>
      </c>
      <c r="H21" s="83">
        <f t="shared" si="10"/>
        <v>2.5</v>
      </c>
      <c r="I21" s="90"/>
      <c r="J21" s="75" t="s">
        <v>169</v>
      </c>
      <c r="K21" s="75" t="s">
        <v>170</v>
      </c>
      <c r="L21" s="75" t="s">
        <v>170</v>
      </c>
      <c r="M21" s="75" t="s">
        <v>170</v>
      </c>
      <c r="N21" s="75" t="s">
        <v>170</v>
      </c>
      <c r="O21" s="75" t="s">
        <v>170</v>
      </c>
      <c r="P21" s="75" t="s">
        <v>170</v>
      </c>
    </row>
    <row r="22" s="71" customFormat="1" ht="47" customHeight="1" spans="1:14">
      <c r="A22" s="84"/>
      <c r="B22" s="84"/>
      <c r="C22" s="84"/>
      <c r="D22" s="84"/>
      <c r="E22" s="84"/>
      <c r="F22" s="84"/>
      <c r="G22" s="84"/>
      <c r="H22" s="84"/>
      <c r="I22" s="84"/>
      <c r="J22" s="71" t="s">
        <v>181</v>
      </c>
      <c r="K22" s="91"/>
      <c r="L22" s="71" t="s">
        <v>182</v>
      </c>
      <c r="M22" s="71"/>
      <c r="N22" s="71" t="s">
        <v>183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F4" sqref="F4:F5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255</v>
      </c>
      <c r="B2" s="7" t="s">
        <v>256</v>
      </c>
      <c r="C2" s="7" t="s">
        <v>257</v>
      </c>
      <c r="D2" s="7" t="s">
        <v>258</v>
      </c>
      <c r="E2" s="7" t="s">
        <v>259</v>
      </c>
      <c r="F2" s="7" t="s">
        <v>260</v>
      </c>
      <c r="G2" s="7" t="s">
        <v>261</v>
      </c>
      <c r="H2" s="7" t="s">
        <v>262</v>
      </c>
      <c r="I2" s="6" t="s">
        <v>263</v>
      </c>
      <c r="J2" s="6" t="s">
        <v>264</v>
      </c>
      <c r="K2" s="6" t="s">
        <v>265</v>
      </c>
      <c r="L2" s="6" t="s">
        <v>266</v>
      </c>
      <c r="M2" s="6" t="s">
        <v>267</v>
      </c>
      <c r="N2" s="7" t="s">
        <v>268</v>
      </c>
      <c r="O2" s="7" t="s">
        <v>269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270</v>
      </c>
      <c r="J3" s="6" t="s">
        <v>270</v>
      </c>
      <c r="K3" s="6" t="s">
        <v>270</v>
      </c>
      <c r="L3" s="6" t="s">
        <v>270</v>
      </c>
      <c r="M3" s="6" t="s">
        <v>270</v>
      </c>
      <c r="N3" s="9"/>
      <c r="O3" s="9"/>
    </row>
    <row r="4" s="2" customFormat="1" ht="18" customHeight="1" spans="1:15">
      <c r="A4" s="43">
        <v>1</v>
      </c>
      <c r="B4" s="32" t="s">
        <v>271</v>
      </c>
      <c r="C4" s="33" t="s">
        <v>272</v>
      </c>
      <c r="D4" s="13" t="s">
        <v>101</v>
      </c>
      <c r="E4" s="6" t="s">
        <v>47</v>
      </c>
      <c r="F4" s="12" t="s">
        <v>273</v>
      </c>
      <c r="G4" s="69" t="s">
        <v>79</v>
      </c>
      <c r="H4" s="70"/>
      <c r="I4" s="43">
        <v>1</v>
      </c>
      <c r="J4" s="43"/>
      <c r="K4" s="43">
        <v>1</v>
      </c>
      <c r="L4" s="43"/>
      <c r="M4" s="43">
        <v>1</v>
      </c>
      <c r="N4" s="70">
        <f>SUM(I4:M4)</f>
        <v>3</v>
      </c>
      <c r="O4" s="70"/>
    </row>
    <row r="5" s="2" customFormat="1" ht="18" customHeight="1" spans="1:15">
      <c r="A5" s="43">
        <v>2</v>
      </c>
      <c r="B5" s="32" t="s">
        <v>274</v>
      </c>
      <c r="C5" s="33" t="s">
        <v>272</v>
      </c>
      <c r="D5" s="13" t="s">
        <v>102</v>
      </c>
      <c r="E5" s="6" t="s">
        <v>47</v>
      </c>
      <c r="F5" s="12" t="s">
        <v>273</v>
      </c>
      <c r="G5" s="69" t="s">
        <v>79</v>
      </c>
      <c r="H5" s="70"/>
      <c r="I5" s="43"/>
      <c r="J5" s="43">
        <v>1</v>
      </c>
      <c r="K5" s="43"/>
      <c r="L5" s="43">
        <v>1</v>
      </c>
      <c r="M5" s="43">
        <v>1</v>
      </c>
      <c r="N5" s="70">
        <f>SUM(I5:M5)</f>
        <v>3</v>
      </c>
      <c r="O5" s="70"/>
    </row>
    <row r="6" s="2" customFormat="1" ht="18" customHeight="1" spans="1:15">
      <c r="A6" s="43"/>
      <c r="B6" s="35"/>
      <c r="C6" s="36"/>
      <c r="D6" s="37"/>
      <c r="E6" s="19"/>
      <c r="F6" s="11"/>
      <c r="G6" s="69"/>
      <c r="H6" s="70"/>
      <c r="I6" s="43"/>
      <c r="J6" s="43"/>
      <c r="K6" s="43"/>
      <c r="L6" s="43"/>
      <c r="M6" s="43"/>
      <c r="N6" s="70"/>
      <c r="O6" s="70"/>
    </row>
    <row r="7" s="2" customFormat="1" ht="18" customHeight="1" spans="1:15">
      <c r="A7" s="43"/>
      <c r="B7" s="19"/>
      <c r="C7" s="36"/>
      <c r="D7" s="37"/>
      <c r="E7" s="19"/>
      <c r="F7" s="11"/>
      <c r="G7" s="69"/>
      <c r="H7" s="70"/>
      <c r="I7" s="43"/>
      <c r="J7" s="43"/>
      <c r="K7" s="43"/>
      <c r="L7" s="43"/>
      <c r="M7" s="43"/>
      <c r="N7" s="70"/>
      <c r="O7" s="70"/>
    </row>
    <row r="8" s="1" customFormat="1" ht="14.25" customHeight="1" spans="1: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="4" customFormat="1" ht="29.25" customHeight="1" spans="1:15">
      <c r="A9" s="38" t="s">
        <v>275</v>
      </c>
      <c r="B9" s="39"/>
      <c r="C9" s="39"/>
      <c r="D9" s="40"/>
      <c r="E9" s="24"/>
      <c r="F9" s="48"/>
      <c r="G9" s="48"/>
      <c r="H9" s="48"/>
      <c r="I9" s="41"/>
      <c r="J9" s="21" t="s">
        <v>276</v>
      </c>
      <c r="K9" s="22"/>
      <c r="L9" s="22"/>
      <c r="M9" s="23"/>
      <c r="N9" s="22"/>
      <c r="O9" s="30"/>
    </row>
    <row r="10" s="1" customFormat="1" ht="72.95" customHeight="1" spans="1:15">
      <c r="A10" s="25" t="s">
        <v>277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zoomScale="120" zoomScaleNormal="120" workbookViewId="0">
      <selection activeCell="E4" sqref="E4:E5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255</v>
      </c>
      <c r="B2" s="7" t="s">
        <v>260</v>
      </c>
      <c r="C2" s="7" t="s">
        <v>256</v>
      </c>
      <c r="D2" s="7" t="s">
        <v>257</v>
      </c>
      <c r="E2" s="7" t="s">
        <v>258</v>
      </c>
      <c r="F2" s="7" t="s">
        <v>259</v>
      </c>
      <c r="G2" s="6" t="s">
        <v>279</v>
      </c>
      <c r="H2" s="6"/>
      <c r="I2" s="6" t="s">
        <v>280</v>
      </c>
      <c r="J2" s="6"/>
      <c r="K2" s="8" t="s">
        <v>281</v>
      </c>
      <c r="L2" s="66" t="s">
        <v>282</v>
      </c>
      <c r="M2" s="27" t="s">
        <v>283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284</v>
      </c>
      <c r="H3" s="6" t="s">
        <v>285</v>
      </c>
      <c r="I3" s="6" t="s">
        <v>284</v>
      </c>
      <c r="J3" s="6" t="s">
        <v>285</v>
      </c>
      <c r="K3" s="10"/>
      <c r="L3" s="67"/>
      <c r="M3" s="28"/>
    </row>
    <row r="4" s="63" customFormat="1" ht="18" customHeight="1" spans="1:13">
      <c r="A4" s="11">
        <v>1</v>
      </c>
      <c r="B4" s="12" t="s">
        <v>273</v>
      </c>
      <c r="C4" s="32" t="s">
        <v>286</v>
      </c>
      <c r="D4" s="33" t="s">
        <v>272</v>
      </c>
      <c r="E4" s="13" t="s">
        <v>101</v>
      </c>
      <c r="F4" s="6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63" customFormat="1" ht="18" customHeight="1" spans="1:13">
      <c r="A5" s="11">
        <v>2</v>
      </c>
      <c r="B5" s="12" t="s">
        <v>273</v>
      </c>
      <c r="C5" s="32" t="s">
        <v>287</v>
      </c>
      <c r="D5" s="33" t="s">
        <v>272</v>
      </c>
      <c r="E5" s="13" t="s">
        <v>102</v>
      </c>
      <c r="F5" s="6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63" customFormat="1" ht="18" customHeight="1" spans="1:13">
      <c r="A6" s="11"/>
      <c r="B6" s="11"/>
      <c r="C6" s="35"/>
      <c r="D6" s="36"/>
      <c r="E6" s="37"/>
      <c r="F6" s="19"/>
      <c r="G6" s="14"/>
      <c r="H6" s="14"/>
      <c r="I6" s="15"/>
      <c r="J6" s="15"/>
      <c r="K6" s="14"/>
      <c r="L6" s="11"/>
      <c r="M6" s="11"/>
    </row>
    <row r="7" s="64" customFormat="1" ht="14.25" customHeight="1" spans="1:1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="1" customFormat="1" ht="14.25" customHeight="1" spans="1:1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="4" customFormat="1" ht="29.25" customHeight="1" spans="1:13">
      <c r="A9" s="38" t="s">
        <v>288</v>
      </c>
      <c r="B9" s="39"/>
      <c r="C9" s="39"/>
      <c r="D9" s="39"/>
      <c r="E9" s="40"/>
      <c r="F9" s="24"/>
      <c r="G9" s="41"/>
      <c r="H9" s="21" t="s">
        <v>276</v>
      </c>
      <c r="I9" s="22"/>
      <c r="J9" s="22"/>
      <c r="K9" s="23"/>
      <c r="L9" s="68"/>
      <c r="M9" s="30"/>
    </row>
    <row r="10" s="1" customFormat="1" ht="105" customHeight="1" spans="1:13">
      <c r="A10" s="65" t="s">
        <v>289</v>
      </c>
      <c r="B10" s="6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view="pageBreakPreview" zoomScale="110" zoomScaleNormal="100" workbookViewId="0">
      <selection activeCell="B4" sqref="B4:B5"/>
    </sheetView>
  </sheetViews>
  <sheetFormatPr defaultColWidth="8.1" defaultRowHeight="14.4" outlineLevelRow="7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291</v>
      </c>
      <c r="B2" s="7" t="s">
        <v>260</v>
      </c>
      <c r="C2" s="7" t="s">
        <v>256</v>
      </c>
      <c r="D2" s="7" t="s">
        <v>257</v>
      </c>
      <c r="E2" s="7" t="s">
        <v>258</v>
      </c>
      <c r="F2" s="7" t="s">
        <v>259</v>
      </c>
      <c r="G2" s="50" t="s">
        <v>292</v>
      </c>
      <c r="H2" s="51"/>
      <c r="I2" s="58"/>
      <c r="J2" s="50" t="s">
        <v>293</v>
      </c>
      <c r="K2" s="51"/>
      <c r="L2" s="58"/>
      <c r="M2" s="50" t="s">
        <v>294</v>
      </c>
      <c r="N2" s="51"/>
      <c r="O2" s="58"/>
      <c r="P2" s="50" t="s">
        <v>295</v>
      </c>
      <c r="Q2" s="51"/>
      <c r="R2" s="58"/>
      <c r="S2" s="51" t="s">
        <v>296</v>
      </c>
      <c r="T2" s="51"/>
      <c r="U2" s="58"/>
      <c r="V2" s="44" t="s">
        <v>297</v>
      </c>
      <c r="W2" s="44" t="s">
        <v>269</v>
      </c>
    </row>
    <row r="3" s="2" customFormat="1" ht="18" customHeight="1" spans="1:23">
      <c r="A3" s="52"/>
      <c r="B3" s="52"/>
      <c r="C3" s="52"/>
      <c r="D3" s="52"/>
      <c r="E3" s="52"/>
      <c r="F3" s="52"/>
      <c r="G3" s="6" t="s">
        <v>298</v>
      </c>
      <c r="H3" s="6" t="s">
        <v>52</v>
      </c>
      <c r="I3" s="6" t="s">
        <v>260</v>
      </c>
      <c r="J3" s="6" t="s">
        <v>298</v>
      </c>
      <c r="K3" s="6" t="s">
        <v>52</v>
      </c>
      <c r="L3" s="6" t="s">
        <v>260</v>
      </c>
      <c r="M3" s="6" t="s">
        <v>298</v>
      </c>
      <c r="N3" s="6" t="s">
        <v>52</v>
      </c>
      <c r="O3" s="6" t="s">
        <v>260</v>
      </c>
      <c r="P3" s="6" t="s">
        <v>298</v>
      </c>
      <c r="Q3" s="6" t="s">
        <v>52</v>
      </c>
      <c r="R3" s="6" t="s">
        <v>260</v>
      </c>
      <c r="S3" s="6" t="s">
        <v>298</v>
      </c>
      <c r="T3" s="6" t="s">
        <v>52</v>
      </c>
      <c r="U3" s="6" t="s">
        <v>260</v>
      </c>
      <c r="V3" s="61"/>
      <c r="W3" s="61"/>
    </row>
    <row r="4" s="1" customFormat="1" ht="18" customHeight="1" spans="1:23">
      <c r="A4" s="20"/>
      <c r="B4" s="12" t="s">
        <v>273</v>
      </c>
      <c r="C4" s="32" t="s">
        <v>286</v>
      </c>
      <c r="D4" s="33" t="s">
        <v>272</v>
      </c>
      <c r="E4" s="13" t="s">
        <v>101</v>
      </c>
      <c r="F4" s="6" t="s">
        <v>47</v>
      </c>
      <c r="G4" s="33" t="s">
        <v>299</v>
      </c>
      <c r="H4" s="53" t="s">
        <v>300</v>
      </c>
      <c r="I4" s="13" t="s">
        <v>301</v>
      </c>
      <c r="J4" s="59" t="s">
        <v>302</v>
      </c>
      <c r="K4" s="60" t="s">
        <v>303</v>
      </c>
      <c r="L4" s="60" t="s">
        <v>304</v>
      </c>
      <c r="M4" s="59" t="s">
        <v>305</v>
      </c>
      <c r="N4" s="60" t="s">
        <v>306</v>
      </c>
      <c r="O4" s="60" t="s">
        <v>307</v>
      </c>
      <c r="P4" s="60"/>
      <c r="Q4" s="60"/>
      <c r="R4" s="60"/>
      <c r="S4" s="60"/>
      <c r="T4" s="60"/>
      <c r="U4" s="60"/>
      <c r="V4" s="60" t="s">
        <v>79</v>
      </c>
      <c r="W4" s="60"/>
    </row>
    <row r="5" s="1" customFormat="1" ht="18" customHeight="1" spans="1:23">
      <c r="A5" s="20"/>
      <c r="B5" s="12" t="s">
        <v>273</v>
      </c>
      <c r="C5" s="32" t="s">
        <v>308</v>
      </c>
      <c r="D5" s="33" t="s">
        <v>272</v>
      </c>
      <c r="E5" s="13" t="s">
        <v>102</v>
      </c>
      <c r="F5" s="6" t="s">
        <v>47</v>
      </c>
      <c r="G5" s="32"/>
      <c r="H5" s="33"/>
      <c r="I5" s="13"/>
      <c r="J5" s="18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="1" customFormat="1" ht="14.25" customHeight="1" spans="1:23">
      <c r="A6" s="54"/>
      <c r="B6" s="55"/>
      <c r="C6" s="55"/>
      <c r="D6" s="55"/>
      <c r="E6" s="56"/>
      <c r="F6" s="57"/>
      <c r="G6" s="18"/>
      <c r="H6" s="55"/>
      <c r="I6" s="55"/>
      <c r="J6" s="57"/>
      <c r="K6" s="55"/>
      <c r="L6" s="55"/>
      <c r="M6" s="55"/>
      <c r="N6" s="55"/>
      <c r="O6" s="55"/>
      <c r="P6" s="55"/>
      <c r="Q6" s="55"/>
      <c r="R6" s="55"/>
      <c r="S6" s="55"/>
      <c r="T6" s="55"/>
      <c r="U6" s="62"/>
      <c r="V6" s="60"/>
      <c r="W6" s="62"/>
    </row>
    <row r="7" s="4" customFormat="1" ht="29.25" customHeight="1" spans="1:23">
      <c r="A7" s="38" t="s">
        <v>288</v>
      </c>
      <c r="B7" s="39"/>
      <c r="C7" s="39"/>
      <c r="D7" s="39"/>
      <c r="E7" s="40"/>
      <c r="F7" s="24"/>
      <c r="G7" s="41"/>
      <c r="H7" s="48"/>
      <c r="I7" s="48"/>
      <c r="J7" s="21" t="s">
        <v>276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3"/>
      <c r="V7" s="22"/>
      <c r="W7" s="30"/>
    </row>
    <row r="8" s="1" customFormat="1" ht="72.95" customHeight="1" spans="1:23">
      <c r="A8" s="25" t="s">
        <v>309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</sheetData>
  <mergeCells count="18">
    <mergeCell ref="A1:W1"/>
    <mergeCell ref="G2:I2"/>
    <mergeCell ref="J2:L2"/>
    <mergeCell ref="M2:O2"/>
    <mergeCell ref="P2:R2"/>
    <mergeCell ref="S2:U2"/>
    <mergeCell ref="A7:E7"/>
    <mergeCell ref="F7:G7"/>
    <mergeCell ref="J7:U7"/>
    <mergeCell ref="A8:W8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5 W6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zoomScale="125" zoomScaleNormal="125" workbookViewId="0">
      <selection activeCell="D3" sqref="D3:D4"/>
    </sheetView>
  </sheetViews>
  <sheetFormatPr defaultColWidth="8.1" defaultRowHeight="14.4" outlineLevelRow="5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43" t="s">
        <v>311</v>
      </c>
      <c r="B2" s="44" t="s">
        <v>256</v>
      </c>
      <c r="C2" s="44" t="s">
        <v>257</v>
      </c>
      <c r="D2" s="44" t="s">
        <v>258</v>
      </c>
      <c r="E2" s="43" t="s">
        <v>259</v>
      </c>
      <c r="F2" s="44" t="s">
        <v>260</v>
      </c>
      <c r="G2" s="43" t="s">
        <v>312</v>
      </c>
      <c r="H2" s="43" t="s">
        <v>313</v>
      </c>
      <c r="I2" s="43" t="s">
        <v>314</v>
      </c>
      <c r="J2" s="43" t="s">
        <v>313</v>
      </c>
      <c r="K2" s="43" t="s">
        <v>315</v>
      </c>
      <c r="L2" s="43" t="s">
        <v>313</v>
      </c>
      <c r="M2" s="44" t="s">
        <v>297</v>
      </c>
      <c r="N2" s="44" t="s">
        <v>269</v>
      </c>
    </row>
    <row r="3" s="1" customFormat="1" ht="14.25" customHeight="1" spans="1:15">
      <c r="A3" s="45">
        <v>45550</v>
      </c>
      <c r="B3" s="32" t="s">
        <v>286</v>
      </c>
      <c r="C3" s="33" t="s">
        <v>272</v>
      </c>
      <c r="D3" s="13" t="s">
        <v>101</v>
      </c>
      <c r="E3" s="6" t="s">
        <v>47</v>
      </c>
      <c r="F3" s="12" t="s">
        <v>273</v>
      </c>
      <c r="G3" s="46">
        <v>0.333333333333333</v>
      </c>
      <c r="H3" s="47" t="s">
        <v>316</v>
      </c>
      <c r="I3" s="46">
        <v>0.583333333333333</v>
      </c>
      <c r="J3" s="47" t="s">
        <v>316</v>
      </c>
      <c r="K3" s="20"/>
      <c r="L3" s="49"/>
      <c r="M3" s="49"/>
      <c r="N3" s="49" t="s">
        <v>317</v>
      </c>
      <c r="O3" s="49"/>
    </row>
    <row r="4" s="1" customFormat="1" ht="14.25" customHeight="1" spans="1:15">
      <c r="A4" s="45">
        <v>45551</v>
      </c>
      <c r="B4" s="32" t="s">
        <v>287</v>
      </c>
      <c r="C4" s="33" t="s">
        <v>272</v>
      </c>
      <c r="D4" s="13" t="s">
        <v>102</v>
      </c>
      <c r="E4" s="6" t="s">
        <v>47</v>
      </c>
      <c r="F4" s="12" t="s">
        <v>273</v>
      </c>
      <c r="G4" s="46">
        <v>0.375</v>
      </c>
      <c r="H4" s="47" t="s">
        <v>316</v>
      </c>
      <c r="I4" s="46">
        <v>0.604166666666667</v>
      </c>
      <c r="J4" s="47" t="s">
        <v>316</v>
      </c>
      <c r="K4" s="20"/>
      <c r="L4" s="43"/>
      <c r="M4" s="43"/>
      <c r="N4" s="44" t="s">
        <v>318</v>
      </c>
      <c r="O4" s="44"/>
    </row>
    <row r="5" s="4" customFormat="1" ht="29.25" customHeight="1" spans="1:14">
      <c r="A5" s="38" t="s">
        <v>288</v>
      </c>
      <c r="B5" s="39"/>
      <c r="C5" s="39"/>
      <c r="D5" s="40"/>
      <c r="E5" s="24"/>
      <c r="F5" s="48"/>
      <c r="G5" s="41"/>
      <c r="H5" s="48"/>
      <c r="I5" s="21" t="s">
        <v>276</v>
      </c>
      <c r="J5" s="22"/>
      <c r="K5" s="22"/>
      <c r="L5" s="22"/>
      <c r="M5" s="22"/>
      <c r="N5" s="30"/>
    </row>
    <row r="6" s="1" customFormat="1" ht="72.95" customHeight="1" spans="1:14">
      <c r="A6" s="25" t="s">
        <v>319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</sheetData>
  <mergeCells count="5">
    <mergeCell ref="A1:N1"/>
    <mergeCell ref="A5:D5"/>
    <mergeCell ref="E5:G5"/>
    <mergeCell ref="I5:K5"/>
    <mergeCell ref="A6:N6"/>
  </mergeCells>
  <dataValidations count="1">
    <dataValidation type="list" allowBlank="1" showInputMessage="1" showErrorMessage="1" sqref="N1 O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zoomScale="125" zoomScaleNormal="125" workbookViewId="0">
      <selection activeCell="F9" sqref="F9"/>
    </sheetView>
  </sheetViews>
  <sheetFormatPr defaultColWidth="8.1" defaultRowHeight="14.4" outlineLevelRow="6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320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291</v>
      </c>
      <c r="B2" s="7" t="s">
        <v>260</v>
      </c>
      <c r="C2" s="7" t="s">
        <v>256</v>
      </c>
      <c r="D2" s="7" t="s">
        <v>257</v>
      </c>
      <c r="E2" s="7" t="s">
        <v>258</v>
      </c>
      <c r="F2" s="7" t="s">
        <v>259</v>
      </c>
      <c r="G2" s="6" t="s">
        <v>321</v>
      </c>
      <c r="H2" s="6" t="s">
        <v>322</v>
      </c>
      <c r="I2" s="6" t="s">
        <v>323</v>
      </c>
      <c r="J2" s="6" t="s">
        <v>324</v>
      </c>
      <c r="K2" s="7" t="s">
        <v>297</v>
      </c>
      <c r="L2" s="7" t="s">
        <v>269</v>
      </c>
    </row>
    <row r="3" s="2" customFormat="1" ht="15.95" customHeight="1" spans="1:12">
      <c r="A3" s="31" t="s">
        <v>325</v>
      </c>
      <c r="B3" s="12" t="s">
        <v>273</v>
      </c>
      <c r="C3" s="32" t="s">
        <v>286</v>
      </c>
      <c r="D3" s="33" t="s">
        <v>272</v>
      </c>
      <c r="E3" s="13" t="s">
        <v>101</v>
      </c>
      <c r="F3" s="6" t="s">
        <v>47</v>
      </c>
      <c r="G3" s="34" t="s">
        <v>326</v>
      </c>
      <c r="H3" s="34" t="s">
        <v>327</v>
      </c>
      <c r="I3" s="34" t="s">
        <v>328</v>
      </c>
      <c r="J3" s="42" t="s">
        <v>329</v>
      </c>
      <c r="K3" s="42" t="s">
        <v>318</v>
      </c>
      <c r="L3" s="42"/>
    </row>
    <row r="4" s="2" customFormat="1" ht="15.95" customHeight="1" spans="1:12">
      <c r="A4" s="31" t="s">
        <v>330</v>
      </c>
      <c r="B4" s="12" t="s">
        <v>273</v>
      </c>
      <c r="C4" s="32" t="s">
        <v>271</v>
      </c>
      <c r="D4" s="33" t="s">
        <v>272</v>
      </c>
      <c r="E4" s="13" t="s">
        <v>102</v>
      </c>
      <c r="F4" s="6" t="s">
        <v>47</v>
      </c>
      <c r="G4" s="34" t="s">
        <v>326</v>
      </c>
      <c r="H4" s="34" t="s">
        <v>327</v>
      </c>
      <c r="I4" s="34" t="s">
        <v>328</v>
      </c>
      <c r="J4" s="42" t="s">
        <v>329</v>
      </c>
      <c r="K4" s="42" t="s">
        <v>318</v>
      </c>
      <c r="L4" s="42"/>
    </row>
    <row r="5" s="2" customFormat="1" ht="15.95" customHeight="1" spans="1:12">
      <c r="A5" s="31"/>
      <c r="B5" s="11"/>
      <c r="C5" s="35"/>
      <c r="D5" s="36"/>
      <c r="E5" s="37"/>
      <c r="F5" s="19"/>
      <c r="G5" s="34"/>
      <c r="H5" s="34"/>
      <c r="I5" s="34"/>
      <c r="J5" s="42"/>
      <c r="K5" s="42"/>
      <c r="L5" s="31"/>
    </row>
    <row r="6" s="4" customFormat="1" ht="29.25" customHeight="1" spans="1:12">
      <c r="A6" s="38" t="s">
        <v>288</v>
      </c>
      <c r="B6" s="39"/>
      <c r="C6" s="39"/>
      <c r="D6" s="39"/>
      <c r="E6" s="40"/>
      <c r="F6" s="24"/>
      <c r="G6" s="41"/>
      <c r="H6" s="21" t="s">
        <v>276</v>
      </c>
      <c r="I6" s="22"/>
      <c r="J6" s="22"/>
      <c r="K6" s="22"/>
      <c r="L6" s="30"/>
    </row>
    <row r="7" s="1" customFormat="1" ht="72.95" customHeight="1" spans="1:12">
      <c r="A7" s="25" t="s">
        <v>331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</row>
  </sheetData>
  <mergeCells count="5">
    <mergeCell ref="A1:J1"/>
    <mergeCell ref="A6:E6"/>
    <mergeCell ref="F6:G6"/>
    <mergeCell ref="H6:J6"/>
    <mergeCell ref="A7:L7"/>
  </mergeCells>
  <dataValidations count="1">
    <dataValidation type="list" allowBlank="1" showInputMessage="1" showErrorMessage="1" sqref="L3:L4 L5:L7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A12" sqref="A12:I12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332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255</v>
      </c>
      <c r="B2" s="7" t="s">
        <v>260</v>
      </c>
      <c r="C2" s="7" t="s">
        <v>298</v>
      </c>
      <c r="D2" s="7" t="s">
        <v>258</v>
      </c>
      <c r="E2" s="7" t="s">
        <v>259</v>
      </c>
      <c r="F2" s="6" t="s">
        <v>333</v>
      </c>
      <c r="G2" s="6" t="s">
        <v>280</v>
      </c>
      <c r="H2" s="8" t="s">
        <v>281</v>
      </c>
      <c r="I2" s="27" t="s">
        <v>283</v>
      </c>
    </row>
    <row r="3" s="2" customFormat="1" ht="18" customHeight="1" spans="1:9">
      <c r="A3" s="6"/>
      <c r="B3" s="9"/>
      <c r="C3" s="9"/>
      <c r="D3" s="9"/>
      <c r="E3" s="9"/>
      <c r="F3" s="6" t="s">
        <v>334</v>
      </c>
      <c r="G3" s="6" t="s">
        <v>284</v>
      </c>
      <c r="H3" s="10"/>
      <c r="I3" s="28"/>
    </row>
    <row r="4" s="3" customFormat="1" ht="18" customHeight="1" spans="1:9">
      <c r="A4" s="11">
        <v>1</v>
      </c>
      <c r="B4" s="12" t="s">
        <v>335</v>
      </c>
      <c r="C4" s="13" t="s">
        <v>336</v>
      </c>
      <c r="D4" s="13" t="s">
        <v>101</v>
      </c>
      <c r="E4" s="6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2" t="s">
        <v>335</v>
      </c>
      <c r="C5" s="13" t="s">
        <v>336</v>
      </c>
      <c r="D5" s="13" t="s">
        <v>102</v>
      </c>
      <c r="E5" s="6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2" t="s">
        <v>335</v>
      </c>
      <c r="C6" s="16" t="s">
        <v>337</v>
      </c>
      <c r="D6" s="13" t="s">
        <v>101</v>
      </c>
      <c r="E6" s="6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2" t="s">
        <v>335</v>
      </c>
      <c r="C7" s="16" t="s">
        <v>337</v>
      </c>
      <c r="D7" s="13" t="s">
        <v>102</v>
      </c>
      <c r="E7" s="6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7"/>
      <c r="D8" s="18"/>
      <c r="E8" s="19"/>
      <c r="F8" s="14"/>
      <c r="G8" s="14"/>
      <c r="H8" s="15"/>
      <c r="I8" s="29"/>
    </row>
    <row r="9" s="3" customFormat="1" ht="18" customHeight="1" spans="1:9">
      <c r="A9" s="11"/>
      <c r="B9" s="11"/>
      <c r="C9" s="17"/>
      <c r="D9" s="18"/>
      <c r="E9" s="19"/>
      <c r="F9" s="14"/>
      <c r="G9" s="14"/>
      <c r="H9" s="15"/>
      <c r="I9" s="29"/>
    </row>
    <row r="10" s="1" customFormat="1" ht="18" customHeight="1" spans="1:9">
      <c r="A10" s="20"/>
      <c r="B10" s="20"/>
      <c r="C10" s="20"/>
      <c r="D10" s="20"/>
      <c r="E10" s="20"/>
      <c r="F10" s="20"/>
      <c r="G10" s="20"/>
      <c r="H10" s="20"/>
      <c r="I10" s="20"/>
    </row>
    <row r="11" s="4" customFormat="1" ht="29.25" customHeight="1" spans="1:9">
      <c r="A11" s="21" t="s">
        <v>288</v>
      </c>
      <c r="B11" s="22"/>
      <c r="C11" s="22"/>
      <c r="D11" s="23"/>
      <c r="E11" s="24"/>
      <c r="F11" s="21" t="s">
        <v>276</v>
      </c>
      <c r="G11" s="22"/>
      <c r="H11" s="23"/>
      <c r="I11" s="30"/>
    </row>
    <row r="12" s="1" customFormat="1" ht="51.95" customHeight="1" spans="1:9">
      <c r="A12" s="25" t="s">
        <v>338</v>
      </c>
      <c r="B12" s="25"/>
      <c r="C12" s="26"/>
      <c r="D12" s="26"/>
      <c r="E12" s="26"/>
      <c r="F12" s="26"/>
      <c r="G12" s="26"/>
      <c r="H12" s="26"/>
      <c r="I12" s="2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2024-10-13T09:22:12Z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9A76448B09AA4BF58667FC667EC195F4</vt:lpwstr>
  </property>
</Properties>
</file>