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80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<sst xmlns="http://schemas.openxmlformats.org/spreadsheetml/2006/main" count="65" uniqueCount="44">
  <si>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QC规格测量表</t>
  </si>
  <si>
    <t>款号</t>
  </si>
  <si>
    <t>TAWWBM92755</t>
  </si>
  <si>
    <t xml:space="preserve"> 女套绒冲锋衣</t>
  </si>
  <si>
    <t>指示规格 FINAL SPAC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</si>
  <si>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</si>
  <si>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</si>
  <si>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</si>
  <si>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</si>
  <si>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</si>
  <si>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</si>
  <si>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</si>
  <si>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</si>
  <si>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原木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</si>
  <si>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</si>
  <si>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</si>
  <si>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</si>
  <si>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</si>
  <si>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</si>
  <si>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</si>
  <si>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</si>
  <si>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</si>
  <si>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+0.5   0</t>
  </si>
  <si>
    <t>胸围</t>
  </si>
  <si>
    <t>+1   0</t>
  </si>
  <si>
    <t>腰围</t>
  </si>
  <si>
    <t>0   0</t>
  </si>
  <si>
    <t>摆围</t>
  </si>
  <si>
    <t>0   -0.5</t>
  </si>
  <si>
    <t>肩宽</t>
  </si>
  <si>
    <t>+0.5  +0.5</t>
  </si>
  <si>
    <t>肩点袖长</t>
  </si>
  <si>
    <t>0   +0.4</t>
  </si>
  <si>
    <t>袖肥/2</t>
  </si>
  <si>
    <t>-0.5  0</t>
  </si>
  <si>
    <t>袖口围/2</t>
  </si>
  <si>
    <t>0  +0.5</t>
  </si>
  <si>
    <t>下领围</t>
  </si>
  <si>
    <t>+0.5  0</t>
  </si>
  <si>
    <t>帽高</t>
  </si>
  <si>
    <t>内件</t>
  </si>
  <si>
    <t>0   +1</t>
  </si>
  <si>
    <t>-1  -0.5</t>
  </si>
  <si>
    <t>0   +0.5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</si>
</sst>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/>
    <xf numFmtId="0" fontId="1" fillId="2" borderId="0" xfId="53" applyFont="1" applyFill="1" applyAlignment="1">
      <alignment horizontal="center" vertical="center"/>
    </xf>
    <xf numFmtId="0" fontId="2" fillId="2" borderId="0" xfId="53" applyFont="1" applyFill="1" applyAlignment="1">
      <alignment horizontal="center" vertical="center"/>
    </xf>
    <xf numFmtId="0" fontId="3" fillId="2" borderId="0" xfId="53" applyFont="1" applyFill="1" applyBorder="1" applyAlignment="1">
      <alignment horizontal="center" vertical="center"/>
    </xf>
    <xf numFmtId="0" fontId="1" fillId="2" borderId="0" xfId="53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53" applyFont="1" applyFill="1" applyBorder="1" applyAlignment="1" applyProtection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6" fillId="0" borderId="2" xfId="64" applyFont="1" applyFill="1" applyBorder="1" applyAlignment="1">
      <alignment horizontal="center" vertical="center"/>
    </xf>
    <xf numFmtId="176" fontId="6" fillId="0" borderId="2" xfId="64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0" xfId="53" applyFont="1" applyFill="1" applyAlignment="1">
      <alignment horizontal="center" vertical="center"/>
    </xf>
    <xf numFmtId="0" fontId="7" fillId="2" borderId="0" xfId="56" applyFont="1" applyFill="1" applyAlignment="1">
      <alignment horizontal="center" vertical="center"/>
    </xf>
    <xf numFmtId="0" fontId="1" fillId="2" borderId="5" xfId="5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2" fillId="2" borderId="0" xfId="53" applyFont="1" applyFill="1" applyBorder="1" applyAlignment="1">
      <alignment horizontal="center" vertical="center"/>
    </xf>
    <xf numFmtId="0" fontId="2" fillId="2" borderId="5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8" fillId="2" borderId="4" xfId="53" applyFont="1" applyFill="1" applyBorder="1" applyAlignment="1">
      <alignment horizontal="center" vertical="center"/>
    </xf>
    <xf numFmtId="0" fontId="8" fillId="2" borderId="7" xfId="53" applyFont="1" applyFill="1" applyBorder="1" applyAlignment="1">
      <alignment horizontal="center" vertical="center"/>
    </xf>
    <xf numFmtId="49" fontId="9" fillId="2" borderId="2" xfId="53" applyNumberFormat="1" applyFont="1" applyFill="1" applyBorder="1" applyAlignment="1">
      <alignment horizontal="center" vertical="center"/>
    </xf>
    <xf numFmtId="0" fontId="10" fillId="2" borderId="2" xfId="56" applyFont="1" applyFill="1" applyBorder="1" applyAlignment="1">
      <alignment horizontal="center" vertical="center"/>
    </xf>
    <xf numFmtId="49" fontId="10" fillId="2" borderId="2" xfId="56" applyNumberFormat="1" applyFont="1" applyFill="1" applyBorder="1" applyAlignment="1">
      <alignment horizontal="center" vertical="center"/>
    </xf>
    <xf numFmtId="0" fontId="10" fillId="2" borderId="0" xfId="56" applyFont="1" applyFill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3" xfId="51"/>
    <cellStyle name="常规 23 2" xfId="52"/>
    <cellStyle name="常规 3" xfId="53"/>
    <cellStyle name="常规 3 3 3" xfId="54"/>
    <cellStyle name="常规 38 2 9" xfId="55"/>
    <cellStyle name="常规 4" xfId="56"/>
    <cellStyle name="常规 40" xfId="57"/>
    <cellStyle name="常规 40 5" xfId="58"/>
    <cellStyle name="常规 47 2" xfId="59"/>
    <cellStyle name="常规 5" xfId="60"/>
    <cellStyle name="常规 52 2" xfId="61"/>
    <cellStyle name="常规 6 11" xfId="62"/>
    <cellStyle name="常规 68 3" xfId="63"/>
    <cellStyle name="常规 72" xfId="64"/>
    <cellStyle name="常规 43" xfId="65"/>
    <cellStyle name="常规 23 3" xfId="66"/>
    <cellStyle name="常规 4 4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657225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67180" y="6667500"/>
          <a:ext cx="4041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657225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16380" y="2667000"/>
          <a:ext cx="40925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657225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40180" y="2667000"/>
          <a:ext cx="4168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657225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67180" y="2933700"/>
          <a:ext cx="4041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657225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67180" y="6667500"/>
          <a:ext cx="4041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J6" sqref="J6:J25"/>
    </sheetView>
  </sheetViews>
  <sheetFormatPr defaultColWidth="9.5" defaultRowHeight="21" customHeight="1"/>
  <cols>
    <col min="1" max="1" width="8.25" style="1" customWidth="1"/>
    <col min="2" max="2" width="7" style="1" customWidth="1"/>
    <col min="3" max="3" width="6.875" style="1" customWidth="1"/>
    <col min="4" max="4" width="7" style="1" customWidth="1"/>
    <col min="5" max="6" width="7.125" style="1" customWidth="1"/>
    <col min="7" max="8" width="7.75" style="1" customWidth="1"/>
    <col min="9" max="9" width="1.375" style="2" customWidth="1"/>
    <col min="10" max="14" width="9.375" style="2" customWidth="1"/>
    <col min="15" max="16384" width="9.5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20"/>
      <c r="J1" s="20"/>
      <c r="K1" s="20"/>
      <c r="L1" s="20"/>
      <c r="M1" s="20"/>
      <c r="N1" s="20"/>
    </row>
    <row r="2" customHeight="1" spans="1:14">
      <c r="A2" s="5" t="s">
        <v>1</v>
      </c>
      <c r="B2" s="6" t="s">
        <v>2</v>
      </c>
      <c r="C2" s="6"/>
      <c r="D2" s="6"/>
      <c r="E2" s="16" t="s">
        <v>3</v>
      </c>
      <c r="F2" s="16"/>
      <c r="G2" s="16"/>
      <c r="H2" s="16"/>
      <c r="I2" s="21"/>
      <c r="J2" s="21"/>
      <c r="K2" s="21"/>
      <c r="L2" s="21"/>
      <c r="M2" s="21"/>
      <c r="N2" s="21"/>
    </row>
    <row r="3" customHeight="1" spans="1:14">
      <c r="A3" s="7"/>
      <c r="B3" s="8" t="s">
        <v>4</v>
      </c>
      <c r="C3" s="8"/>
      <c r="D3" s="8"/>
      <c r="E3" s="8"/>
      <c r="F3" s="8"/>
      <c r="G3" s="8"/>
      <c r="H3" s="8"/>
      <c r="I3" s="22"/>
      <c r="J3" s="23" t="s">
        <v>5</v>
      </c>
      <c r="K3" s="24"/>
      <c r="L3" s="24"/>
      <c r="M3" s="24"/>
      <c r="N3" s="24"/>
    </row>
    <row r="4" customHeight="1" spans="1:14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2"/>
      <c r="J4" s="22"/>
      <c r="K4" s="22" t="s">
        <v>13</v>
      </c>
      <c r="L4" s="22"/>
      <c r="M4" s="22"/>
      <c r="N4" s="22"/>
    </row>
    <row r="5" customHeight="1" spans="1:14">
      <c r="A5" s="7"/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22"/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</row>
    <row r="6" customHeight="1" spans="1:14">
      <c r="A6" s="10" t="s">
        <v>21</v>
      </c>
      <c r="B6" s="9">
        <f>C6-1</f>
        <v>72</v>
      </c>
      <c r="C6" s="9">
        <f>D6-2</f>
        <v>73</v>
      </c>
      <c r="D6" s="9">
        <v>75</v>
      </c>
      <c r="E6" s="9">
        <f>D6+2</f>
        <v>77</v>
      </c>
      <c r="F6" s="9">
        <f>E6+2</f>
        <v>79</v>
      </c>
      <c r="G6" s="9">
        <f>F6+1</f>
        <v>80</v>
      </c>
      <c r="H6" s="9">
        <f>G6+1</f>
        <v>81</v>
      </c>
      <c r="I6" s="22"/>
      <c r="J6" s="25"/>
      <c r="K6" s="25" t="s">
        <v>22</v>
      </c>
      <c r="L6" s="25"/>
      <c r="M6" s="25"/>
      <c r="N6" s="25"/>
    </row>
    <row r="7" customHeight="1" spans="1:14">
      <c r="A7" s="9" t="s">
        <v>23</v>
      </c>
      <c r="B7" s="9">
        <f t="shared" ref="B7:B9" si="0">C7-4</f>
        <v>100</v>
      </c>
      <c r="C7" s="9">
        <f t="shared" ref="C7:C9" si="1">D7-4</f>
        <v>104</v>
      </c>
      <c r="D7" s="9">
        <v>108</v>
      </c>
      <c r="E7" s="9">
        <f t="shared" ref="E7:E9" si="2">D7+4</f>
        <v>112</v>
      </c>
      <c r="F7" s="9">
        <f>E7+4</f>
        <v>116</v>
      </c>
      <c r="G7" s="9">
        <f t="shared" ref="G7:G9" si="3">F7+6</f>
        <v>122</v>
      </c>
      <c r="H7" s="9">
        <f>G7+6</f>
        <v>128</v>
      </c>
      <c r="I7" s="22"/>
      <c r="J7" s="25"/>
      <c r="K7" s="25" t="s">
        <v>24</v>
      </c>
      <c r="L7" s="25"/>
      <c r="M7" s="25"/>
      <c r="N7" s="25"/>
    </row>
    <row r="8" customHeight="1" spans="1:14">
      <c r="A8" s="9" t="s">
        <v>25</v>
      </c>
      <c r="B8" s="9">
        <f t="shared" si="0"/>
        <v>102</v>
      </c>
      <c r="C8" s="9">
        <f t="shared" si="1"/>
        <v>106</v>
      </c>
      <c r="D8" s="9">
        <v>110</v>
      </c>
      <c r="E8" s="9">
        <f t="shared" si="2"/>
        <v>114</v>
      </c>
      <c r="F8" s="9">
        <f>E8+5</f>
        <v>119</v>
      </c>
      <c r="G8" s="9">
        <f t="shared" si="3"/>
        <v>125</v>
      </c>
      <c r="H8" s="9">
        <f>G8+7</f>
        <v>132</v>
      </c>
      <c r="I8" s="22"/>
      <c r="J8" s="25"/>
      <c r="K8" s="25" t="s">
        <v>26</v>
      </c>
      <c r="L8" s="25"/>
      <c r="M8" s="25"/>
      <c r="N8" s="25"/>
    </row>
    <row r="9" customHeight="1" spans="1:14">
      <c r="A9" s="9" t="s">
        <v>27</v>
      </c>
      <c r="B9" s="9">
        <f t="shared" si="0"/>
        <v>112</v>
      </c>
      <c r="C9" s="9">
        <f t="shared" si="1"/>
        <v>116</v>
      </c>
      <c r="D9" s="9">
        <v>120</v>
      </c>
      <c r="E9" s="9">
        <f t="shared" si="2"/>
        <v>124</v>
      </c>
      <c r="F9" s="9">
        <f>E9+5</f>
        <v>129</v>
      </c>
      <c r="G9" s="9">
        <f t="shared" si="3"/>
        <v>135</v>
      </c>
      <c r="H9" s="9">
        <f>G9+7</f>
        <v>142</v>
      </c>
      <c r="I9" s="22"/>
      <c r="J9" s="25"/>
      <c r="K9" s="25" t="s">
        <v>28</v>
      </c>
      <c r="L9" s="25"/>
      <c r="M9" s="25"/>
      <c r="N9" s="25"/>
    </row>
    <row r="10" customHeight="1" spans="1:14">
      <c r="A10" s="9" t="s">
        <v>29</v>
      </c>
      <c r="B10" s="9">
        <f>C10-1</f>
        <v>40.5</v>
      </c>
      <c r="C10" s="9">
        <f t="shared" ref="C10:C14" si="4">D10-1</f>
        <v>41.5</v>
      </c>
      <c r="D10" s="9">
        <v>42.5</v>
      </c>
      <c r="E10" s="9">
        <f t="shared" ref="E10:E14" si="5">D10+1</f>
        <v>43.5</v>
      </c>
      <c r="F10" s="9">
        <f t="shared" ref="F10:F14" si="6">E10+1</f>
        <v>44.5</v>
      </c>
      <c r="G10" s="9">
        <f>F10+1.2</f>
        <v>45.7</v>
      </c>
      <c r="H10" s="9">
        <f>G10+1.2</f>
        <v>46.9</v>
      </c>
      <c r="I10" s="22"/>
      <c r="J10" s="25"/>
      <c r="K10" s="25" t="s">
        <v>30</v>
      </c>
      <c r="L10" s="25"/>
      <c r="M10" s="25"/>
      <c r="N10" s="25"/>
    </row>
    <row r="11" customHeight="1" spans="1:14">
      <c r="A11" s="9" t="s">
        <v>31</v>
      </c>
      <c r="B11" s="9">
        <f>C11-0.5</f>
        <v>59.5</v>
      </c>
      <c r="C11" s="9">
        <f t="shared" si="4"/>
        <v>60</v>
      </c>
      <c r="D11" s="9">
        <v>61</v>
      </c>
      <c r="E11" s="9">
        <f t="shared" si="5"/>
        <v>62</v>
      </c>
      <c r="F11" s="9">
        <f t="shared" si="6"/>
        <v>63</v>
      </c>
      <c r="G11" s="9">
        <f>F11+0.5</f>
        <v>63.5</v>
      </c>
      <c r="H11" s="9">
        <f>G11+0.5</f>
        <v>64</v>
      </c>
      <c r="I11" s="22"/>
      <c r="J11" s="25"/>
      <c r="K11" s="25" t="s">
        <v>32</v>
      </c>
      <c r="L11" s="25"/>
      <c r="M11" s="25"/>
      <c r="N11" s="25"/>
    </row>
    <row r="12" customHeight="1" spans="1:14">
      <c r="A12" s="9" t="s">
        <v>33</v>
      </c>
      <c r="B12" s="9">
        <f>C12-0.8</f>
        <v>19.9</v>
      </c>
      <c r="C12" s="9">
        <f>D12-0.8</f>
        <v>20.7</v>
      </c>
      <c r="D12" s="9">
        <v>21.5</v>
      </c>
      <c r="E12" s="9">
        <f>D12+0.8</f>
        <v>22.3</v>
      </c>
      <c r="F12" s="9">
        <f>E12+0.8</f>
        <v>23.1</v>
      </c>
      <c r="G12" s="9">
        <f>F12+1.3</f>
        <v>24.4</v>
      </c>
      <c r="H12" s="9">
        <f>G12+1.3</f>
        <v>25.7</v>
      </c>
      <c r="I12" s="22"/>
      <c r="J12" s="25"/>
      <c r="K12" s="25" t="s">
        <v>34</v>
      </c>
      <c r="L12" s="25"/>
      <c r="M12" s="25"/>
      <c r="N12" s="25"/>
    </row>
    <row r="13" customHeight="1" spans="1:14">
      <c r="A13" s="9" t="s">
        <v>35</v>
      </c>
      <c r="B13" s="9">
        <f>C13-0.5</f>
        <v>12.5</v>
      </c>
      <c r="C13" s="9">
        <f>D13-0.5</f>
        <v>13</v>
      </c>
      <c r="D13" s="9">
        <v>13.5</v>
      </c>
      <c r="E13" s="9">
        <f>D13+0.5</f>
        <v>14</v>
      </c>
      <c r="F13" s="9">
        <f>E13+0.5</f>
        <v>14.5</v>
      </c>
      <c r="G13" s="9">
        <f>F13+0.7</f>
        <v>15.2</v>
      </c>
      <c r="H13" s="9">
        <f>G13+0.7</f>
        <v>15.9</v>
      </c>
      <c r="I13" s="22"/>
      <c r="J13" s="25"/>
      <c r="K13" s="25" t="s">
        <v>36</v>
      </c>
      <c r="L13" s="25"/>
      <c r="M13" s="25"/>
      <c r="N13" s="25"/>
    </row>
    <row r="14" customHeight="1" spans="1:14">
      <c r="A14" s="9" t="s">
        <v>37</v>
      </c>
      <c r="B14" s="9">
        <f>C14-1</f>
        <v>52</v>
      </c>
      <c r="C14" s="9">
        <f t="shared" si="4"/>
        <v>53</v>
      </c>
      <c r="D14" s="9">
        <v>54</v>
      </c>
      <c r="E14" s="9">
        <f t="shared" si="5"/>
        <v>55</v>
      </c>
      <c r="F14" s="9">
        <f t="shared" si="6"/>
        <v>56</v>
      </c>
      <c r="G14" s="9">
        <f>F14+1.5</f>
        <v>57.5</v>
      </c>
      <c r="H14" s="9">
        <f>G14+1.5</f>
        <v>59</v>
      </c>
      <c r="I14" s="22"/>
      <c r="J14" s="25"/>
      <c r="K14" s="25" t="s">
        <v>38</v>
      </c>
      <c r="L14" s="25"/>
      <c r="M14" s="25"/>
      <c r="N14" s="25"/>
    </row>
    <row r="15" customHeight="1" spans="1:14">
      <c r="A15" s="9" t="s">
        <v>39</v>
      </c>
      <c r="B15" s="9">
        <f>C15-0.5</f>
        <v>34</v>
      </c>
      <c r="C15" s="9">
        <f>D15-0.5</f>
        <v>34.5</v>
      </c>
      <c r="D15" s="9">
        <v>35</v>
      </c>
      <c r="E15" s="9">
        <f t="shared" ref="E15:G15" si="7">D15+0.5</f>
        <v>35.5</v>
      </c>
      <c r="F15" s="9">
        <f t="shared" si="7"/>
        <v>36</v>
      </c>
      <c r="G15" s="9">
        <f t="shared" si="7"/>
        <v>36.5</v>
      </c>
      <c r="H15" s="9">
        <f>G15</f>
        <v>36.5</v>
      </c>
      <c r="I15" s="22"/>
      <c r="J15" s="25"/>
      <c r="K15" s="25" t="s">
        <v>38</v>
      </c>
      <c r="L15" s="25"/>
      <c r="M15" s="25"/>
      <c r="N15" s="25"/>
    </row>
    <row r="16" customHeight="1" spans="1:14">
      <c r="A16" s="11" t="s">
        <v>40</v>
      </c>
      <c r="B16" s="12"/>
      <c r="C16" s="12"/>
      <c r="D16" s="13"/>
      <c r="E16" s="17"/>
      <c r="F16" s="18"/>
      <c r="G16" s="19"/>
      <c r="H16" s="19"/>
      <c r="I16" s="22"/>
      <c r="J16" s="25"/>
      <c r="K16" s="25"/>
      <c r="L16" s="25"/>
      <c r="M16" s="25"/>
      <c r="N16" s="25"/>
    </row>
    <row r="17" customHeight="1" spans="1:14">
      <c r="A17" s="9" t="s">
        <v>21</v>
      </c>
      <c r="B17" s="9">
        <f>C17-1</f>
        <v>61</v>
      </c>
      <c r="C17" s="9">
        <f>D17-2</f>
        <v>62</v>
      </c>
      <c r="D17" s="9">
        <v>64</v>
      </c>
      <c r="E17" s="9">
        <f>D17+2</f>
        <v>66</v>
      </c>
      <c r="F17" s="9">
        <f>E17+2</f>
        <v>68</v>
      </c>
      <c r="G17" s="9">
        <f>F17+1</f>
        <v>69</v>
      </c>
      <c r="H17" s="9">
        <f>G17+1</f>
        <v>70</v>
      </c>
      <c r="I17" s="22"/>
      <c r="J17" s="25"/>
      <c r="K17" s="25" t="s">
        <v>41</v>
      </c>
      <c r="L17" s="25"/>
      <c r="M17" s="25"/>
      <c r="N17" s="25"/>
    </row>
    <row r="18" customHeight="1" spans="1:14">
      <c r="A18" s="9" t="s">
        <v>23</v>
      </c>
      <c r="B18" s="9">
        <f t="shared" ref="B18:B20" si="8">C18-4</f>
        <v>90</v>
      </c>
      <c r="C18" s="9">
        <f t="shared" ref="C18:C20" si="9">D18-4</f>
        <v>94</v>
      </c>
      <c r="D18" s="9">
        <v>98</v>
      </c>
      <c r="E18" s="9">
        <f t="shared" ref="E18:E20" si="10">D18+4</f>
        <v>102</v>
      </c>
      <c r="F18" s="9">
        <f>E18+4</f>
        <v>106</v>
      </c>
      <c r="G18" s="9">
        <f t="shared" ref="G18:G20" si="11">F18+6</f>
        <v>112</v>
      </c>
      <c r="H18" s="9">
        <f>G18+6</f>
        <v>118</v>
      </c>
      <c r="I18" s="22"/>
      <c r="J18" s="25"/>
      <c r="K18" s="25" t="s">
        <v>42</v>
      </c>
      <c r="L18" s="25"/>
      <c r="M18" s="25"/>
      <c r="N18" s="25"/>
    </row>
    <row r="19" customHeight="1" spans="1:14">
      <c r="A19" s="9" t="s">
        <v>25</v>
      </c>
      <c r="B19" s="9">
        <f t="shared" si="8"/>
        <v>81</v>
      </c>
      <c r="C19" s="9">
        <f t="shared" si="9"/>
        <v>85</v>
      </c>
      <c r="D19" s="9">
        <v>89</v>
      </c>
      <c r="E19" s="9">
        <f t="shared" si="10"/>
        <v>93</v>
      </c>
      <c r="F19" s="9">
        <f>E19+5</f>
        <v>98</v>
      </c>
      <c r="G19" s="9">
        <f t="shared" si="11"/>
        <v>104</v>
      </c>
      <c r="H19" s="9">
        <f>G19+7</f>
        <v>111</v>
      </c>
      <c r="I19" s="22"/>
      <c r="J19" s="25"/>
      <c r="K19" s="25" t="s">
        <v>26</v>
      </c>
      <c r="L19" s="25"/>
      <c r="M19" s="25"/>
      <c r="N19" s="25"/>
    </row>
    <row r="20" customHeight="1" spans="1:14">
      <c r="A20" s="9" t="s">
        <v>27</v>
      </c>
      <c r="B20" s="9">
        <f t="shared" si="8"/>
        <v>94</v>
      </c>
      <c r="C20" s="9">
        <f t="shared" si="9"/>
        <v>98</v>
      </c>
      <c r="D20" s="9">
        <v>102</v>
      </c>
      <c r="E20" s="9">
        <f t="shared" si="10"/>
        <v>106</v>
      </c>
      <c r="F20" s="9">
        <f>E20+5</f>
        <v>111</v>
      </c>
      <c r="G20" s="9">
        <f t="shared" si="11"/>
        <v>117</v>
      </c>
      <c r="H20" s="9">
        <f>G20+7</f>
        <v>124</v>
      </c>
      <c r="I20" s="22"/>
      <c r="J20" s="25"/>
      <c r="K20" s="25" t="s">
        <v>38</v>
      </c>
      <c r="L20" s="25"/>
      <c r="M20" s="25"/>
      <c r="N20" s="25"/>
    </row>
    <row r="21" customHeight="1" spans="1:14">
      <c r="A21" s="9" t="s">
        <v>29</v>
      </c>
      <c r="B21" s="9">
        <f>C21-1</f>
        <v>38.5</v>
      </c>
      <c r="C21" s="9">
        <f t="shared" ref="C21:C25" si="12">D21-1</f>
        <v>39.5</v>
      </c>
      <c r="D21" s="9">
        <v>40.5</v>
      </c>
      <c r="E21" s="9">
        <f>D21+1</f>
        <v>41.5</v>
      </c>
      <c r="F21" s="9">
        <f t="shared" ref="F21:F25" si="13">E21+1</f>
        <v>42.5</v>
      </c>
      <c r="G21" s="9">
        <f>F21+1.2</f>
        <v>43.7</v>
      </c>
      <c r="H21" s="9">
        <f>G21+1.2</f>
        <v>44.9</v>
      </c>
      <c r="I21" s="22"/>
      <c r="J21" s="25"/>
      <c r="K21" s="25" t="s">
        <v>43</v>
      </c>
      <c r="L21" s="25"/>
      <c r="M21" s="25"/>
      <c r="N21" s="25"/>
    </row>
    <row r="22" customHeight="1" spans="1:14">
      <c r="A22" s="9" t="s">
        <v>31</v>
      </c>
      <c r="B22" s="9">
        <f>C22-0.5</f>
        <v>57</v>
      </c>
      <c r="C22" s="9">
        <f t="shared" si="12"/>
        <v>57.5</v>
      </c>
      <c r="D22" s="9">
        <v>58.5</v>
      </c>
      <c r="E22" s="9">
        <f>D22+1</f>
        <v>59.5</v>
      </c>
      <c r="F22" s="9">
        <f t="shared" si="13"/>
        <v>60.5</v>
      </c>
      <c r="G22" s="9">
        <f>F22+0.5</f>
        <v>61</v>
      </c>
      <c r="H22" s="9">
        <f>G22+0.5</f>
        <v>61.5</v>
      </c>
      <c r="I22" s="22"/>
      <c r="J22" s="25"/>
      <c r="K22" s="25" t="s">
        <v>30</v>
      </c>
      <c r="L22" s="25"/>
      <c r="M22" s="25"/>
      <c r="N22" s="25"/>
    </row>
    <row r="23" customHeight="1" spans="1:14">
      <c r="A23" s="9" t="s">
        <v>33</v>
      </c>
      <c r="B23" s="9">
        <f>C23-0.8</f>
        <v>17.9</v>
      </c>
      <c r="C23" s="9">
        <f>D23-0.8</f>
        <v>18.7</v>
      </c>
      <c r="D23" s="9">
        <v>19.5</v>
      </c>
      <c r="E23" s="9">
        <f>D23+0.8</f>
        <v>20.3</v>
      </c>
      <c r="F23" s="9">
        <f>E23+0.8</f>
        <v>21.1</v>
      </c>
      <c r="G23" s="9">
        <f>F23+1.1</f>
        <v>22.2</v>
      </c>
      <c r="H23" s="9">
        <f>G23+1.1</f>
        <v>23.3</v>
      </c>
      <c r="I23" s="22"/>
      <c r="J23" s="25"/>
      <c r="K23" s="25" t="s">
        <v>32</v>
      </c>
      <c r="L23" s="25"/>
      <c r="M23" s="25"/>
      <c r="N23" s="25"/>
    </row>
    <row r="24" customHeight="1" spans="1:14">
      <c r="A24" s="9" t="s">
        <v>35</v>
      </c>
      <c r="B24" s="9">
        <f>C24-0.4</f>
        <v>9.2</v>
      </c>
      <c r="C24" s="9">
        <f>D24-0.4</f>
        <v>9.6</v>
      </c>
      <c r="D24" s="9">
        <v>10</v>
      </c>
      <c r="E24" s="9">
        <f>D24+0.4</f>
        <v>10.4</v>
      </c>
      <c r="F24" s="9">
        <f>E24+0.4</f>
        <v>10.8</v>
      </c>
      <c r="G24" s="9">
        <f>F24+0.6</f>
        <v>11.4</v>
      </c>
      <c r="H24" s="9">
        <f>G24+0.6</f>
        <v>12</v>
      </c>
      <c r="I24" s="22"/>
      <c r="J24" s="25"/>
      <c r="K24" s="25" t="s">
        <v>34</v>
      </c>
      <c r="L24" s="25"/>
      <c r="M24" s="25"/>
      <c r="N24" s="25"/>
    </row>
    <row r="25" customHeight="1" spans="1:14">
      <c r="A25" s="9" t="s">
        <v>37</v>
      </c>
      <c r="B25" s="9">
        <f>C25-1</f>
        <v>44</v>
      </c>
      <c r="C25" s="9">
        <f t="shared" si="12"/>
        <v>45</v>
      </c>
      <c r="D25" s="9">
        <v>46</v>
      </c>
      <c r="E25" s="9">
        <v>47</v>
      </c>
      <c r="F25" s="9">
        <f t="shared" si="13"/>
        <v>48</v>
      </c>
      <c r="G25" s="9">
        <f>F25+1.5</f>
        <v>49.5</v>
      </c>
      <c r="H25" s="9">
        <f>G25+1.5</f>
        <v>51</v>
      </c>
      <c r="I25" s="26"/>
      <c r="J25" s="27"/>
      <c r="K25" s="27" t="s">
        <v>34</v>
      </c>
      <c r="L25" s="27"/>
      <c r="M25" s="27"/>
      <c r="N25" s="27"/>
    </row>
    <row r="26" customHeight="1" spans="1:14">
      <c r="A26" s="14"/>
      <c r="D26" s="15"/>
      <c r="E26" s="15"/>
      <c r="F26" s="15"/>
      <c r="G26" s="15"/>
      <c r="H26" s="15"/>
      <c r="I26" s="28"/>
      <c r="J26" s="28"/>
      <c r="K26" s="28"/>
      <c r="L26" s="28"/>
      <c r="M26" s="28"/>
      <c r="N26" s="28"/>
    </row>
    <row r="27" customHeight="1" spans="4:14">
      <c r="D27" s="15"/>
      <c r="E27" s="15"/>
      <c r="F27" s="15"/>
      <c r="G27" s="15"/>
      <c r="H27" s="15"/>
      <c r="I27" s="28"/>
      <c r="J27" s="28"/>
      <c r="K27" s="28"/>
      <c r="L27" s="28"/>
      <c r="M27" s="28"/>
      <c r="N27" s="28"/>
    </row>
    <row r="28" customHeight="1" spans="1:14">
      <c r="A28" s="15"/>
      <c r="B28" s="15"/>
      <c r="C28" s="15"/>
      <c r="D28" s="15"/>
      <c r="E28" s="15"/>
      <c r="F28" s="15"/>
      <c r="G28" s="15"/>
      <c r="H28" s="15"/>
      <c r="I28" s="28"/>
      <c r="J28" s="28"/>
      <c r="K28" s="28"/>
      <c r="L28" s="28"/>
      <c r="M28" s="28"/>
      <c r="N28" s="28"/>
    </row>
  </sheetData>
  <mergeCells count="10">
    <mergeCell ref="A1:N1"/>
    <mergeCell ref="B2:D2"/>
    <mergeCell ref="E2:H2"/>
    <mergeCell ref="B3:H3"/>
    <mergeCell ref="J3:N3"/>
    <mergeCell ref="B16:C16"/>
    <mergeCell ref="D16:E16"/>
    <mergeCell ref="F16:H16"/>
    <mergeCell ref="A3:A5"/>
    <mergeCell ref="I2:I2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2023-11-06T10:03:00Z</cp:lastPrinted>
  <dcterms:modified xsi:type="dcterms:W3CDTF">2024-10-11T15:03:48Z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