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70" windowHeight="680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externalReferences>
    <externalReference r:id="rId5"/>
  </externalReferences>
  <definedNames>
    <definedName name="CELL_RANG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<sst xmlns="http://schemas.openxmlformats.org/spreadsheetml/2006/main" count="299" uniqueCount="112">
  <si>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</si>
  <si>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</si>
  <si>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</si>
  <si>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</si>
  <si>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</si>
  <si>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</si>
  <si>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</si>
  <si>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</si>
  <si>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</si>
  <si>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</si>
  <si>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</si>
  <si>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</si>
  <si>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</si>
  <si>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</si>
  <si>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</si>
  <si>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</si>
  <si>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</si>
  <si>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初期QC规格测量表</t>
  </si>
  <si>
    <t>款号</t>
  </si>
  <si>
    <t>TAWWCM92604</t>
  </si>
  <si>
    <t>品名</t>
  </si>
  <si>
    <t>女式套绒冲锋衣</t>
  </si>
  <si>
    <t>生产工厂</t>
  </si>
  <si>
    <t>盛源-丹东雅宁</t>
  </si>
  <si>
    <t>部位名称</t>
  </si>
  <si>
    <t>指示规格  FINAL SPEC（外件）</t>
  </si>
  <si>
    <t>样品规格  SAMPLE SPEC</t>
  </si>
  <si>
    <t>XS</t>
  </si>
  <si>
    <t>S</t>
  </si>
  <si>
    <t>M</t>
  </si>
  <si>
    <t>L</t>
  </si>
  <si>
    <t>XL</t>
  </si>
  <si>
    <t>XXL</t>
  </si>
  <si>
    <t>XXXL</t>
  </si>
  <si>
    <t>XXL米色</t>
  </si>
  <si>
    <t>150/80B</t>
  </si>
  <si>
    <t>155/84B</t>
  </si>
  <si>
    <t>160/88B</t>
  </si>
  <si>
    <t>165/92B</t>
  </si>
  <si>
    <t>170/96B</t>
  </si>
  <si>
    <t>175/100B</t>
  </si>
  <si>
    <t>180/104B</t>
  </si>
  <si>
    <t>洗前</t>
  </si>
  <si>
    <t>洗后</t>
  </si>
  <si>
    <t>后中长</t>
  </si>
  <si>
    <t>-0.5</t>
  </si>
  <si>
    <t>-1</t>
  </si>
  <si>
    <t>前中长</t>
  </si>
  <si>
    <t>0</t>
  </si>
  <si>
    <t>胸围</t>
  </si>
  <si>
    <t>108</t>
  </si>
  <si>
    <t>腰围</t>
  </si>
  <si>
    <t>102</t>
  </si>
  <si>
    <t>摆围</t>
  </si>
  <si>
    <t>112</t>
  </si>
  <si>
    <t>肩宽</t>
  </si>
  <si>
    <t>0.8</t>
  </si>
  <si>
    <t>0.5</t>
  </si>
  <si>
    <t>肩点袖长</t>
  </si>
  <si>
    <t>袖肥/2</t>
  </si>
  <si>
    <t>袖肘围/2</t>
  </si>
  <si>
    <t>袖口围/2</t>
  </si>
  <si>
    <t>-0.2</t>
  </si>
  <si>
    <t>-0.3</t>
  </si>
  <si>
    <t>上领围</t>
  </si>
  <si>
    <t>指示规格  FINAL SPEC（内件）</t>
  </si>
  <si>
    <t>89</t>
  </si>
  <si>
    <t>袖口围/2（平量）</t>
  </si>
  <si>
    <t>-0.7</t>
  </si>
  <si>
    <t>外件问题点：</t>
  </si>
  <si>
    <t>内件问题点：</t>
  </si>
  <si>
    <t>1，领窝褶皱不平，吃纵不匀斜绺，大货不能接受。</t>
  </si>
  <si>
    <t>1，门襟两侧吃纵均匀，拉链不要起浪要保证平服，否则大货不能接受。</t>
  </si>
  <si>
    <t>2，袖口注意不要吃纵不匀斜绺褶皱，大货不能接受。</t>
  </si>
  <si>
    <t>2，下摆要宽窄均匀，不要斜绺，吃纵均匀褶皱，否则大货不能接受。</t>
  </si>
  <si>
    <t>3，下摆不能吃纵不匀斜绺，大货不能接受。</t>
  </si>
  <si>
    <t>3，袖笼要平服，吃纵均匀，对称部位要一致。</t>
  </si>
  <si>
    <t>4，注意压胶不要出现死折，褶皱，吃纵不匀的情况，大货不能接受。</t>
  </si>
  <si>
    <t>4，注意袋口拉链起浪，码带外漏要宽窄一致，否则大货不能接受。</t>
  </si>
  <si>
    <t>5，清理干净内外线毛，脏污，油渍，划粉印，烫痕，咯痕，大货不能接受。</t>
  </si>
  <si>
    <t>5，各部位明线要保证宽窄均匀，对称部位要左右，高低一致。</t>
  </si>
  <si>
    <t>6，袖笼、袖拼缝，后背拼缝及各部位拼缝要熨烫平整，不能起隆褶皱，否则大货不能接受。</t>
  </si>
  <si>
    <t>6，清理干净内外线毛，浮线毛杂质，否则大货不能接受。</t>
  </si>
  <si>
    <t>7，前片横拼压胶要平服，吃纵不匀褶皱，不能接受。</t>
  </si>
  <si>
    <t>7，注意门襟各拼缝不能接受破损，毛漏，爆口。</t>
  </si>
  <si>
    <t>8，门襟两侧要平服，吃纵不匀，褶皱，大货不能接受。</t>
  </si>
  <si>
    <t>8，下摆砍边不能虚空，毛漏，大货不能接受。</t>
  </si>
  <si>
    <t>9，注意袖子上的订圆形订标，方向要端正，不要偏斜。</t>
  </si>
  <si>
    <t>备注：</t>
  </si>
  <si>
    <t xml:space="preserve">     初期请洗测2-3件，有问题的另加测量数量。</t>
  </si>
  <si>
    <t>验货时间：6-29</t>
  </si>
  <si>
    <t>跟单QC:周苑</t>
  </si>
  <si>
    <t>工厂负责人：吴爽</t>
  </si>
  <si>
    <t>QC规格测量表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</si>
  <si>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</si>
  <si>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</si>
  <si>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</si>
  <si>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</si>
  <si>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</si>
  <si>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</si>
  <si>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</si>
  <si>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</si>
  <si>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前中拉链长</t>
  </si>
  <si>
    <t>内主项拉链</t>
  </si>
  <si>
    <t>袖肥/2（参考值见注解）</t>
  </si>
  <si>
    <t>袖口围/2平量</t>
  </si>
  <si>
    <t>袖口围/3拉量</t>
  </si>
  <si>
    <t xml:space="preserve">     中期请洗测齐色各2件，有问题的另加测量数量。</t>
  </si>
  <si>
    <t>验货时间：</t>
  </si>
  <si>
    <t>跟单QC:</t>
  </si>
  <si>
    <t>工厂负责人：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</si>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</sst>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7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2"/>
      <name val="仿宋_GB2312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7" borderId="2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24" applyNumberFormat="0" applyAlignment="0" applyProtection="0">
      <alignment vertical="center"/>
    </xf>
    <xf numFmtId="0" fontId="24" fillId="9" borderId="25" applyNumberFormat="0" applyAlignment="0" applyProtection="0">
      <alignment vertical="center"/>
    </xf>
    <xf numFmtId="0" fontId="25" fillId="9" borderId="24" applyNumberFormat="0" applyAlignment="0" applyProtection="0">
      <alignment vertical="center"/>
    </xf>
    <xf numFmtId="0" fontId="26" fillId="10" borderId="26" applyNumberFormat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/>
    <xf numFmtId="0" fontId="14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</cellStyleXfs>
  <cellXfs count="109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3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176" fontId="6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6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49" fontId="2" fillId="3" borderId="4" xfId="53" applyNumberFormat="1" applyFont="1" applyFill="1" applyBorder="1" applyAlignment="1">
      <alignment horizontal="center" vertical="center"/>
    </xf>
    <xf numFmtId="49" fontId="2" fillId="3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9" fillId="0" borderId="9" xfId="54" applyFont="1" applyFill="1" applyBorder="1" applyAlignment="1">
      <alignment horizontal="center"/>
    </xf>
    <xf numFmtId="0" fontId="9" fillId="0" borderId="4" xfId="54" applyFont="1" applyFill="1" applyBorder="1" applyAlignment="1">
      <alignment horizontal="center"/>
    </xf>
    <xf numFmtId="0" fontId="10" fillId="0" borderId="4" xfId="54" applyFont="1" applyFill="1" applyBorder="1" applyAlignment="1">
      <alignment horizontal="center"/>
    </xf>
    <xf numFmtId="0" fontId="9" fillId="0" borderId="4" xfId="54" applyFont="1" applyFill="1" applyBorder="1" applyAlignment="1">
      <alignment horizontal="center"/>
    </xf>
    <xf numFmtId="0" fontId="9" fillId="3" borderId="4" xfId="54" applyFont="1" applyFill="1" applyBorder="1" applyAlignment="1">
      <alignment horizontal="center"/>
    </xf>
    <xf numFmtId="0" fontId="9" fillId="0" borderId="10" xfId="54" applyFont="1" applyFill="1" applyBorder="1" applyAlignment="1">
      <alignment horizontal="center"/>
    </xf>
    <xf numFmtId="176" fontId="10" fillId="0" borderId="4" xfId="54" applyNumberFormat="1" applyFont="1" applyFill="1" applyBorder="1" applyAlignment="1">
      <alignment horizontal="center"/>
    </xf>
    <xf numFmtId="0" fontId="10" fillId="0" borderId="4" xfId="55" applyFont="1" applyBorder="1" applyAlignment="1">
      <alignment horizontal="center" vertical="center"/>
    </xf>
    <xf numFmtId="176" fontId="10" fillId="0" borderId="4" xfId="54" applyNumberFormat="1" applyFont="1" applyFill="1" applyBorder="1" applyAlignment="1">
      <alignment horizontal="center"/>
    </xf>
    <xf numFmtId="176" fontId="10" fillId="3" borderId="4" xfId="54" applyNumberFormat="1" applyFont="1" applyFill="1" applyBorder="1" applyAlignment="1">
      <alignment horizontal="center"/>
    </xf>
    <xf numFmtId="49" fontId="10" fillId="4" borderId="10" xfId="56" applyNumberFormat="1" applyFont="1" applyFill="1" applyBorder="1" applyAlignment="1">
      <alignment horizontal="center" vertical="center"/>
    </xf>
    <xf numFmtId="0" fontId="9" fillId="0" borderId="4" xfId="55" applyFont="1" applyBorder="1" applyAlignment="1">
      <alignment horizontal="center"/>
    </xf>
    <xf numFmtId="0" fontId="10" fillId="0" borderId="4" xfId="55" applyFont="1" applyBorder="1" applyAlignment="1">
      <alignment horizontal="center"/>
    </xf>
    <xf numFmtId="0" fontId="10" fillId="0" borderId="4" xfId="55" applyFont="1" applyFill="1" applyBorder="1" applyAlignment="1">
      <alignment horizontal="center"/>
    </xf>
    <xf numFmtId="0" fontId="10" fillId="3" borderId="4" xfId="55" applyFont="1" applyFill="1" applyBorder="1" applyAlignment="1">
      <alignment horizontal="center"/>
    </xf>
    <xf numFmtId="0" fontId="10" fillId="0" borderId="4" xfId="55" applyFont="1" applyFill="1" applyBorder="1" applyAlignment="1">
      <alignment horizontal="center" vertical="center"/>
    </xf>
    <xf numFmtId="49" fontId="10" fillId="0" borderId="10" xfId="56" applyNumberFormat="1" applyFont="1" applyBorder="1" applyAlignment="1">
      <alignment horizontal="center" vertical="center"/>
    </xf>
    <xf numFmtId="0" fontId="11" fillId="0" borderId="11" xfId="53" applyFont="1" applyFill="1" applyBorder="1" applyAlignment="1">
      <alignment horizontal="left"/>
    </xf>
    <xf numFmtId="0" fontId="11" fillId="0" borderId="12" xfId="53" applyFont="1" applyFill="1" applyBorder="1" applyAlignment="1">
      <alignment horizontal="left"/>
    </xf>
    <xf numFmtId="0" fontId="11" fillId="0" borderId="9" xfId="53" applyFont="1" applyFill="1" applyBorder="1" applyAlignment="1">
      <alignment horizontal="left"/>
    </xf>
    <xf numFmtId="0" fontId="6" fillId="0" borderId="13" xfId="53" applyFont="1" applyFill="1" applyBorder="1" applyAlignment="1">
      <alignment horizontal="left"/>
    </xf>
    <xf numFmtId="0" fontId="6" fillId="0" borderId="14" xfId="53" applyFont="1" applyFill="1" applyBorder="1" applyAlignment="1">
      <alignment horizontal="left"/>
    </xf>
    <xf numFmtId="0" fontId="6" fillId="0" borderId="15" xfId="53" applyFont="1" applyFill="1" applyBorder="1" applyAlignment="1">
      <alignment horizontal="left"/>
    </xf>
    <xf numFmtId="0" fontId="11" fillId="0" borderId="13" xfId="53" applyFont="1" applyFill="1" applyBorder="1" applyAlignment="1">
      <alignment horizontal="left"/>
    </xf>
    <xf numFmtId="0" fontId="11" fillId="0" borderId="14" xfId="53" applyFont="1" applyFill="1" applyBorder="1" applyAlignment="1">
      <alignment horizontal="left"/>
    </xf>
    <xf numFmtId="0" fontId="11" fillId="0" borderId="15" xfId="53" applyFont="1" applyFill="1" applyBorder="1" applyAlignment="1">
      <alignment horizontal="left"/>
    </xf>
    <xf numFmtId="0" fontId="1" fillId="2" borderId="11" xfId="52" applyFont="1" applyFill="1" applyBorder="1" applyAlignment="1">
      <alignment horizontal="left"/>
    </xf>
    <xf numFmtId="0" fontId="1" fillId="2" borderId="12" xfId="52" applyFont="1" applyFill="1" applyBorder="1" applyAlignment="1">
      <alignment horizontal="left"/>
    </xf>
    <xf numFmtId="0" fontId="1" fillId="2" borderId="9" xfId="52" applyFont="1" applyFill="1" applyBorder="1" applyAlignment="1">
      <alignment horizontal="left"/>
    </xf>
    <xf numFmtId="0" fontId="6" fillId="0" borderId="16" xfId="53" applyFont="1" applyFill="1" applyBorder="1" applyAlignment="1">
      <alignment horizontal="center"/>
    </xf>
    <xf numFmtId="176" fontId="6" fillId="0" borderId="16" xfId="53" applyNumberFormat="1" applyFont="1" applyFill="1" applyBorder="1" applyAlignment="1">
      <alignment horizontal="center"/>
    </xf>
    <xf numFmtId="0" fontId="9" fillId="0" borderId="4" xfId="57" applyFont="1" applyBorder="1" applyAlignment="1">
      <alignment horizontal="center" vertical="center"/>
    </xf>
    <xf numFmtId="49" fontId="2" fillId="2" borderId="11" xfId="53" applyNumberFormat="1" applyFont="1" applyFill="1" applyBorder="1" applyAlignment="1">
      <alignment horizontal="left" vertical="center"/>
    </xf>
    <xf numFmtId="49" fontId="2" fillId="2" borderId="12" xfId="53" applyNumberFormat="1" applyFont="1" applyFill="1" applyBorder="1" applyAlignment="1">
      <alignment horizontal="left" vertical="center"/>
    </xf>
    <xf numFmtId="49" fontId="2" fillId="2" borderId="17" xfId="53" applyNumberFormat="1" applyFont="1" applyFill="1" applyBorder="1" applyAlignment="1">
      <alignment horizontal="left" vertical="center"/>
    </xf>
    <xf numFmtId="49" fontId="2" fillId="2" borderId="13" xfId="53" applyNumberFormat="1" applyFont="1" applyFill="1" applyBorder="1" applyAlignment="1">
      <alignment horizontal="left" vertical="center"/>
    </xf>
    <xf numFmtId="49" fontId="2" fillId="2" borderId="14" xfId="53" applyNumberFormat="1" applyFont="1" applyFill="1" applyBorder="1" applyAlignment="1">
      <alignment horizontal="left" vertical="center"/>
    </xf>
    <xf numFmtId="49" fontId="2" fillId="2" borderId="18" xfId="53" applyNumberFormat="1" applyFont="1" applyFill="1" applyBorder="1" applyAlignment="1">
      <alignment horizontal="left" vertical="center"/>
    </xf>
    <xf numFmtId="49" fontId="1" fillId="2" borderId="13" xfId="53" applyNumberFormat="1" applyFont="1" applyFill="1" applyBorder="1" applyAlignment="1">
      <alignment horizontal="left" vertical="center"/>
    </xf>
    <xf numFmtId="49" fontId="1" fillId="2" borderId="14" xfId="53" applyNumberFormat="1" applyFont="1" applyFill="1" applyBorder="1" applyAlignment="1">
      <alignment horizontal="left" vertical="center"/>
    </xf>
    <xf numFmtId="49" fontId="1" fillId="2" borderId="18" xfId="53" applyNumberFormat="1" applyFont="1" applyFill="1" applyBorder="1" applyAlignment="1">
      <alignment horizontal="left" vertical="center"/>
    </xf>
    <xf numFmtId="0" fontId="1" fillId="2" borderId="16" xfId="52" applyFont="1" applyFill="1" applyBorder="1" applyAlignment="1"/>
    <xf numFmtId="49" fontId="1" fillId="2" borderId="16" xfId="53" applyNumberFormat="1" applyFont="1" applyFill="1" applyBorder="1" applyAlignment="1">
      <alignment horizontal="center" vertical="center"/>
    </xf>
    <xf numFmtId="49" fontId="1" fillId="2" borderId="19" xfId="53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/>
    <xf numFmtId="0" fontId="13" fillId="0" borderId="4" xfId="0" applyFont="1" applyBorder="1"/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4" xfId="0" applyFont="1" applyFill="1" applyBorder="1"/>
    <xf numFmtId="0" fontId="0" fillId="0" borderId="3" xfId="0" applyBorder="1"/>
    <xf numFmtId="0" fontId="0" fillId="0" borderId="4" xfId="0" applyBorder="1"/>
    <xf numFmtId="0" fontId="0" fillId="5" borderId="4" xfId="0" applyFill="1" applyBorder="1"/>
    <xf numFmtId="0" fontId="0" fillId="0" borderId="20" xfId="0" applyBorder="1"/>
    <xf numFmtId="0" fontId="0" fillId="0" borderId="5" xfId="0" applyBorder="1"/>
    <xf numFmtId="0" fontId="0" fillId="5" borderId="5" xfId="0" applyFill="1" applyBorder="1"/>
    <xf numFmtId="0" fontId="0" fillId="6" borderId="0" xfId="0" applyFill="1"/>
    <xf numFmtId="0" fontId="12" fillId="0" borderId="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7" xfId="0" applyFont="1" applyBorder="1"/>
    <xf numFmtId="0" fontId="0" fillId="0" borderId="7" xfId="0" applyBorder="1"/>
    <xf numFmtId="0" fontId="0" fillId="0" borderId="8" xfId="0" applyBorder="1"/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  <cellStyle name="常规 10 10" xfId="55"/>
    <cellStyle name="常规_110509_2006-09-28 2" xfId="56"/>
    <cellStyle name="常规 2 2 3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48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6096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4FW-&#22823;&#36135;&#29983;&#20135;&#36164;&#26009;--\&#24037;&#33402;&#36164;&#26009;--\&#30427;&#28304;-&#20025;&#19996;--\TAWWCM92604&#32654;&#22937;92538&#27454;4-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批版报告-外件"/>
      <sheetName val="BOM"/>
      <sheetName val="开发规格批版报告-内件"/>
      <sheetName val="外件全码规格表 (2)"/>
      <sheetName val="内件全码规格表 "/>
      <sheetName val="外件跳码样意见-铜牛"/>
      <sheetName val="内件跳码样意见-铜牛 "/>
      <sheetName val="外件产前样意见-铜牛"/>
      <sheetName val="内件产前样意见-铜牛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88" t="s">
        <v>0</v>
      </c>
      <c r="C2" s="89"/>
      <c r="D2" s="89"/>
      <c r="E2" s="89"/>
      <c r="F2" s="89"/>
      <c r="G2" s="89"/>
      <c r="H2" s="89"/>
      <c r="I2" s="104"/>
    </row>
    <row r="3" ht="28" customHeight="1" spans="2:9">
      <c r="B3" s="90"/>
      <c r="C3" s="91"/>
      <c r="D3" s="92" t="s">
        <v>1</v>
      </c>
      <c r="E3" s="93"/>
      <c r="F3" s="94" t="s">
        <v>2</v>
      </c>
      <c r="G3" s="95"/>
      <c r="H3" s="92" t="s">
        <v>3</v>
      </c>
      <c r="I3" s="105"/>
    </row>
    <row r="4" ht="28" customHeight="1" spans="2:9">
      <c r="B4" s="90" t="s">
        <v>4</v>
      </c>
      <c r="C4" s="91" t="s">
        <v>5</v>
      </c>
      <c r="D4" s="91" t="s">
        <v>6</v>
      </c>
      <c r="E4" s="91" t="s">
        <v>7</v>
      </c>
      <c r="F4" s="96" t="s">
        <v>6</v>
      </c>
      <c r="G4" s="96" t="s">
        <v>7</v>
      </c>
      <c r="H4" s="91" t="s">
        <v>6</v>
      </c>
      <c r="I4" s="106" t="s">
        <v>7</v>
      </c>
    </row>
    <row r="5" ht="28" customHeight="1" spans="2:9">
      <c r="B5" s="97" t="s">
        <v>8</v>
      </c>
      <c r="C5" s="98">
        <v>13</v>
      </c>
      <c r="D5" s="98">
        <v>0</v>
      </c>
      <c r="E5" s="98">
        <v>1</v>
      </c>
      <c r="F5" s="99">
        <v>0</v>
      </c>
      <c r="G5" s="99">
        <v>1</v>
      </c>
      <c r="H5" s="98">
        <v>1</v>
      </c>
      <c r="I5" s="107">
        <v>2</v>
      </c>
    </row>
    <row r="6" ht="28" customHeight="1" spans="2:9">
      <c r="B6" s="97" t="s">
        <v>9</v>
      </c>
      <c r="C6" s="98">
        <v>20</v>
      </c>
      <c r="D6" s="98">
        <v>0</v>
      </c>
      <c r="E6" s="98">
        <v>1</v>
      </c>
      <c r="F6" s="99">
        <v>1</v>
      </c>
      <c r="G6" s="99">
        <v>2</v>
      </c>
      <c r="H6" s="98">
        <v>2</v>
      </c>
      <c r="I6" s="107">
        <v>3</v>
      </c>
    </row>
    <row r="7" ht="28" customHeight="1" spans="2:9">
      <c r="B7" s="97" t="s">
        <v>10</v>
      </c>
      <c r="C7" s="98">
        <v>32</v>
      </c>
      <c r="D7" s="98">
        <v>0</v>
      </c>
      <c r="E7" s="98">
        <v>1</v>
      </c>
      <c r="F7" s="99">
        <v>2</v>
      </c>
      <c r="G7" s="99">
        <v>3</v>
      </c>
      <c r="H7" s="98">
        <v>3</v>
      </c>
      <c r="I7" s="107">
        <v>4</v>
      </c>
    </row>
    <row r="8" ht="28" customHeight="1" spans="2:9">
      <c r="B8" s="97" t="s">
        <v>11</v>
      </c>
      <c r="C8" s="98">
        <v>50</v>
      </c>
      <c r="D8" s="98">
        <v>1</v>
      </c>
      <c r="E8" s="98">
        <v>2</v>
      </c>
      <c r="F8" s="99">
        <v>3</v>
      </c>
      <c r="G8" s="99">
        <v>4</v>
      </c>
      <c r="H8" s="98">
        <v>5</v>
      </c>
      <c r="I8" s="107">
        <v>6</v>
      </c>
    </row>
    <row r="9" ht="28" customHeight="1" spans="2:9">
      <c r="B9" s="97" t="s">
        <v>12</v>
      </c>
      <c r="C9" s="98">
        <v>80</v>
      </c>
      <c r="D9" s="98">
        <v>2</v>
      </c>
      <c r="E9" s="98">
        <v>3</v>
      </c>
      <c r="F9" s="99">
        <v>5</v>
      </c>
      <c r="G9" s="99">
        <v>6</v>
      </c>
      <c r="H9" s="98">
        <v>7</v>
      </c>
      <c r="I9" s="107">
        <v>8</v>
      </c>
    </row>
    <row r="10" ht="28" customHeight="1" spans="2:9">
      <c r="B10" s="97" t="s">
        <v>13</v>
      </c>
      <c r="C10" s="98">
        <v>125</v>
      </c>
      <c r="D10" s="98">
        <v>3</v>
      </c>
      <c r="E10" s="98">
        <v>4</v>
      </c>
      <c r="F10" s="99">
        <v>7</v>
      </c>
      <c r="G10" s="99">
        <v>8</v>
      </c>
      <c r="H10" s="98">
        <v>10</v>
      </c>
      <c r="I10" s="107">
        <v>11</v>
      </c>
    </row>
    <row r="11" ht="28" customHeight="1" spans="2:9">
      <c r="B11" s="97" t="s">
        <v>14</v>
      </c>
      <c r="C11" s="98">
        <v>200</v>
      </c>
      <c r="D11" s="98">
        <v>5</v>
      </c>
      <c r="E11" s="98">
        <v>6</v>
      </c>
      <c r="F11" s="99">
        <v>10</v>
      </c>
      <c r="G11" s="99">
        <v>11</v>
      </c>
      <c r="H11" s="98">
        <v>14</v>
      </c>
      <c r="I11" s="107">
        <v>15</v>
      </c>
    </row>
    <row r="12" ht="28" customHeight="1" spans="2:9">
      <c r="B12" s="100" t="s">
        <v>15</v>
      </c>
      <c r="C12" s="101">
        <v>315</v>
      </c>
      <c r="D12" s="101">
        <v>7</v>
      </c>
      <c r="E12" s="101">
        <v>8</v>
      </c>
      <c r="F12" s="102">
        <v>14</v>
      </c>
      <c r="G12" s="102">
        <v>15</v>
      </c>
      <c r="H12" s="101">
        <v>21</v>
      </c>
      <c r="I12" s="108">
        <v>22</v>
      </c>
    </row>
    <row r="14" spans="2:4">
      <c r="B14" s="103" t="s">
        <v>16</v>
      </c>
      <c r="C14" s="103"/>
      <c r="D14" s="10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"/>
  <sheetViews>
    <sheetView tabSelected="1" zoomScale="80" zoomScaleNormal="80" topLeftCell="A23" workbookViewId="0">
      <selection activeCell="A33" sqref="A33:H33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4.5833333333333" style="1" customWidth="1"/>
    <col min="11" max="11" width="15.2083333333333" style="1" customWidth="1"/>
    <col min="12" max="12" width="15.725" style="1" customWidth="1"/>
    <col min="13" max="13" width="14.475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3"/>
      <c r="J2" s="24" t="s">
        <v>22</v>
      </c>
      <c r="K2" s="5" t="s">
        <v>23</v>
      </c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44" t="s">
        <v>27</v>
      </c>
      <c r="C4" s="45" t="s">
        <v>28</v>
      </c>
      <c r="D4" s="46" t="s">
        <v>29</v>
      </c>
      <c r="E4" s="45" t="s">
        <v>30</v>
      </c>
      <c r="F4" s="47" t="s">
        <v>31</v>
      </c>
      <c r="G4" s="48" t="s">
        <v>32</v>
      </c>
      <c r="H4" s="45" t="s">
        <v>33</v>
      </c>
      <c r="I4" s="26"/>
      <c r="J4" s="75" t="s">
        <v>34</v>
      </c>
      <c r="K4" s="75" t="s">
        <v>34</v>
      </c>
      <c r="L4" s="29"/>
      <c r="M4" s="29"/>
      <c r="N4" s="29"/>
      <c r="O4" s="30"/>
    </row>
    <row r="5" s="1" customFormat="1" ht="16" customHeight="1" spans="1:15">
      <c r="A5" s="7"/>
      <c r="B5" s="44" t="s">
        <v>35</v>
      </c>
      <c r="C5" s="45" t="s">
        <v>36</v>
      </c>
      <c r="D5" s="46" t="s">
        <v>37</v>
      </c>
      <c r="E5" s="45" t="s">
        <v>38</v>
      </c>
      <c r="F5" s="47" t="s">
        <v>39</v>
      </c>
      <c r="G5" s="48" t="s">
        <v>40</v>
      </c>
      <c r="H5" s="45" t="s">
        <v>41</v>
      </c>
      <c r="I5" s="26"/>
      <c r="J5" s="31" t="s">
        <v>42</v>
      </c>
      <c r="K5" s="31" t="s">
        <v>43</v>
      </c>
      <c r="L5" s="31"/>
      <c r="M5" s="31"/>
      <c r="N5" s="31"/>
      <c r="O5" s="32"/>
    </row>
    <row r="6" s="1" customFormat="1" ht="16" customHeight="1" spans="1:15">
      <c r="A6" s="49" t="s">
        <v>44</v>
      </c>
      <c r="B6" s="50">
        <f t="shared" ref="B6:B11" si="0">C6-1</f>
        <v>65</v>
      </c>
      <c r="C6" s="50">
        <f>D6-2</f>
        <v>66</v>
      </c>
      <c r="D6" s="51">
        <v>68</v>
      </c>
      <c r="E6" s="50">
        <f>D6+2</f>
        <v>70</v>
      </c>
      <c r="F6" s="52">
        <f>E6+2</f>
        <v>72</v>
      </c>
      <c r="G6" s="53">
        <f>F6+1</f>
        <v>73</v>
      </c>
      <c r="H6" s="50">
        <f>G6+1</f>
        <v>74</v>
      </c>
      <c r="I6" s="26"/>
      <c r="J6" s="33" t="s">
        <v>45</v>
      </c>
      <c r="K6" s="33" t="s">
        <v>46</v>
      </c>
      <c r="L6" s="33"/>
      <c r="M6" s="33"/>
      <c r="N6" s="33"/>
      <c r="O6" s="34"/>
    </row>
    <row r="7" s="1" customFormat="1" ht="16" customHeight="1" spans="1:15">
      <c r="A7" s="45" t="s">
        <v>47</v>
      </c>
      <c r="B7" s="50">
        <f t="shared" si="0"/>
        <v>64</v>
      </c>
      <c r="C7" s="50">
        <f>D7-2</f>
        <v>65</v>
      </c>
      <c r="D7" s="51">
        <v>67</v>
      </c>
      <c r="E7" s="50">
        <f>D7+2</f>
        <v>69</v>
      </c>
      <c r="F7" s="52">
        <f>E7+2</f>
        <v>71</v>
      </c>
      <c r="G7" s="53">
        <f>F7+1</f>
        <v>72</v>
      </c>
      <c r="H7" s="50">
        <f>G7+1</f>
        <v>73</v>
      </c>
      <c r="I7" s="26"/>
      <c r="J7" s="35" t="s">
        <v>48</v>
      </c>
      <c r="K7" s="35" t="s">
        <v>48</v>
      </c>
      <c r="L7" s="35"/>
      <c r="M7" s="35"/>
      <c r="N7" s="35"/>
      <c r="O7" s="36"/>
    </row>
    <row r="8" s="1" customFormat="1" ht="16" customHeight="1" spans="1:15">
      <c r="A8" s="45" t="s">
        <v>49</v>
      </c>
      <c r="B8" s="50">
        <f t="shared" ref="B8:B10" si="1">C8-4</f>
        <v>100</v>
      </c>
      <c r="C8" s="50">
        <f t="shared" ref="C8:C10" si="2">D8-4</f>
        <v>104</v>
      </c>
      <c r="D8" s="54" t="s">
        <v>50</v>
      </c>
      <c r="E8" s="50">
        <f t="shared" ref="E8:E10" si="3">D8+4</f>
        <v>112</v>
      </c>
      <c r="F8" s="52">
        <f>E8+4</f>
        <v>116</v>
      </c>
      <c r="G8" s="53">
        <f t="shared" ref="G8:G10" si="4">F8+6</f>
        <v>122</v>
      </c>
      <c r="H8" s="50">
        <f>G8+6</f>
        <v>128</v>
      </c>
      <c r="I8" s="26"/>
      <c r="J8" s="35" t="s">
        <v>46</v>
      </c>
      <c r="K8" s="35" t="s">
        <v>46</v>
      </c>
      <c r="L8" s="35"/>
      <c r="M8" s="35"/>
      <c r="N8" s="35"/>
      <c r="O8" s="36"/>
    </row>
    <row r="9" s="1" customFormat="1" ht="16" customHeight="1" spans="1:15">
      <c r="A9" s="45" t="s">
        <v>51</v>
      </c>
      <c r="B9" s="50">
        <f t="shared" si="1"/>
        <v>94</v>
      </c>
      <c r="C9" s="50">
        <f t="shared" si="2"/>
        <v>98</v>
      </c>
      <c r="D9" s="54" t="s">
        <v>52</v>
      </c>
      <c r="E9" s="50">
        <f t="shared" si="3"/>
        <v>106</v>
      </c>
      <c r="F9" s="52">
        <f>E9+5</f>
        <v>111</v>
      </c>
      <c r="G9" s="53">
        <f t="shared" si="4"/>
        <v>117</v>
      </c>
      <c r="H9" s="50">
        <f>G9+7</f>
        <v>124</v>
      </c>
      <c r="I9" s="26"/>
      <c r="J9" s="33" t="s">
        <v>48</v>
      </c>
      <c r="K9" s="33" t="s">
        <v>48</v>
      </c>
      <c r="L9" s="33"/>
      <c r="M9" s="33"/>
      <c r="N9" s="33"/>
      <c r="O9" s="34"/>
    </row>
    <row r="10" s="1" customFormat="1" ht="16" customHeight="1" spans="1:15">
      <c r="A10" s="45" t="s">
        <v>53</v>
      </c>
      <c r="B10" s="50">
        <f t="shared" si="1"/>
        <v>104</v>
      </c>
      <c r="C10" s="50">
        <f t="shared" si="2"/>
        <v>108</v>
      </c>
      <c r="D10" s="54" t="s">
        <v>54</v>
      </c>
      <c r="E10" s="50">
        <f t="shared" si="3"/>
        <v>116</v>
      </c>
      <c r="F10" s="52">
        <f>E10+5</f>
        <v>121</v>
      </c>
      <c r="G10" s="53">
        <f t="shared" si="4"/>
        <v>127</v>
      </c>
      <c r="H10" s="50">
        <f>G10+7</f>
        <v>134</v>
      </c>
      <c r="I10" s="26"/>
      <c r="J10" s="33" t="s">
        <v>48</v>
      </c>
      <c r="K10" s="33" t="s">
        <v>48</v>
      </c>
      <c r="L10" s="33"/>
      <c r="M10" s="33"/>
      <c r="N10" s="33"/>
      <c r="O10" s="34"/>
    </row>
    <row r="11" s="1" customFormat="1" ht="16" customHeight="1" spans="1:15">
      <c r="A11" s="55" t="s">
        <v>55</v>
      </c>
      <c r="B11" s="56">
        <f t="shared" si="0"/>
        <v>38</v>
      </c>
      <c r="C11" s="56">
        <f>D11-1</f>
        <v>39</v>
      </c>
      <c r="D11" s="56">
        <v>40</v>
      </c>
      <c r="E11" s="56">
        <f>D11+1</f>
        <v>41</v>
      </c>
      <c r="F11" s="57">
        <f>E11+1</f>
        <v>42</v>
      </c>
      <c r="G11" s="58">
        <f>F11+1.2</f>
        <v>43.2</v>
      </c>
      <c r="H11" s="56">
        <f>G11+1.2</f>
        <v>44.4</v>
      </c>
      <c r="I11" s="26"/>
      <c r="J11" s="33" t="s">
        <v>56</v>
      </c>
      <c r="K11" s="33" t="s">
        <v>57</v>
      </c>
      <c r="L11" s="33"/>
      <c r="M11" s="33"/>
      <c r="N11" s="33"/>
      <c r="O11" s="34"/>
    </row>
    <row r="12" s="1" customFormat="1" ht="16" customHeight="1" spans="1:15">
      <c r="A12" s="55" t="s">
        <v>58</v>
      </c>
      <c r="B12" s="56">
        <f>C12-0.5</f>
        <v>61</v>
      </c>
      <c r="C12" s="56">
        <f>D12-1</f>
        <v>61.5</v>
      </c>
      <c r="D12" s="56">
        <v>62.5</v>
      </c>
      <c r="E12" s="56">
        <f>D12+1</f>
        <v>63.5</v>
      </c>
      <c r="F12" s="57">
        <f>E12+1</f>
        <v>64.5</v>
      </c>
      <c r="G12" s="58">
        <f>F12+0.5</f>
        <v>65</v>
      </c>
      <c r="H12" s="56">
        <f>G12+0.5</f>
        <v>65.5</v>
      </c>
      <c r="I12" s="26"/>
      <c r="J12" s="33" t="s">
        <v>48</v>
      </c>
      <c r="K12" s="33" t="s">
        <v>48</v>
      </c>
      <c r="L12" s="33"/>
      <c r="M12" s="33"/>
      <c r="N12" s="33"/>
      <c r="O12" s="34"/>
    </row>
    <row r="13" s="1" customFormat="1" ht="16" customHeight="1" spans="1:15">
      <c r="A13" s="45" t="s">
        <v>59</v>
      </c>
      <c r="B13" s="50">
        <f>C13-0.8</f>
        <v>19.9</v>
      </c>
      <c r="C13" s="50">
        <f>D13-0.8</f>
        <v>20.7</v>
      </c>
      <c r="D13" s="51">
        <v>21.5</v>
      </c>
      <c r="E13" s="50">
        <f>D13+0.8</f>
        <v>22.3</v>
      </c>
      <c r="F13" s="52">
        <f>E13+0.8</f>
        <v>23.1</v>
      </c>
      <c r="G13" s="53">
        <f>F13+1.3</f>
        <v>24.4</v>
      </c>
      <c r="H13" s="50">
        <f>G13+1.3</f>
        <v>25.7</v>
      </c>
      <c r="I13" s="26"/>
      <c r="J13" s="33" t="s">
        <v>57</v>
      </c>
      <c r="K13" s="33" t="s">
        <v>48</v>
      </c>
      <c r="L13" s="33"/>
      <c r="M13" s="33"/>
      <c r="N13" s="33"/>
      <c r="O13" s="34"/>
    </row>
    <row r="14" s="1" customFormat="1" ht="16" customHeight="1" spans="1:15">
      <c r="A14" s="45" t="s">
        <v>60</v>
      </c>
      <c r="B14" s="50">
        <f>C14-0.7</f>
        <v>16.6</v>
      </c>
      <c r="C14" s="50">
        <f>D14-0.7</f>
        <v>17.3</v>
      </c>
      <c r="D14" s="59">
        <v>18</v>
      </c>
      <c r="E14" s="50">
        <f>D14+0.7</f>
        <v>18.7</v>
      </c>
      <c r="F14" s="52">
        <f>E14+0.7</f>
        <v>19.4</v>
      </c>
      <c r="G14" s="53">
        <f>F14+0.9</f>
        <v>20.3</v>
      </c>
      <c r="H14" s="50">
        <f>G14+0.9</f>
        <v>21.2</v>
      </c>
      <c r="I14" s="26"/>
      <c r="J14" s="33" t="s">
        <v>48</v>
      </c>
      <c r="K14" s="33" t="s">
        <v>48</v>
      </c>
      <c r="L14" s="33"/>
      <c r="M14" s="33"/>
      <c r="N14" s="33"/>
      <c r="O14" s="34"/>
    </row>
    <row r="15" s="1" customFormat="1" ht="16" customHeight="1" spans="1:15">
      <c r="A15" s="45" t="s">
        <v>61</v>
      </c>
      <c r="B15" s="50">
        <f>C15-0.5</f>
        <v>12.5</v>
      </c>
      <c r="C15" s="50">
        <f>D15-0.5</f>
        <v>13</v>
      </c>
      <c r="D15" s="51">
        <v>13.5</v>
      </c>
      <c r="E15" s="50">
        <f>D15+0.5</f>
        <v>14</v>
      </c>
      <c r="F15" s="52">
        <f>E15+0.5</f>
        <v>14.5</v>
      </c>
      <c r="G15" s="53">
        <f>F15+0.7</f>
        <v>15.2</v>
      </c>
      <c r="H15" s="50">
        <f>G15+0.7</f>
        <v>15.9</v>
      </c>
      <c r="I15" s="26"/>
      <c r="J15" s="33" t="s">
        <v>62</v>
      </c>
      <c r="K15" s="33" t="s">
        <v>63</v>
      </c>
      <c r="L15" s="33"/>
      <c r="M15" s="33"/>
      <c r="N15" s="33"/>
      <c r="O15" s="34"/>
    </row>
    <row r="16" s="1" customFormat="1" ht="16" customHeight="1" spans="1:15">
      <c r="A16" s="45" t="s">
        <v>64</v>
      </c>
      <c r="B16" s="50">
        <f t="shared" ref="B16:B21" si="5">C16-1</f>
        <v>53</v>
      </c>
      <c r="C16" s="50">
        <f>D16-1</f>
        <v>54</v>
      </c>
      <c r="D16" s="51">
        <v>55</v>
      </c>
      <c r="E16" s="50">
        <f>D16+1</f>
        <v>56</v>
      </c>
      <c r="F16" s="52">
        <f>E16+1</f>
        <v>57</v>
      </c>
      <c r="G16" s="53">
        <f>F16+1.5</f>
        <v>58.5</v>
      </c>
      <c r="H16" s="50">
        <f>G16+1.5</f>
        <v>60</v>
      </c>
      <c r="I16" s="26"/>
      <c r="J16" s="33" t="s">
        <v>57</v>
      </c>
      <c r="K16" s="33" t="s">
        <v>48</v>
      </c>
      <c r="L16" s="33"/>
      <c r="M16" s="33"/>
      <c r="N16" s="33"/>
      <c r="O16" s="34"/>
    </row>
    <row r="17" s="1" customFormat="1" ht="16" customHeight="1" spans="1:15">
      <c r="A17" s="7" t="s">
        <v>24</v>
      </c>
      <c r="B17" s="8" t="s">
        <v>65</v>
      </c>
      <c r="C17" s="8"/>
      <c r="D17" s="8"/>
      <c r="E17" s="8"/>
      <c r="F17" s="8"/>
      <c r="G17" s="8"/>
      <c r="H17" s="8"/>
      <c r="I17" s="26"/>
      <c r="J17" s="37"/>
      <c r="K17" s="37"/>
      <c r="L17" s="37"/>
      <c r="M17" s="37"/>
      <c r="N17" s="37"/>
      <c r="O17" s="38"/>
    </row>
    <row r="18" s="1" customFormat="1" ht="16" customHeight="1" spans="1:15">
      <c r="A18" s="7"/>
      <c r="B18" s="44" t="s">
        <v>27</v>
      </c>
      <c r="C18" s="45" t="s">
        <v>28</v>
      </c>
      <c r="D18" s="46" t="s">
        <v>29</v>
      </c>
      <c r="E18" s="45" t="s">
        <v>30</v>
      </c>
      <c r="F18" s="47" t="s">
        <v>31</v>
      </c>
      <c r="G18" s="48" t="s">
        <v>32</v>
      </c>
      <c r="H18" s="45" t="s">
        <v>33</v>
      </c>
      <c r="I18" s="26"/>
      <c r="J18" s="75" t="s">
        <v>34</v>
      </c>
      <c r="K18" s="75" t="s">
        <v>34</v>
      </c>
      <c r="L18" s="33"/>
      <c r="M18" s="33"/>
      <c r="N18" s="33"/>
      <c r="O18" s="34"/>
    </row>
    <row r="19" s="1" customFormat="1" ht="16" customHeight="1" spans="1:15">
      <c r="A19" s="7"/>
      <c r="B19" s="44" t="s">
        <v>35</v>
      </c>
      <c r="C19" s="45" t="s">
        <v>36</v>
      </c>
      <c r="D19" s="46" t="s">
        <v>37</v>
      </c>
      <c r="E19" s="45" t="s">
        <v>38</v>
      </c>
      <c r="F19" s="47" t="s">
        <v>39</v>
      </c>
      <c r="G19" s="48" t="s">
        <v>40</v>
      </c>
      <c r="H19" s="45" t="s">
        <v>41</v>
      </c>
      <c r="I19" s="26"/>
      <c r="J19" s="31" t="s">
        <v>42</v>
      </c>
      <c r="K19" s="31" t="s">
        <v>43</v>
      </c>
      <c r="L19" s="33"/>
      <c r="M19" s="33"/>
      <c r="N19" s="33"/>
      <c r="O19" s="34"/>
    </row>
    <row r="20" s="1" customFormat="1" ht="16" customHeight="1" spans="1:15">
      <c r="A20" s="49" t="s">
        <v>44</v>
      </c>
      <c r="B20" s="50">
        <f t="shared" si="5"/>
        <v>59</v>
      </c>
      <c r="C20" s="50">
        <f>D20-2</f>
        <v>60</v>
      </c>
      <c r="D20" s="51">
        <v>62</v>
      </c>
      <c r="E20" s="50">
        <f>D20+2</f>
        <v>64</v>
      </c>
      <c r="F20" s="52">
        <f>E20+2</f>
        <v>66</v>
      </c>
      <c r="G20" s="53">
        <f>F20+1</f>
        <v>67</v>
      </c>
      <c r="H20" s="50">
        <f>G20+1</f>
        <v>68</v>
      </c>
      <c r="I20" s="26"/>
      <c r="J20" s="33" t="s">
        <v>48</v>
      </c>
      <c r="K20" s="33" t="s">
        <v>45</v>
      </c>
      <c r="L20" s="33"/>
      <c r="M20" s="33"/>
      <c r="N20" s="33"/>
      <c r="O20" s="34"/>
    </row>
    <row r="21" s="1" customFormat="1" ht="16" customHeight="1" spans="1:15">
      <c r="A21" s="45" t="s">
        <v>47</v>
      </c>
      <c r="B21" s="50">
        <f t="shared" si="5"/>
        <v>58</v>
      </c>
      <c r="C21" s="50">
        <f>D21-2</f>
        <v>59</v>
      </c>
      <c r="D21" s="51">
        <v>61</v>
      </c>
      <c r="E21" s="50">
        <f>D21+2</f>
        <v>63</v>
      </c>
      <c r="F21" s="52">
        <f>E21+2</f>
        <v>65</v>
      </c>
      <c r="G21" s="53">
        <f>F21+1</f>
        <v>66</v>
      </c>
      <c r="H21" s="50">
        <f>G21+1</f>
        <v>67</v>
      </c>
      <c r="I21" s="26"/>
      <c r="J21" s="33" t="s">
        <v>45</v>
      </c>
      <c r="K21" s="33" t="s">
        <v>46</v>
      </c>
      <c r="L21" s="33"/>
      <c r="M21" s="33"/>
      <c r="N21" s="33"/>
      <c r="O21" s="34"/>
    </row>
    <row r="22" s="1" customFormat="1" ht="16" customHeight="1" spans="1:15">
      <c r="A22" s="45" t="s">
        <v>49</v>
      </c>
      <c r="B22" s="50">
        <f t="shared" ref="B22:B24" si="6">C22-4</f>
        <v>90</v>
      </c>
      <c r="C22" s="50">
        <f t="shared" ref="C22:C24" si="7">D22-4</f>
        <v>94</v>
      </c>
      <c r="D22" s="60">
        <v>98</v>
      </c>
      <c r="E22" s="50">
        <f t="shared" ref="E22:E24" si="8">D22+4</f>
        <v>102</v>
      </c>
      <c r="F22" s="52">
        <f>E22+4</f>
        <v>106</v>
      </c>
      <c r="G22" s="53">
        <f t="shared" ref="G22:G24" si="9">F22+6</f>
        <v>112</v>
      </c>
      <c r="H22" s="50">
        <f>G22+6</f>
        <v>118</v>
      </c>
      <c r="I22" s="26"/>
      <c r="J22" s="33" t="s">
        <v>46</v>
      </c>
      <c r="K22" s="33" t="s">
        <v>46</v>
      </c>
      <c r="L22" s="33"/>
      <c r="M22" s="33"/>
      <c r="N22" s="33"/>
      <c r="O22" s="34"/>
    </row>
    <row r="23" s="1" customFormat="1" ht="16" customHeight="1" spans="1:15">
      <c r="A23" s="45" t="s">
        <v>51</v>
      </c>
      <c r="B23" s="50">
        <f t="shared" si="6"/>
        <v>81</v>
      </c>
      <c r="C23" s="50">
        <f t="shared" si="7"/>
        <v>85</v>
      </c>
      <c r="D23" s="60" t="s">
        <v>66</v>
      </c>
      <c r="E23" s="50">
        <f t="shared" si="8"/>
        <v>93</v>
      </c>
      <c r="F23" s="52">
        <f>E23+5</f>
        <v>98</v>
      </c>
      <c r="G23" s="53">
        <f t="shared" si="9"/>
        <v>104</v>
      </c>
      <c r="H23" s="50">
        <f>G23+7</f>
        <v>111</v>
      </c>
      <c r="I23" s="26"/>
      <c r="J23" s="33" t="s">
        <v>48</v>
      </c>
      <c r="K23" s="33" t="s">
        <v>48</v>
      </c>
      <c r="L23" s="33"/>
      <c r="M23" s="33"/>
      <c r="N23" s="33"/>
      <c r="O23" s="34"/>
    </row>
    <row r="24" s="1" customFormat="1" ht="16" customHeight="1" spans="1:15">
      <c r="A24" s="45" t="s">
        <v>53</v>
      </c>
      <c r="B24" s="50">
        <f t="shared" si="6"/>
        <v>94</v>
      </c>
      <c r="C24" s="50">
        <f t="shared" si="7"/>
        <v>98</v>
      </c>
      <c r="D24" s="60">
        <v>102</v>
      </c>
      <c r="E24" s="50">
        <f t="shared" si="8"/>
        <v>106</v>
      </c>
      <c r="F24" s="52">
        <f>E24+5</f>
        <v>111</v>
      </c>
      <c r="G24" s="53">
        <f t="shared" si="9"/>
        <v>117</v>
      </c>
      <c r="H24" s="50">
        <f>G24+7</f>
        <v>124</v>
      </c>
      <c r="I24" s="26"/>
      <c r="J24" s="33" t="s">
        <v>48</v>
      </c>
      <c r="K24" s="33" t="s">
        <v>48</v>
      </c>
      <c r="L24" s="33"/>
      <c r="M24" s="33"/>
      <c r="N24" s="33"/>
      <c r="O24" s="34"/>
    </row>
    <row r="25" s="1" customFormat="1" ht="16" customHeight="1" spans="1:15">
      <c r="A25" s="55" t="s">
        <v>55</v>
      </c>
      <c r="B25" s="56">
        <f>C25-1</f>
        <v>36</v>
      </c>
      <c r="C25" s="56">
        <f t="shared" ref="C25:C30" si="10">D25-1</f>
        <v>37</v>
      </c>
      <c r="D25" s="56">
        <v>38</v>
      </c>
      <c r="E25" s="56">
        <f t="shared" ref="E25:E30" si="11">D25+1</f>
        <v>39</v>
      </c>
      <c r="F25" s="57">
        <f t="shared" ref="F25:F30" si="12">E25+1</f>
        <v>40</v>
      </c>
      <c r="G25" s="58">
        <f>F25+1.2</f>
        <v>41.2</v>
      </c>
      <c r="H25" s="56">
        <f>G25+1.2</f>
        <v>42.4</v>
      </c>
      <c r="I25" s="26"/>
      <c r="J25" s="33" t="s">
        <v>62</v>
      </c>
      <c r="K25" s="33" t="s">
        <v>45</v>
      </c>
      <c r="L25" s="33"/>
      <c r="M25" s="33"/>
      <c r="N25" s="33"/>
      <c r="O25" s="34"/>
    </row>
    <row r="26" s="1" customFormat="1" ht="16" customHeight="1" spans="1:15">
      <c r="A26" s="55" t="s">
        <v>58</v>
      </c>
      <c r="B26" s="56">
        <f>C26-0.5</f>
        <v>58.5</v>
      </c>
      <c r="C26" s="56">
        <f t="shared" si="10"/>
        <v>59</v>
      </c>
      <c r="D26" s="56">
        <v>60</v>
      </c>
      <c r="E26" s="56">
        <f t="shared" si="11"/>
        <v>61</v>
      </c>
      <c r="F26" s="57">
        <f t="shared" si="12"/>
        <v>62</v>
      </c>
      <c r="G26" s="58">
        <f>F26+0.5</f>
        <v>62.5</v>
      </c>
      <c r="H26" s="56">
        <f>G26+0.5</f>
        <v>63</v>
      </c>
      <c r="I26" s="26"/>
      <c r="J26" s="33" t="s">
        <v>48</v>
      </c>
      <c r="K26" s="33" t="s">
        <v>48</v>
      </c>
      <c r="L26" s="33"/>
      <c r="M26" s="33"/>
      <c r="N26" s="33"/>
      <c r="O26" s="34"/>
    </row>
    <row r="27" s="1" customFormat="1" ht="16" customHeight="1" spans="1:15">
      <c r="A27" s="45" t="s">
        <v>59</v>
      </c>
      <c r="B27" s="50">
        <f>C27-0.8</f>
        <v>17.4</v>
      </c>
      <c r="C27" s="50">
        <f>D27-0.8</f>
        <v>18.2</v>
      </c>
      <c r="D27" s="51">
        <v>19</v>
      </c>
      <c r="E27" s="50">
        <f>D27+0.8</f>
        <v>19.8</v>
      </c>
      <c r="F27" s="52">
        <f>E27+0.8</f>
        <v>20.6</v>
      </c>
      <c r="G27" s="53">
        <f>F27+1.3</f>
        <v>21.9</v>
      </c>
      <c r="H27" s="50">
        <f>G27+1.3</f>
        <v>23.2</v>
      </c>
      <c r="I27" s="26"/>
      <c r="J27" s="35" t="s">
        <v>48</v>
      </c>
      <c r="K27" s="35" t="s">
        <v>48</v>
      </c>
      <c r="L27" s="35"/>
      <c r="M27" s="35"/>
      <c r="N27" s="35"/>
      <c r="O27" s="36"/>
    </row>
    <row r="28" s="1" customFormat="1" ht="16" customHeight="1" spans="1:15">
      <c r="A28" s="45" t="s">
        <v>60</v>
      </c>
      <c r="B28" s="50">
        <f>C28-0.7</f>
        <v>14.1</v>
      </c>
      <c r="C28" s="50">
        <f>D28-0.7</f>
        <v>14.8</v>
      </c>
      <c r="D28" s="51">
        <v>15.5</v>
      </c>
      <c r="E28" s="50">
        <f>D28+0.7</f>
        <v>16.2</v>
      </c>
      <c r="F28" s="52">
        <f>E28+0.7</f>
        <v>16.9</v>
      </c>
      <c r="G28" s="53">
        <f>F28+0.9</f>
        <v>17.8</v>
      </c>
      <c r="H28" s="50">
        <f>G28+0.9</f>
        <v>18.7</v>
      </c>
      <c r="I28" s="26"/>
      <c r="J28" s="35" t="s">
        <v>62</v>
      </c>
      <c r="K28" s="35" t="s">
        <v>63</v>
      </c>
      <c r="L28" s="35"/>
      <c r="M28" s="35"/>
      <c r="N28" s="35"/>
      <c r="O28" s="36"/>
    </row>
    <row r="29" s="1" customFormat="1" ht="16" customHeight="1" spans="1:15">
      <c r="A29" s="45" t="s">
        <v>67</v>
      </c>
      <c r="B29" s="50">
        <f>C29-0.5</f>
        <v>9</v>
      </c>
      <c r="C29" s="50">
        <f>D29-0.5</f>
        <v>9.5</v>
      </c>
      <c r="D29" s="51">
        <v>10</v>
      </c>
      <c r="E29" s="50">
        <f>D29+0.5</f>
        <v>10.5</v>
      </c>
      <c r="F29" s="52">
        <f>E29+0.5</f>
        <v>11</v>
      </c>
      <c r="G29" s="53">
        <f>F29+0.7</f>
        <v>11.7</v>
      </c>
      <c r="H29" s="50">
        <f>G29+0.7</f>
        <v>12.4</v>
      </c>
      <c r="I29" s="26"/>
      <c r="J29" s="35" t="s">
        <v>68</v>
      </c>
      <c r="K29" s="35" t="s">
        <v>46</v>
      </c>
      <c r="L29" s="35"/>
      <c r="M29" s="35"/>
      <c r="N29" s="35"/>
      <c r="O29" s="36"/>
    </row>
    <row r="30" s="1" customFormat="1" ht="16" customHeight="1" spans="1:15">
      <c r="A30" s="45" t="s">
        <v>64</v>
      </c>
      <c r="B30" s="50">
        <f>C30-1</f>
        <v>43</v>
      </c>
      <c r="C30" s="50">
        <f t="shared" si="10"/>
        <v>44</v>
      </c>
      <c r="D30" s="51">
        <v>45</v>
      </c>
      <c r="E30" s="50">
        <f t="shared" si="11"/>
        <v>46</v>
      </c>
      <c r="F30" s="52">
        <f t="shared" si="12"/>
        <v>47</v>
      </c>
      <c r="G30" s="53">
        <f>F30+1.5</f>
        <v>48.5</v>
      </c>
      <c r="H30" s="50">
        <f>G30+1.5</f>
        <v>50</v>
      </c>
      <c r="I30" s="26"/>
      <c r="J30" s="35" t="s">
        <v>45</v>
      </c>
      <c r="K30" s="35" t="s">
        <v>45</v>
      </c>
      <c r="L30" s="35"/>
      <c r="M30" s="35"/>
      <c r="N30" s="35"/>
      <c r="O30" s="36"/>
    </row>
    <row r="31" s="1" customFormat="1" ht="16" customHeight="1" spans="1:15">
      <c r="A31" s="61" t="s">
        <v>69</v>
      </c>
      <c r="B31" s="62"/>
      <c r="C31" s="62"/>
      <c r="D31" s="62"/>
      <c r="E31" s="62"/>
      <c r="F31" s="62"/>
      <c r="G31" s="62"/>
      <c r="H31" s="63"/>
      <c r="I31" s="26"/>
      <c r="J31" s="76" t="s">
        <v>70</v>
      </c>
      <c r="K31" s="77"/>
      <c r="L31" s="77"/>
      <c r="M31" s="77"/>
      <c r="N31" s="77"/>
      <c r="O31" s="78"/>
    </row>
    <row r="32" s="1" customFormat="1" ht="16" customHeight="1" spans="1:15">
      <c r="A32" s="64" t="s">
        <v>71</v>
      </c>
      <c r="B32" s="65"/>
      <c r="C32" s="65"/>
      <c r="D32" s="65"/>
      <c r="E32" s="65"/>
      <c r="F32" s="65"/>
      <c r="G32" s="65"/>
      <c r="H32" s="66"/>
      <c r="I32" s="26"/>
      <c r="J32" s="79" t="s">
        <v>72</v>
      </c>
      <c r="K32" s="80"/>
      <c r="L32" s="80"/>
      <c r="M32" s="80"/>
      <c r="N32" s="80"/>
      <c r="O32" s="81"/>
    </row>
    <row r="33" s="1" customFormat="1" ht="16" customHeight="1" spans="1:15">
      <c r="A33" s="67" t="s">
        <v>73</v>
      </c>
      <c r="B33" s="68"/>
      <c r="C33" s="68"/>
      <c r="D33" s="68"/>
      <c r="E33" s="68"/>
      <c r="F33" s="68"/>
      <c r="G33" s="68"/>
      <c r="H33" s="69"/>
      <c r="I33" s="26"/>
      <c r="J33" s="79" t="s">
        <v>74</v>
      </c>
      <c r="K33" s="80"/>
      <c r="L33" s="80"/>
      <c r="M33" s="80"/>
      <c r="N33" s="80"/>
      <c r="O33" s="81"/>
    </row>
    <row r="34" s="1" customFormat="1" ht="16" customHeight="1" spans="1:15">
      <c r="A34" s="67" t="s">
        <v>75</v>
      </c>
      <c r="B34" s="68"/>
      <c r="C34" s="68"/>
      <c r="D34" s="68"/>
      <c r="E34" s="68"/>
      <c r="F34" s="68"/>
      <c r="G34" s="68"/>
      <c r="H34" s="69"/>
      <c r="I34" s="26"/>
      <c r="J34" s="82" t="s">
        <v>76</v>
      </c>
      <c r="K34" s="83"/>
      <c r="L34" s="83"/>
      <c r="M34" s="83"/>
      <c r="N34" s="83"/>
      <c r="O34" s="84"/>
    </row>
    <row r="35" s="1" customFormat="1" ht="16" customHeight="1" spans="1:15">
      <c r="A35" s="67" t="s">
        <v>77</v>
      </c>
      <c r="B35" s="68"/>
      <c r="C35" s="68"/>
      <c r="D35" s="68"/>
      <c r="E35" s="68"/>
      <c r="F35" s="68"/>
      <c r="G35" s="68"/>
      <c r="H35" s="69"/>
      <c r="I35" s="26"/>
      <c r="J35" s="79" t="s">
        <v>78</v>
      </c>
      <c r="K35" s="80"/>
      <c r="L35" s="80"/>
      <c r="M35" s="80"/>
      <c r="N35" s="80"/>
      <c r="O35" s="81"/>
    </row>
    <row r="36" s="1" customFormat="1" ht="16" customHeight="1" spans="1:15">
      <c r="A36" s="67" t="s">
        <v>79</v>
      </c>
      <c r="B36" s="68"/>
      <c r="C36" s="68"/>
      <c r="D36" s="68"/>
      <c r="E36" s="68"/>
      <c r="F36" s="68"/>
      <c r="G36" s="68"/>
      <c r="H36" s="69"/>
      <c r="I36" s="26"/>
      <c r="J36" s="82" t="s">
        <v>80</v>
      </c>
      <c r="K36" s="83"/>
      <c r="L36" s="83"/>
      <c r="M36" s="83"/>
      <c r="N36" s="83"/>
      <c r="O36" s="84"/>
    </row>
    <row r="37" s="1" customFormat="1" ht="16" customHeight="1" spans="1:15">
      <c r="A37" s="67" t="s">
        <v>81</v>
      </c>
      <c r="B37" s="68"/>
      <c r="C37" s="68"/>
      <c r="D37" s="68"/>
      <c r="E37" s="68"/>
      <c r="F37" s="68"/>
      <c r="G37" s="68"/>
      <c r="H37" s="69"/>
      <c r="I37" s="26"/>
      <c r="J37" s="79" t="s">
        <v>82</v>
      </c>
      <c r="K37" s="80"/>
      <c r="L37" s="80"/>
      <c r="M37" s="80"/>
      <c r="N37" s="80"/>
      <c r="O37" s="81"/>
    </row>
    <row r="38" s="1" customFormat="1" ht="16" customHeight="1" spans="1:15">
      <c r="A38" s="67" t="s">
        <v>83</v>
      </c>
      <c r="B38" s="68"/>
      <c r="C38" s="68"/>
      <c r="D38" s="68"/>
      <c r="E38" s="68"/>
      <c r="F38" s="68"/>
      <c r="G38" s="68"/>
      <c r="H38" s="69"/>
      <c r="I38" s="26"/>
      <c r="J38" s="82" t="s">
        <v>84</v>
      </c>
      <c r="K38" s="83"/>
      <c r="L38" s="83"/>
      <c r="M38" s="83"/>
      <c r="N38" s="83"/>
      <c r="O38" s="84"/>
    </row>
    <row r="39" s="1" customFormat="1" ht="16" customHeight="1" spans="1:15">
      <c r="A39" s="67" t="s">
        <v>85</v>
      </c>
      <c r="B39" s="68"/>
      <c r="C39" s="68"/>
      <c r="D39" s="68"/>
      <c r="E39" s="68"/>
      <c r="F39" s="68"/>
      <c r="G39" s="68"/>
      <c r="H39" s="69"/>
      <c r="I39" s="26"/>
      <c r="J39" s="79" t="s">
        <v>86</v>
      </c>
      <c r="K39" s="80"/>
      <c r="L39" s="80"/>
      <c r="M39" s="80"/>
      <c r="N39" s="80"/>
      <c r="O39" s="81"/>
    </row>
    <row r="40" s="1" customFormat="1" ht="16" customHeight="1" spans="1:15">
      <c r="A40" s="70" t="s">
        <v>87</v>
      </c>
      <c r="B40" s="71"/>
      <c r="C40" s="71"/>
      <c r="D40" s="71"/>
      <c r="E40" s="71"/>
      <c r="F40" s="71"/>
      <c r="G40" s="71"/>
      <c r="H40" s="72"/>
      <c r="I40" s="26"/>
      <c r="J40" s="82"/>
      <c r="K40" s="83"/>
      <c r="L40" s="83"/>
      <c r="M40" s="83"/>
      <c r="N40" s="83"/>
      <c r="O40" s="84"/>
    </row>
    <row r="41" s="1" customFormat="1" ht="16" customHeight="1" spans="1:15">
      <c r="A41" s="73"/>
      <c r="B41" s="74"/>
      <c r="C41" s="74"/>
      <c r="D41" s="74"/>
      <c r="E41" s="74"/>
      <c r="F41" s="74"/>
      <c r="G41" s="74"/>
      <c r="H41" s="74"/>
      <c r="I41" s="85"/>
      <c r="J41" s="86"/>
      <c r="K41" s="86"/>
      <c r="L41" s="86"/>
      <c r="M41" s="86"/>
      <c r="N41" s="86"/>
      <c r="O41" s="87"/>
    </row>
    <row r="42" s="1" customFormat="1" ht="16" customHeight="1" spans="1:15">
      <c r="A42" s="18"/>
      <c r="B42" s="19"/>
      <c r="C42" s="19"/>
      <c r="D42" s="20"/>
      <c r="E42" s="19"/>
      <c r="F42" s="19"/>
      <c r="G42" s="19"/>
      <c r="H42" s="19"/>
      <c r="I42" s="39"/>
      <c r="J42" s="40"/>
      <c r="K42" s="40"/>
      <c r="L42" s="41"/>
      <c r="M42" s="40"/>
      <c r="N42" s="40"/>
      <c r="O42" s="42"/>
    </row>
    <row r="43" s="1" customFormat="1" ht="15" spans="1:15">
      <c r="A43" s="21" t="s">
        <v>88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="1" customFormat="1" ht="15" spans="1:15">
      <c r="A44" s="1" t="s">
        <v>89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="1" customFormat="1" ht="15" spans="1:14">
      <c r="A45" s="22"/>
      <c r="B45" s="22"/>
      <c r="C45" s="22"/>
      <c r="D45" s="22"/>
      <c r="E45" s="22"/>
      <c r="F45" s="22"/>
      <c r="G45" s="22"/>
      <c r="H45" s="22"/>
      <c r="I45" s="22"/>
      <c r="J45" s="21" t="s">
        <v>90</v>
      </c>
      <c r="K45" s="43"/>
      <c r="L45" s="21" t="s">
        <v>91</v>
      </c>
      <c r="M45" s="21"/>
      <c r="N45" s="21" t="s">
        <v>92</v>
      </c>
    </row>
  </sheetData>
  <mergeCells count="29">
    <mergeCell ref="A1:O1"/>
    <mergeCell ref="B2:C2"/>
    <mergeCell ref="E2:H2"/>
    <mergeCell ref="K2:O2"/>
    <mergeCell ref="B3:H3"/>
    <mergeCell ref="J3:O3"/>
    <mergeCell ref="B17:H17"/>
    <mergeCell ref="A31:H31"/>
    <mergeCell ref="J31:O31"/>
    <mergeCell ref="A32:H32"/>
    <mergeCell ref="J32:O32"/>
    <mergeCell ref="A33:H33"/>
    <mergeCell ref="J33:O33"/>
    <mergeCell ref="A34:H34"/>
    <mergeCell ref="J34:O34"/>
    <mergeCell ref="A35:H35"/>
    <mergeCell ref="J35:O35"/>
    <mergeCell ref="A36:H36"/>
    <mergeCell ref="J36:O36"/>
    <mergeCell ref="A37:H37"/>
    <mergeCell ref="J37:O37"/>
    <mergeCell ref="A38:H38"/>
    <mergeCell ref="J38:O38"/>
    <mergeCell ref="A39:H39"/>
    <mergeCell ref="J39:O39"/>
    <mergeCell ref="A40:H40"/>
    <mergeCell ref="J40:O40"/>
    <mergeCell ref="A3:A5"/>
    <mergeCell ref="A17:A19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33" workbookViewId="0">
      <selection activeCell="D46" sqref="D4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94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95</v>
      </c>
      <c r="C5" s="11" t="s">
        <v>96</v>
      </c>
      <c r="D5" s="11" t="s">
        <v>97</v>
      </c>
      <c r="E5" s="11" t="s">
        <v>98</v>
      </c>
      <c r="F5" s="11" t="s">
        <v>99</v>
      </c>
      <c r="G5" s="11" t="s">
        <v>100</v>
      </c>
      <c r="H5" s="11" t="s">
        <v>101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44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47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102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103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49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51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53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55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58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104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60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105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64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65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28</v>
      </c>
      <c r="C20" s="9" t="s">
        <v>29</v>
      </c>
      <c r="D20" s="9" t="s">
        <v>30</v>
      </c>
      <c r="E20" s="9" t="s">
        <v>31</v>
      </c>
      <c r="F20" s="9" t="s">
        <v>32</v>
      </c>
      <c r="G20" s="9" t="s">
        <v>33</v>
      </c>
      <c r="H20" s="10" t="s">
        <v>94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95</v>
      </c>
      <c r="C21" s="11" t="s">
        <v>96</v>
      </c>
      <c r="D21" s="11" t="s">
        <v>97</v>
      </c>
      <c r="E21" s="11" t="s">
        <v>98</v>
      </c>
      <c r="F21" s="11" t="s">
        <v>99</v>
      </c>
      <c r="G21" s="11" t="s">
        <v>100</v>
      </c>
      <c r="H21" s="11" t="s">
        <v>101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44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47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102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49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51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53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55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58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104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60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105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106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64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88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107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108</v>
      </c>
      <c r="K37" s="43"/>
      <c r="L37" s="21" t="s">
        <v>109</v>
      </c>
      <c r="M37" s="21"/>
      <c r="N37" s="21" t="s">
        <v>110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17" workbookViewId="0">
      <selection activeCell="G39" sqref="G3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94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95</v>
      </c>
      <c r="C5" s="11" t="s">
        <v>96</v>
      </c>
      <c r="D5" s="11" t="s">
        <v>97</v>
      </c>
      <c r="E5" s="11" t="s">
        <v>98</v>
      </c>
      <c r="F5" s="11" t="s">
        <v>99</v>
      </c>
      <c r="G5" s="11" t="s">
        <v>100</v>
      </c>
      <c r="H5" s="11" t="s">
        <v>101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44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47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102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103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49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51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53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55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58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104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60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105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64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65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28</v>
      </c>
      <c r="C20" s="9" t="s">
        <v>29</v>
      </c>
      <c r="D20" s="9" t="s">
        <v>30</v>
      </c>
      <c r="E20" s="9" t="s">
        <v>31</v>
      </c>
      <c r="F20" s="9" t="s">
        <v>32</v>
      </c>
      <c r="G20" s="9" t="s">
        <v>33</v>
      </c>
      <c r="H20" s="10" t="s">
        <v>94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95</v>
      </c>
      <c r="C21" s="11" t="s">
        <v>96</v>
      </c>
      <c r="D21" s="11" t="s">
        <v>97</v>
      </c>
      <c r="E21" s="11" t="s">
        <v>98</v>
      </c>
      <c r="F21" s="11" t="s">
        <v>99</v>
      </c>
      <c r="G21" s="11" t="s">
        <v>100</v>
      </c>
      <c r="H21" s="11" t="s">
        <v>101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44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47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102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49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51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53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55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58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104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60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105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106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64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88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111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108</v>
      </c>
      <c r="K37" s="43"/>
      <c r="L37" s="21" t="s">
        <v>109</v>
      </c>
      <c r="M37" s="21"/>
      <c r="N37" s="21" t="s">
        <v>110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2024-06-29T10:24:24Z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