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<sst xmlns="http://schemas.openxmlformats.org/spreadsheetml/2006/main" count="224" uniqueCount="106">
  <si>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</si>
  <si>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</si>
  <si>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</si>
  <si>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</si>
  <si>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</si>
  <si>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</si>
  <si>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</si>
  <si>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</si>
  <si>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</si>
  <si>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</si>
  <si>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</si>
  <si>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</si>
  <si>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</si>
  <si>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</si>
  <si>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</si>
  <si>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</si>
  <si>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</si>
  <si>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</si>
  <si>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</si>
  <si>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TAMMCM91850</t>
  </si>
  <si>
    <t>品名</t>
  </si>
  <si>
    <t>男式功能长裤</t>
  </si>
  <si>
    <t>生产工厂</t>
  </si>
  <si>
    <t>腾圣-穆林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</si>
  <si>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</si>
  <si>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</si>
  <si>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</si>
  <si>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</si>
  <si>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</si>
  <si>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</si>
  <si>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</si>
  <si>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</si>
  <si>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</si>
  <si>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</si>
  <si>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XL深灰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</si>
  <si>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</si>
  <si>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</si>
  <si>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</si>
  <si>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</si>
  <si>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</si>
  <si>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</si>
  <si>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</si>
  <si>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</si>
  <si>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</si>
  <si>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</t>
  </si>
  <si>
    <t>0.9</t>
  </si>
  <si>
    <t>1</t>
  </si>
  <si>
    <t>腰围（平量）</t>
  </si>
  <si>
    <t>0</t>
  </si>
  <si>
    <t>臀围</t>
  </si>
  <si>
    <t>腿围/2</t>
  </si>
  <si>
    <t>-0.5</t>
  </si>
  <si>
    <t>-0.3</t>
  </si>
  <si>
    <t>膝围/2</t>
  </si>
  <si>
    <t>0.8</t>
  </si>
  <si>
    <t>脚口/2</t>
  </si>
  <si>
    <t>0.5</t>
  </si>
  <si>
    <t>前裆长 含腰</t>
  </si>
  <si>
    <t>-0.2</t>
  </si>
  <si>
    <t>后裆长 含腰</t>
  </si>
  <si>
    <t>0.4</t>
  </si>
  <si>
    <t>问题点：</t>
  </si>
  <si>
    <t>1，腰头不方正，后仰不行，上腰不要出台，否则大货不能接受。</t>
  </si>
  <si>
    <t>7，清理干净内外脏污，线毛，划粉印。</t>
  </si>
  <si>
    <t>2，脚口不能斜绺，要宽窄均匀。</t>
  </si>
  <si>
    <t>8，折叠整齐，避免压皱现象。</t>
  </si>
  <si>
    <t>3，绱腰注意吃纵要均匀，腰松紧辑线要宽窄均匀。</t>
  </si>
  <si>
    <t>9，规格洗前洗后控制在误差范围内。</t>
  </si>
  <si>
    <t>4，裤袢缝头净成0.5cm。</t>
  </si>
  <si>
    <t>10，后上拼弧度左右要一致，弧度要圆顺。</t>
  </si>
  <si>
    <t>5，后袋口褶皱不平，注意改进。</t>
  </si>
  <si>
    <t>11，脚口熨烫折量要左右对称一致。</t>
  </si>
  <si>
    <t>6，注意熨烫平整，裤腿左右对称，不要出烫痕。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</si>
  <si>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</si>
  <si>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</si>
  <si>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</si>
  <si>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</si>
  <si>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</si>
  <si>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S深灰</t>
  </si>
  <si>
    <t>M深灰</t>
  </si>
  <si>
    <t>L深灰</t>
  </si>
  <si>
    <t>XXL深灰</t>
  </si>
  <si>
    <t>XXXL黑色</t>
  </si>
  <si>
    <t>0.7</t>
  </si>
  <si>
    <t>0.3</t>
  </si>
  <si>
    <t>0.6</t>
  </si>
  <si>
    <t>-0.7</t>
  </si>
  <si>
    <t>-1</t>
  </si>
  <si>
    <t>-0.6</t>
  </si>
  <si>
    <t>-0.4</t>
  </si>
  <si>
    <t>0.2</t>
  </si>
  <si>
    <t>4，前片左上有横杠现象，大货不能接受。</t>
  </si>
  <si>
    <t>10，面料有起泡情况，大货不能接受。</t>
  </si>
  <si>
    <t>5，后袋口吃纵褶皱不平，大货不能接受。</t>
  </si>
  <si>
    <t xml:space="preserve">     中期请洗测齐色各2件，有问题的另加测量数量。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</si>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</sst>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26" fillId="9" borderId="22" applyNumberFormat="0" applyAlignment="0" applyProtection="0">
      <alignment vertical="center"/>
    </xf>
    <xf numFmtId="0" fontId="27" fillId="10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9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0" fillId="0" borderId="12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4" fillId="2" borderId="9" xfId="53" applyNumberFormat="1" applyFont="1" applyFill="1" applyBorder="1" applyAlignment="1">
      <alignment horizontal="left" vertical="center"/>
    </xf>
    <xf numFmtId="49" fontId="12" fillId="2" borderId="11" xfId="53" applyNumberFormat="1" applyFont="1" applyFill="1" applyBorder="1" applyAlignment="1">
      <alignment horizontal="left" vertical="center"/>
    </xf>
    <xf numFmtId="49" fontId="12" fillId="2" borderId="16" xfId="53" applyNumberFormat="1" applyFont="1" applyFill="1" applyBorder="1" applyAlignment="1">
      <alignment horizontal="left" vertical="center"/>
    </xf>
    <xf numFmtId="49" fontId="12" fillId="2" borderId="9" xfId="53" applyNumberFormat="1" applyFont="1" applyFill="1" applyBorder="1" applyAlignment="1">
      <alignment horizontal="left" vertical="center"/>
    </xf>
    <xf numFmtId="49" fontId="1" fillId="2" borderId="13" xfId="52" applyNumberFormat="1" applyFont="1" applyFill="1" applyBorder="1" applyAlignment="1">
      <alignment horizontal="left"/>
    </xf>
    <xf numFmtId="49" fontId="1" fillId="2" borderId="14" xfId="52" applyNumberFormat="1" applyFont="1" applyFill="1" applyBorder="1" applyAlignment="1">
      <alignment horizontal="left"/>
    </xf>
    <xf numFmtId="49" fontId="1" fillId="2" borderId="17" xfId="52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49" fontId="4" fillId="2" borderId="11" xfId="53" applyNumberFormat="1" applyFont="1" applyFill="1" applyBorder="1" applyAlignment="1">
      <alignment horizontal="left" vertical="center"/>
    </xf>
    <xf numFmtId="49" fontId="4" fillId="2" borderId="16" xfId="53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8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1615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3995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6695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3" t="s">
        <v>0</v>
      </c>
      <c r="C2" s="84"/>
      <c r="D2" s="84"/>
      <c r="E2" s="84"/>
      <c r="F2" s="84"/>
      <c r="G2" s="84"/>
      <c r="H2" s="84"/>
      <c r="I2" s="99"/>
    </row>
    <row r="3" ht="28" customHeight="1" spans="2:9">
      <c r="B3" s="85"/>
      <c r="C3" s="86"/>
      <c r="D3" s="87" t="s">
        <v>1</v>
      </c>
      <c r="E3" s="88"/>
      <c r="F3" s="89" t="s">
        <v>2</v>
      </c>
      <c r="G3" s="90"/>
      <c r="H3" s="87" t="s">
        <v>3</v>
      </c>
      <c r="I3" s="100"/>
    </row>
    <row r="4" ht="28" customHeight="1" spans="2:9">
      <c r="B4" s="85" t="s">
        <v>4</v>
      </c>
      <c r="C4" s="86" t="s">
        <v>5</v>
      </c>
      <c r="D4" s="86" t="s">
        <v>6</v>
      </c>
      <c r="E4" s="86" t="s">
        <v>7</v>
      </c>
      <c r="F4" s="91" t="s">
        <v>6</v>
      </c>
      <c r="G4" s="91" t="s">
        <v>7</v>
      </c>
      <c r="H4" s="86" t="s">
        <v>6</v>
      </c>
      <c r="I4" s="101" t="s">
        <v>7</v>
      </c>
    </row>
    <row r="5" ht="28" customHeight="1" spans="2:9">
      <c r="B5" s="92" t="s">
        <v>8</v>
      </c>
      <c r="C5" s="93">
        <v>13</v>
      </c>
      <c r="D5" s="93">
        <v>0</v>
      </c>
      <c r="E5" s="93">
        <v>1</v>
      </c>
      <c r="F5" s="94">
        <v>0</v>
      </c>
      <c r="G5" s="94">
        <v>1</v>
      </c>
      <c r="H5" s="93">
        <v>1</v>
      </c>
      <c r="I5" s="102">
        <v>2</v>
      </c>
    </row>
    <row r="6" ht="28" customHeight="1" spans="2:9">
      <c r="B6" s="92" t="s">
        <v>9</v>
      </c>
      <c r="C6" s="93">
        <v>20</v>
      </c>
      <c r="D6" s="93">
        <v>0</v>
      </c>
      <c r="E6" s="93">
        <v>1</v>
      </c>
      <c r="F6" s="94">
        <v>1</v>
      </c>
      <c r="G6" s="94">
        <v>2</v>
      </c>
      <c r="H6" s="93">
        <v>2</v>
      </c>
      <c r="I6" s="102">
        <v>3</v>
      </c>
    </row>
    <row r="7" ht="28" customHeight="1" spans="2:9">
      <c r="B7" s="92" t="s">
        <v>10</v>
      </c>
      <c r="C7" s="93">
        <v>32</v>
      </c>
      <c r="D7" s="93">
        <v>0</v>
      </c>
      <c r="E7" s="93">
        <v>1</v>
      </c>
      <c r="F7" s="94">
        <v>2</v>
      </c>
      <c r="G7" s="94">
        <v>3</v>
      </c>
      <c r="H7" s="93">
        <v>3</v>
      </c>
      <c r="I7" s="102">
        <v>4</v>
      </c>
    </row>
    <row r="8" ht="28" customHeight="1" spans="2:9">
      <c r="B8" s="92" t="s">
        <v>11</v>
      </c>
      <c r="C8" s="93">
        <v>50</v>
      </c>
      <c r="D8" s="93">
        <v>1</v>
      </c>
      <c r="E8" s="93">
        <v>2</v>
      </c>
      <c r="F8" s="94">
        <v>3</v>
      </c>
      <c r="G8" s="94">
        <v>4</v>
      </c>
      <c r="H8" s="93">
        <v>5</v>
      </c>
      <c r="I8" s="102">
        <v>6</v>
      </c>
    </row>
    <row r="9" ht="28" customHeight="1" spans="2:9">
      <c r="B9" s="92" t="s">
        <v>12</v>
      </c>
      <c r="C9" s="93">
        <v>80</v>
      </c>
      <c r="D9" s="93">
        <v>2</v>
      </c>
      <c r="E9" s="93">
        <v>3</v>
      </c>
      <c r="F9" s="94">
        <v>5</v>
      </c>
      <c r="G9" s="94">
        <v>6</v>
      </c>
      <c r="H9" s="93">
        <v>7</v>
      </c>
      <c r="I9" s="102">
        <v>8</v>
      </c>
    </row>
    <row r="10" ht="28" customHeight="1" spans="2:9">
      <c r="B10" s="92" t="s">
        <v>13</v>
      </c>
      <c r="C10" s="93">
        <v>125</v>
      </c>
      <c r="D10" s="93">
        <v>3</v>
      </c>
      <c r="E10" s="93">
        <v>4</v>
      </c>
      <c r="F10" s="94">
        <v>7</v>
      </c>
      <c r="G10" s="94">
        <v>8</v>
      </c>
      <c r="H10" s="93">
        <v>10</v>
      </c>
      <c r="I10" s="102">
        <v>11</v>
      </c>
    </row>
    <row r="11" ht="28" customHeight="1" spans="2:9">
      <c r="B11" s="92" t="s">
        <v>14</v>
      </c>
      <c r="C11" s="93">
        <v>200</v>
      </c>
      <c r="D11" s="93">
        <v>5</v>
      </c>
      <c r="E11" s="93">
        <v>6</v>
      </c>
      <c r="F11" s="94">
        <v>10</v>
      </c>
      <c r="G11" s="94">
        <v>11</v>
      </c>
      <c r="H11" s="93">
        <v>14</v>
      </c>
      <c r="I11" s="102">
        <v>15</v>
      </c>
    </row>
    <row r="12" ht="28" customHeight="1" spans="2:9">
      <c r="B12" s="95" t="s">
        <v>15</v>
      </c>
      <c r="C12" s="96">
        <v>315</v>
      </c>
      <c r="D12" s="96">
        <v>7</v>
      </c>
      <c r="E12" s="96">
        <v>8</v>
      </c>
      <c r="F12" s="97">
        <v>14</v>
      </c>
      <c r="G12" s="97">
        <v>15</v>
      </c>
      <c r="H12" s="96">
        <v>21</v>
      </c>
      <c r="I12" s="103">
        <v>22</v>
      </c>
    </row>
    <row r="14" spans="2:4">
      <c r="B14" s="98" t="s">
        <v>16</v>
      </c>
      <c r="C14" s="98"/>
      <c r="D14" s="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4" workbookViewId="0">
      <selection activeCell="A1" sqref="A1:O20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79" t="s">
        <v>32</v>
      </c>
      <c r="H4" s="44" t="s">
        <v>33</v>
      </c>
      <c r="I4" s="28"/>
      <c r="J4" s="31" t="s">
        <v>34</v>
      </c>
      <c r="K4" s="31" t="s">
        <v>34</v>
      </c>
      <c r="L4" s="31"/>
      <c r="M4" s="31"/>
      <c r="N4" s="31"/>
      <c r="O4" s="32"/>
    </row>
    <row r="5" s="1" customFormat="1" ht="16" customHeight="1" spans="1:15">
      <c r="A5" s="7"/>
      <c r="B5" s="44" t="s">
        <v>35</v>
      </c>
      <c r="C5" s="44" t="s">
        <v>36</v>
      </c>
      <c r="D5" s="47" t="s">
        <v>37</v>
      </c>
      <c r="E5" s="45" t="s">
        <v>38</v>
      </c>
      <c r="F5" s="44" t="s">
        <v>39</v>
      </c>
      <c r="G5" s="44" t="s">
        <v>40</v>
      </c>
      <c r="H5" s="44" t="s">
        <v>41</v>
      </c>
      <c r="I5" s="28"/>
      <c r="J5" s="33" t="s">
        <v>42</v>
      </c>
      <c r="K5" s="33" t="s">
        <v>43</v>
      </c>
      <c r="L5" s="33"/>
      <c r="M5" s="33"/>
      <c r="N5" s="33"/>
      <c r="O5" s="34"/>
    </row>
    <row r="6" s="1" customFormat="1" ht="16" customHeight="1" spans="1:15">
      <c r="A6" s="48" t="s">
        <v>44</v>
      </c>
      <c r="B6" s="49">
        <f>C6-2.1</f>
        <v>98.8</v>
      </c>
      <c r="C6" s="49">
        <f>D6-2.1</f>
        <v>100.9</v>
      </c>
      <c r="D6" s="49">
        <v>103</v>
      </c>
      <c r="E6" s="50">
        <f t="shared" ref="E6:H6" si="0">D6+2.1</f>
        <v>105.1</v>
      </c>
      <c r="F6" s="49">
        <f t="shared" si="0"/>
        <v>107.2</v>
      </c>
      <c r="G6" s="49">
        <f t="shared" si="0"/>
        <v>109.3</v>
      </c>
      <c r="H6" s="49">
        <f t="shared" si="0"/>
        <v>111.4</v>
      </c>
      <c r="I6" s="28"/>
      <c r="J6" s="37" t="s">
        <v>45</v>
      </c>
      <c r="K6" s="37" t="s">
        <v>46</v>
      </c>
      <c r="L6" s="35"/>
      <c r="M6" s="35"/>
      <c r="N6" s="35"/>
      <c r="O6" s="36"/>
    </row>
    <row r="7" s="1" customFormat="1" ht="16" customHeight="1" spans="1:15">
      <c r="A7" s="51" t="s">
        <v>47</v>
      </c>
      <c r="B7" s="49">
        <f>C7-4</f>
        <v>78</v>
      </c>
      <c r="C7" s="49">
        <f>D7-4</f>
        <v>82</v>
      </c>
      <c r="D7" s="49">
        <v>86</v>
      </c>
      <c r="E7" s="50">
        <f>D7+4</f>
        <v>90</v>
      </c>
      <c r="F7" s="49">
        <f>E7+5</f>
        <v>95</v>
      </c>
      <c r="G7" s="80">
        <f>F7+6</f>
        <v>101</v>
      </c>
      <c r="H7" s="49">
        <f>G7+6</f>
        <v>107</v>
      </c>
      <c r="I7" s="28"/>
      <c r="J7" s="37" t="s">
        <v>48</v>
      </c>
      <c r="K7" s="37" t="s">
        <v>48</v>
      </c>
      <c r="L7" s="37"/>
      <c r="M7" s="37"/>
      <c r="N7" s="37"/>
      <c r="O7" s="38"/>
    </row>
    <row r="8" s="1" customFormat="1" ht="16" customHeight="1" spans="1:15">
      <c r="A8" s="51" t="s">
        <v>49</v>
      </c>
      <c r="B8" s="49">
        <f>C8-3.6</f>
        <v>99.8</v>
      </c>
      <c r="C8" s="49">
        <f>D8-3.6</f>
        <v>103.4</v>
      </c>
      <c r="D8" s="49">
        <v>107</v>
      </c>
      <c r="E8" s="50">
        <f t="shared" ref="E8:H8" si="1">D8+4</f>
        <v>111</v>
      </c>
      <c r="F8" s="49">
        <f t="shared" si="1"/>
        <v>115</v>
      </c>
      <c r="G8" s="80">
        <f t="shared" si="1"/>
        <v>119</v>
      </c>
      <c r="H8" s="49">
        <f t="shared" si="1"/>
        <v>123</v>
      </c>
      <c r="I8" s="28"/>
      <c r="J8" s="37" t="s">
        <v>48</v>
      </c>
      <c r="K8" s="37" t="s">
        <v>48</v>
      </c>
      <c r="L8" s="37"/>
      <c r="M8" s="37"/>
      <c r="N8" s="37"/>
      <c r="O8" s="38"/>
    </row>
    <row r="9" s="1" customFormat="1" ht="16" customHeight="1" spans="1:15">
      <c r="A9" s="51" t="s">
        <v>50</v>
      </c>
      <c r="B9" s="49">
        <f>C9-1.15</f>
        <v>30.2</v>
      </c>
      <c r="C9" s="49">
        <f>D9-1.15</f>
        <v>31.35</v>
      </c>
      <c r="D9" s="49">
        <v>32.5</v>
      </c>
      <c r="E9" s="50">
        <f t="shared" ref="E9:H9" si="2">D9+1.3</f>
        <v>33.8</v>
      </c>
      <c r="F9" s="49">
        <f t="shared" si="2"/>
        <v>35.1</v>
      </c>
      <c r="G9" s="49">
        <f t="shared" si="2"/>
        <v>36.4</v>
      </c>
      <c r="H9" s="49">
        <f t="shared" si="2"/>
        <v>37.7</v>
      </c>
      <c r="I9" s="28"/>
      <c r="J9" s="37" t="s">
        <v>51</v>
      </c>
      <c r="K9" s="37" t="s">
        <v>52</v>
      </c>
      <c r="L9" s="35"/>
      <c r="M9" s="35"/>
      <c r="N9" s="35"/>
      <c r="O9" s="36"/>
    </row>
    <row r="10" s="1" customFormat="1" ht="16" customHeight="1" spans="1:15">
      <c r="A10" s="51" t="s">
        <v>53</v>
      </c>
      <c r="B10" s="49">
        <f>C10-0.7</f>
        <v>22.1</v>
      </c>
      <c r="C10" s="49">
        <f>D10-0.7</f>
        <v>22.8</v>
      </c>
      <c r="D10" s="49">
        <v>23.5</v>
      </c>
      <c r="E10" s="50">
        <f>D10+0.7</f>
        <v>24.2</v>
      </c>
      <c r="F10" s="49">
        <f>E10+0.7</f>
        <v>24.9</v>
      </c>
      <c r="G10" s="80">
        <f>F10+0.9</f>
        <v>25.8</v>
      </c>
      <c r="H10" s="49">
        <f>G10+0.9</f>
        <v>26.7</v>
      </c>
      <c r="I10" s="28"/>
      <c r="J10" s="37" t="s">
        <v>54</v>
      </c>
      <c r="K10" s="37" t="s">
        <v>46</v>
      </c>
      <c r="L10" s="35"/>
      <c r="M10" s="35"/>
      <c r="N10" s="35"/>
      <c r="O10" s="36"/>
    </row>
    <row r="11" s="1" customFormat="1" ht="16" customHeight="1" spans="1:15">
      <c r="A11" s="51" t="s">
        <v>55</v>
      </c>
      <c r="B11" s="49">
        <f>C11-0.5</f>
        <v>17.5</v>
      </c>
      <c r="C11" s="49">
        <f>D11-0.5</f>
        <v>18</v>
      </c>
      <c r="D11" s="49">
        <v>18.5</v>
      </c>
      <c r="E11" s="50">
        <f>D11+0.5</f>
        <v>19</v>
      </c>
      <c r="F11" s="49">
        <f>E11+0.5</f>
        <v>19.5</v>
      </c>
      <c r="G11" s="80">
        <f>F11+0.7</f>
        <v>20.2</v>
      </c>
      <c r="H11" s="49">
        <f>G11+0.7</f>
        <v>20.9</v>
      </c>
      <c r="I11" s="28"/>
      <c r="J11" s="37" t="s">
        <v>56</v>
      </c>
      <c r="K11" s="37" t="s">
        <v>56</v>
      </c>
      <c r="L11" s="35"/>
      <c r="M11" s="35"/>
      <c r="N11" s="35"/>
      <c r="O11" s="36"/>
    </row>
    <row r="12" s="1" customFormat="1" ht="16" customHeight="1" spans="1:15">
      <c r="A12" s="51" t="s">
        <v>57</v>
      </c>
      <c r="B12" s="49">
        <f>C12-0.7</f>
        <v>28.7</v>
      </c>
      <c r="C12" s="49">
        <f>D12-0.6</f>
        <v>29.4</v>
      </c>
      <c r="D12" s="49">
        <v>30</v>
      </c>
      <c r="E12" s="50">
        <f>D12+0.6</f>
        <v>30.6</v>
      </c>
      <c r="F12" s="49">
        <f>E12+0.7</f>
        <v>31.3</v>
      </c>
      <c r="G12" s="80">
        <f>F12+0.6</f>
        <v>31.9</v>
      </c>
      <c r="H12" s="49">
        <f>G12+0.7</f>
        <v>32.6</v>
      </c>
      <c r="I12" s="28"/>
      <c r="J12" s="37" t="s">
        <v>58</v>
      </c>
      <c r="K12" s="37" t="s">
        <v>48</v>
      </c>
      <c r="L12" s="35"/>
      <c r="M12" s="35"/>
      <c r="N12" s="35"/>
      <c r="O12" s="36"/>
    </row>
    <row r="13" s="1" customFormat="1" ht="16" customHeight="1" spans="1:15">
      <c r="A13" s="51" t="s">
        <v>59</v>
      </c>
      <c r="B13" s="49">
        <f>C13-0.9</f>
        <v>40.2</v>
      </c>
      <c r="C13" s="49">
        <f>D13-0.9</f>
        <v>41.1</v>
      </c>
      <c r="D13" s="49">
        <v>42</v>
      </c>
      <c r="E13" s="50">
        <f t="shared" ref="E13:H13" si="3">D13+1.1</f>
        <v>43.1</v>
      </c>
      <c r="F13" s="49">
        <f t="shared" si="3"/>
        <v>44.2</v>
      </c>
      <c r="G13" s="80">
        <f t="shared" si="3"/>
        <v>45.3</v>
      </c>
      <c r="H13" s="49">
        <f t="shared" si="3"/>
        <v>46.4</v>
      </c>
      <c r="I13" s="28"/>
      <c r="J13" s="37" t="s">
        <v>54</v>
      </c>
      <c r="K13" s="37" t="s">
        <v>60</v>
      </c>
      <c r="L13" s="35"/>
      <c r="M13" s="35"/>
      <c r="N13" s="35"/>
      <c r="O13" s="36"/>
    </row>
    <row r="14" s="1" customFormat="1" ht="16" customHeight="1" spans="1:15">
      <c r="A14" s="53" t="s">
        <v>61</v>
      </c>
      <c r="B14" s="54"/>
      <c r="C14" s="54"/>
      <c r="D14" s="54"/>
      <c r="E14" s="54"/>
      <c r="F14" s="54"/>
      <c r="G14" s="54"/>
      <c r="H14" s="55"/>
      <c r="I14" s="28"/>
      <c r="J14" s="66"/>
      <c r="K14" s="67"/>
      <c r="L14" s="67"/>
      <c r="M14" s="67"/>
      <c r="N14" s="67"/>
      <c r="O14" s="68"/>
    </row>
    <row r="15" s="1" customFormat="1" ht="16" customHeight="1" spans="1:15">
      <c r="A15" s="56" t="s">
        <v>62</v>
      </c>
      <c r="B15" s="57"/>
      <c r="C15" s="57"/>
      <c r="D15" s="57"/>
      <c r="E15" s="57"/>
      <c r="F15" s="57"/>
      <c r="G15" s="57"/>
      <c r="H15" s="58"/>
      <c r="I15" s="28"/>
      <c r="J15" s="69" t="s">
        <v>63</v>
      </c>
      <c r="K15" s="70"/>
      <c r="L15" s="70"/>
      <c r="M15" s="70"/>
      <c r="N15" s="70"/>
      <c r="O15" s="71"/>
    </row>
    <row r="16" s="1" customFormat="1" ht="16" customHeight="1" spans="1:15">
      <c r="A16" s="59" t="s">
        <v>64</v>
      </c>
      <c r="B16" s="60"/>
      <c r="C16" s="60"/>
      <c r="D16" s="60"/>
      <c r="E16" s="60"/>
      <c r="F16" s="60"/>
      <c r="G16" s="60"/>
      <c r="H16" s="61"/>
      <c r="I16" s="28"/>
      <c r="J16" s="69" t="s">
        <v>65</v>
      </c>
      <c r="K16" s="70"/>
      <c r="L16" s="70"/>
      <c r="M16" s="70"/>
      <c r="N16" s="70"/>
      <c r="O16" s="71"/>
    </row>
    <row r="17" s="1" customFormat="1" ht="16" customHeight="1" spans="1:15">
      <c r="A17" s="59" t="s">
        <v>66</v>
      </c>
      <c r="B17" s="60"/>
      <c r="C17" s="60"/>
      <c r="D17" s="60"/>
      <c r="E17" s="60"/>
      <c r="F17" s="60"/>
      <c r="G17" s="60"/>
      <c r="H17" s="61"/>
      <c r="I17" s="28"/>
      <c r="J17" s="72" t="s">
        <v>67</v>
      </c>
      <c r="K17" s="73"/>
      <c r="L17" s="73"/>
      <c r="M17" s="73"/>
      <c r="N17" s="73"/>
      <c r="O17" s="74"/>
    </row>
    <row r="18" s="1" customFormat="1" ht="16" customHeight="1" spans="1:15">
      <c r="A18" s="59" t="s">
        <v>68</v>
      </c>
      <c r="B18" s="60"/>
      <c r="C18" s="60"/>
      <c r="D18" s="60"/>
      <c r="E18" s="60"/>
      <c r="F18" s="60"/>
      <c r="G18" s="60"/>
      <c r="H18" s="61"/>
      <c r="I18" s="28"/>
      <c r="J18" s="72" t="s">
        <v>69</v>
      </c>
      <c r="K18" s="81"/>
      <c r="L18" s="81"/>
      <c r="M18" s="81"/>
      <c r="N18" s="81"/>
      <c r="O18" s="82"/>
    </row>
    <row r="19" s="1" customFormat="1" ht="16" customHeight="1" spans="1:10">
      <c r="A19" s="59" t="s">
        <v>70</v>
      </c>
      <c r="B19" s="60"/>
      <c r="C19" s="60"/>
      <c r="D19" s="60"/>
      <c r="E19" s="60"/>
      <c r="F19" s="60"/>
      <c r="G19" s="60"/>
      <c r="H19" s="61"/>
      <c r="I19" s="28"/>
      <c r="J19" s="1" t="s">
        <v>71</v>
      </c>
    </row>
    <row r="20" s="1" customFormat="1" ht="16" customHeight="1" spans="1:15">
      <c r="A20" s="62" t="s">
        <v>72</v>
      </c>
      <c r="B20" s="63"/>
      <c r="C20" s="63"/>
      <c r="D20" s="63"/>
      <c r="E20" s="63"/>
      <c r="F20" s="63"/>
      <c r="G20" s="63"/>
      <c r="H20" s="64"/>
      <c r="I20" s="39"/>
      <c r="J20" s="76"/>
      <c r="K20" s="77"/>
      <c r="L20" s="77"/>
      <c r="M20" s="77"/>
      <c r="N20" s="77"/>
      <c r="O20" s="78"/>
    </row>
    <row r="21" s="1" customFormat="1" ht="15" spans="1:15">
      <c r="A21" s="23" t="s">
        <v>73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74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75</v>
      </c>
      <c r="K23" s="43">
        <v>45475</v>
      </c>
      <c r="L23" s="23" t="s">
        <v>76</v>
      </c>
      <c r="M23" s="23"/>
      <c r="N23" s="23" t="s">
        <v>77</v>
      </c>
    </row>
  </sheetData>
  <mergeCells count="20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6" workbookViewId="0">
      <selection activeCell="A1" sqref="A1:O24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6" t="s">
        <v>32</v>
      </c>
      <c r="H4" s="44" t="s">
        <v>33</v>
      </c>
      <c r="I4" s="28"/>
      <c r="J4" s="44" t="s">
        <v>78</v>
      </c>
      <c r="K4" s="44" t="s">
        <v>79</v>
      </c>
      <c r="L4" s="44" t="s">
        <v>80</v>
      </c>
      <c r="M4" s="45" t="s">
        <v>34</v>
      </c>
      <c r="N4" s="44" t="s">
        <v>81</v>
      </c>
      <c r="O4" s="65" t="s">
        <v>82</v>
      </c>
    </row>
    <row r="5" s="1" customFormat="1" ht="16" customHeight="1" spans="1:15">
      <c r="A5" s="7"/>
      <c r="B5" s="44" t="s">
        <v>35</v>
      </c>
      <c r="C5" s="44" t="s">
        <v>36</v>
      </c>
      <c r="D5" s="47" t="s">
        <v>37</v>
      </c>
      <c r="E5" s="45" t="s">
        <v>38</v>
      </c>
      <c r="F5" s="44" t="s">
        <v>39</v>
      </c>
      <c r="G5" s="45" t="s">
        <v>40</v>
      </c>
      <c r="H5" s="44" t="s">
        <v>41</v>
      </c>
      <c r="I5" s="28"/>
      <c r="J5" s="33" t="s">
        <v>43</v>
      </c>
      <c r="K5" s="33" t="s">
        <v>43</v>
      </c>
      <c r="L5" s="33" t="s">
        <v>43</v>
      </c>
      <c r="M5" s="33" t="s">
        <v>43</v>
      </c>
      <c r="N5" s="33" t="s">
        <v>43</v>
      </c>
      <c r="O5" s="34" t="s">
        <v>43</v>
      </c>
    </row>
    <row r="6" s="1" customFormat="1" ht="16" customHeight="1" spans="1:15">
      <c r="A6" s="48" t="s">
        <v>44</v>
      </c>
      <c r="B6" s="49">
        <f>C6-2.1</f>
        <v>98.8</v>
      </c>
      <c r="C6" s="49">
        <f>D6-2.1</f>
        <v>100.9</v>
      </c>
      <c r="D6" s="49">
        <v>103</v>
      </c>
      <c r="E6" s="50">
        <f t="shared" ref="E6:H6" si="0">D6+2.1</f>
        <v>105.1</v>
      </c>
      <c r="F6" s="49">
        <f t="shared" si="0"/>
        <v>107.2</v>
      </c>
      <c r="G6" s="50">
        <f t="shared" si="0"/>
        <v>109.3</v>
      </c>
      <c r="H6" s="49">
        <f t="shared" si="0"/>
        <v>111.4</v>
      </c>
      <c r="I6" s="28"/>
      <c r="J6" s="37" t="s">
        <v>46</v>
      </c>
      <c r="K6" s="37" t="s">
        <v>48</v>
      </c>
      <c r="L6" s="35" t="s">
        <v>48</v>
      </c>
      <c r="M6" s="35" t="s">
        <v>60</v>
      </c>
      <c r="N6" s="35" t="s">
        <v>54</v>
      </c>
      <c r="O6" s="36" t="s">
        <v>48</v>
      </c>
    </row>
    <row r="7" s="1" customFormat="1" ht="16" customHeight="1" spans="1:15">
      <c r="A7" s="51" t="s">
        <v>47</v>
      </c>
      <c r="B7" s="49">
        <f>C7-4</f>
        <v>78</v>
      </c>
      <c r="C7" s="49">
        <f>D7-4</f>
        <v>82</v>
      </c>
      <c r="D7" s="49">
        <v>86</v>
      </c>
      <c r="E7" s="50">
        <f>D7+4</f>
        <v>90</v>
      </c>
      <c r="F7" s="49">
        <f>E7+5</f>
        <v>95</v>
      </c>
      <c r="G7" s="52">
        <f>F7+6</f>
        <v>101</v>
      </c>
      <c r="H7" s="49">
        <f>G7+6</f>
        <v>107</v>
      </c>
      <c r="I7" s="28"/>
      <c r="J7" s="37" t="s">
        <v>46</v>
      </c>
      <c r="K7" s="37" t="s">
        <v>48</v>
      </c>
      <c r="L7" s="37" t="s">
        <v>48</v>
      </c>
      <c r="M7" s="37" t="s">
        <v>48</v>
      </c>
      <c r="N7" s="37" t="s">
        <v>48</v>
      </c>
      <c r="O7" s="38" t="s">
        <v>48</v>
      </c>
    </row>
    <row r="8" s="1" customFormat="1" ht="16" customHeight="1" spans="1:15">
      <c r="A8" s="51" t="s">
        <v>49</v>
      </c>
      <c r="B8" s="49">
        <f>C8-3.6</f>
        <v>99.8</v>
      </c>
      <c r="C8" s="49">
        <f>D8-3.6</f>
        <v>103.4</v>
      </c>
      <c r="D8" s="49">
        <v>107</v>
      </c>
      <c r="E8" s="50">
        <f t="shared" ref="E8:H8" si="1">D8+4</f>
        <v>111</v>
      </c>
      <c r="F8" s="49">
        <f t="shared" si="1"/>
        <v>115</v>
      </c>
      <c r="G8" s="52">
        <f t="shared" si="1"/>
        <v>119</v>
      </c>
      <c r="H8" s="49">
        <f t="shared" si="1"/>
        <v>123</v>
      </c>
      <c r="I8" s="28"/>
      <c r="J8" s="37" t="s">
        <v>83</v>
      </c>
      <c r="K8" s="37" t="s">
        <v>56</v>
      </c>
      <c r="L8" s="37" t="s">
        <v>46</v>
      </c>
      <c r="M8" s="37" t="s">
        <v>48</v>
      </c>
      <c r="N8" s="37" t="s">
        <v>46</v>
      </c>
      <c r="O8" s="38" t="s">
        <v>46</v>
      </c>
    </row>
    <row r="9" s="1" customFormat="1" ht="16" customHeight="1" spans="1:15">
      <c r="A9" s="51" t="s">
        <v>50</v>
      </c>
      <c r="B9" s="49">
        <f>C9-1.15</f>
        <v>30.2</v>
      </c>
      <c r="C9" s="49">
        <f>D9-1.15</f>
        <v>31.35</v>
      </c>
      <c r="D9" s="49">
        <v>32.5</v>
      </c>
      <c r="E9" s="50">
        <f t="shared" ref="E9:H9" si="2">D9+1.3</f>
        <v>33.8</v>
      </c>
      <c r="F9" s="49">
        <f t="shared" si="2"/>
        <v>35.1</v>
      </c>
      <c r="G9" s="50">
        <f t="shared" si="2"/>
        <v>36.4</v>
      </c>
      <c r="H9" s="49">
        <f t="shared" si="2"/>
        <v>37.7</v>
      </c>
      <c r="I9" s="28"/>
      <c r="J9" s="37" t="s">
        <v>84</v>
      </c>
      <c r="K9" s="37" t="s">
        <v>48</v>
      </c>
      <c r="L9" s="35" t="s">
        <v>48</v>
      </c>
      <c r="M9" s="35" t="s">
        <v>48</v>
      </c>
      <c r="N9" s="35" t="s">
        <v>48</v>
      </c>
      <c r="O9" s="36" t="s">
        <v>48</v>
      </c>
    </row>
    <row r="10" s="1" customFormat="1" ht="16" customHeight="1" spans="1:15">
      <c r="A10" s="51" t="s">
        <v>53</v>
      </c>
      <c r="B10" s="49">
        <f>C10-0.7</f>
        <v>22.1</v>
      </c>
      <c r="C10" s="49">
        <f>D10-0.7</f>
        <v>22.8</v>
      </c>
      <c r="D10" s="49">
        <v>23.5</v>
      </c>
      <c r="E10" s="50">
        <f>D10+0.7</f>
        <v>24.2</v>
      </c>
      <c r="F10" s="49">
        <f>E10+0.7</f>
        <v>24.9</v>
      </c>
      <c r="G10" s="52">
        <f>F10+0.9</f>
        <v>25.8</v>
      </c>
      <c r="H10" s="49">
        <f>G10+0.9</f>
        <v>26.7</v>
      </c>
      <c r="I10" s="28"/>
      <c r="J10" s="37" t="s">
        <v>48</v>
      </c>
      <c r="K10" s="37" t="s">
        <v>56</v>
      </c>
      <c r="L10" s="35" t="s">
        <v>56</v>
      </c>
      <c r="M10" s="35" t="s">
        <v>56</v>
      </c>
      <c r="N10" s="35" t="s">
        <v>85</v>
      </c>
      <c r="O10" s="36" t="s">
        <v>52</v>
      </c>
    </row>
    <row r="11" s="1" customFormat="1" ht="16" customHeight="1" spans="1:15">
      <c r="A11" s="51" t="s">
        <v>55</v>
      </c>
      <c r="B11" s="49">
        <f>C11-0.5</f>
        <v>17.5</v>
      </c>
      <c r="C11" s="49">
        <f>D11-0.5</f>
        <v>18</v>
      </c>
      <c r="D11" s="49">
        <v>18.5</v>
      </c>
      <c r="E11" s="50">
        <f>D11+0.5</f>
        <v>19</v>
      </c>
      <c r="F11" s="49">
        <f>E11+0.5</f>
        <v>19.5</v>
      </c>
      <c r="G11" s="52">
        <f>F11+0.7</f>
        <v>20.2</v>
      </c>
      <c r="H11" s="49">
        <f>G11+0.7</f>
        <v>20.9</v>
      </c>
      <c r="I11" s="28"/>
      <c r="J11" s="37" t="s">
        <v>56</v>
      </c>
      <c r="K11" s="37" t="s">
        <v>48</v>
      </c>
      <c r="L11" s="35" t="s">
        <v>56</v>
      </c>
      <c r="M11" s="35" t="s">
        <v>60</v>
      </c>
      <c r="N11" s="35" t="s">
        <v>56</v>
      </c>
      <c r="O11" s="36" t="s">
        <v>48</v>
      </c>
    </row>
    <row r="12" s="1" customFormat="1" ht="16" customHeight="1" spans="1:15">
      <c r="A12" s="51" t="s">
        <v>57</v>
      </c>
      <c r="B12" s="49">
        <f>C12-0.7</f>
        <v>28.7</v>
      </c>
      <c r="C12" s="49">
        <f>D12-0.6</f>
        <v>29.4</v>
      </c>
      <c r="D12" s="49">
        <v>30</v>
      </c>
      <c r="E12" s="50">
        <f>D12+0.6</f>
        <v>30.6</v>
      </c>
      <c r="F12" s="49">
        <f>E12+0.7</f>
        <v>31.3</v>
      </c>
      <c r="G12" s="52">
        <f>F12+0.6</f>
        <v>31.9</v>
      </c>
      <c r="H12" s="49">
        <f>G12+0.7</f>
        <v>32.6</v>
      </c>
      <c r="I12" s="28"/>
      <c r="J12" s="37" t="s">
        <v>86</v>
      </c>
      <c r="K12" s="37" t="s">
        <v>87</v>
      </c>
      <c r="L12" s="35" t="s">
        <v>88</v>
      </c>
      <c r="M12" s="35" t="s">
        <v>48</v>
      </c>
      <c r="N12" s="35" t="s">
        <v>52</v>
      </c>
      <c r="O12" s="36" t="s">
        <v>89</v>
      </c>
    </row>
    <row r="13" s="1" customFormat="1" ht="16" customHeight="1" spans="1:15">
      <c r="A13" s="51" t="s">
        <v>59</v>
      </c>
      <c r="B13" s="49">
        <f>C13-0.9</f>
        <v>40.2</v>
      </c>
      <c r="C13" s="49">
        <f>D13-0.9</f>
        <v>41.1</v>
      </c>
      <c r="D13" s="49">
        <v>42</v>
      </c>
      <c r="E13" s="50">
        <f t="shared" ref="E13:H13" si="3">D13+1.1</f>
        <v>43.1</v>
      </c>
      <c r="F13" s="49">
        <f t="shared" si="3"/>
        <v>44.2</v>
      </c>
      <c r="G13" s="52">
        <f t="shared" si="3"/>
        <v>45.3</v>
      </c>
      <c r="H13" s="49">
        <f t="shared" si="3"/>
        <v>46.4</v>
      </c>
      <c r="I13" s="28"/>
      <c r="J13" s="37" t="s">
        <v>54</v>
      </c>
      <c r="K13" s="37" t="s">
        <v>48</v>
      </c>
      <c r="L13" s="35" t="s">
        <v>46</v>
      </c>
      <c r="M13" s="35" t="s">
        <v>54</v>
      </c>
      <c r="N13" s="35" t="s">
        <v>54</v>
      </c>
      <c r="O13" s="36" t="s">
        <v>90</v>
      </c>
    </row>
    <row r="14" s="1" customFormat="1" ht="16" customHeight="1" spans="1:15">
      <c r="A14" s="53" t="s">
        <v>61</v>
      </c>
      <c r="B14" s="54"/>
      <c r="C14" s="54"/>
      <c r="D14" s="54"/>
      <c r="E14" s="54"/>
      <c r="F14" s="54"/>
      <c r="G14" s="54"/>
      <c r="H14" s="55"/>
      <c r="I14" s="28"/>
      <c r="J14" s="66"/>
      <c r="K14" s="67"/>
      <c r="L14" s="67"/>
      <c r="M14" s="67"/>
      <c r="N14" s="67"/>
      <c r="O14" s="68"/>
    </row>
    <row r="15" s="1" customFormat="1" ht="16" customHeight="1" spans="1:15">
      <c r="A15" s="56" t="s">
        <v>62</v>
      </c>
      <c r="B15" s="57"/>
      <c r="C15" s="57"/>
      <c r="D15" s="57"/>
      <c r="E15" s="57"/>
      <c r="F15" s="57"/>
      <c r="G15" s="57"/>
      <c r="H15" s="58"/>
      <c r="I15" s="28"/>
      <c r="J15" s="69" t="s">
        <v>63</v>
      </c>
      <c r="K15" s="70"/>
      <c r="L15" s="70"/>
      <c r="M15" s="70"/>
      <c r="N15" s="70"/>
      <c r="O15" s="71"/>
    </row>
    <row r="16" s="1" customFormat="1" ht="16" customHeight="1" spans="1:15">
      <c r="A16" s="59" t="s">
        <v>64</v>
      </c>
      <c r="B16" s="60"/>
      <c r="C16" s="60"/>
      <c r="D16" s="60"/>
      <c r="E16" s="60"/>
      <c r="F16" s="60"/>
      <c r="G16" s="60"/>
      <c r="H16" s="61"/>
      <c r="I16" s="28"/>
      <c r="J16" s="69" t="s">
        <v>65</v>
      </c>
      <c r="K16" s="70"/>
      <c r="L16" s="70"/>
      <c r="M16" s="70"/>
      <c r="N16" s="70"/>
      <c r="O16" s="71"/>
    </row>
    <row r="17" s="1" customFormat="1" ht="16" customHeight="1" spans="1:15">
      <c r="A17" s="59" t="s">
        <v>66</v>
      </c>
      <c r="B17" s="60"/>
      <c r="C17" s="60"/>
      <c r="D17" s="60"/>
      <c r="E17" s="60"/>
      <c r="F17" s="60"/>
      <c r="G17" s="60"/>
      <c r="H17" s="61"/>
      <c r="I17" s="28"/>
      <c r="J17" s="72" t="s">
        <v>67</v>
      </c>
      <c r="K17" s="73"/>
      <c r="L17" s="73"/>
      <c r="M17" s="73"/>
      <c r="N17" s="73"/>
      <c r="O17" s="74"/>
    </row>
    <row r="18" s="1" customFormat="1" ht="16" customHeight="1" spans="1:15">
      <c r="A18" s="56" t="s">
        <v>91</v>
      </c>
      <c r="B18" s="57"/>
      <c r="C18" s="57"/>
      <c r="D18" s="57"/>
      <c r="E18" s="57"/>
      <c r="F18" s="57"/>
      <c r="G18" s="57"/>
      <c r="H18" s="58"/>
      <c r="I18" s="28"/>
      <c r="J18" s="75" t="s">
        <v>92</v>
      </c>
      <c r="K18" s="73"/>
      <c r="L18" s="73"/>
      <c r="M18" s="73"/>
      <c r="N18" s="73"/>
      <c r="O18" s="74"/>
    </row>
    <row r="19" s="1" customFormat="1" ht="16" customHeight="1" spans="1:9">
      <c r="A19" s="56" t="s">
        <v>93</v>
      </c>
      <c r="B19" s="57"/>
      <c r="C19" s="57"/>
      <c r="D19" s="57"/>
      <c r="E19" s="57"/>
      <c r="F19" s="57"/>
      <c r="G19" s="57"/>
      <c r="H19" s="58"/>
      <c r="I19" s="28"/>
    </row>
    <row r="20" s="1" customFormat="1" ht="16" customHeight="1" spans="1:15">
      <c r="A20" s="62" t="s">
        <v>72</v>
      </c>
      <c r="B20" s="63"/>
      <c r="C20" s="63"/>
      <c r="D20" s="63"/>
      <c r="E20" s="63"/>
      <c r="F20" s="63"/>
      <c r="G20" s="63"/>
      <c r="H20" s="64"/>
      <c r="I20" s="39"/>
      <c r="J20" s="76"/>
      <c r="K20" s="77"/>
      <c r="L20" s="77"/>
      <c r="M20" s="77"/>
      <c r="N20" s="77"/>
      <c r="O20" s="78"/>
    </row>
    <row r="21" s="1" customFormat="1" ht="16" customHeight="1" spans="1:15">
      <c r="A21" s="20"/>
      <c r="B21" s="21"/>
      <c r="C21" s="21"/>
      <c r="D21" s="22"/>
      <c r="E21" s="21"/>
      <c r="F21" s="21"/>
      <c r="G21" s="21"/>
      <c r="H21" s="21"/>
      <c r="I21" s="39"/>
      <c r="J21" s="40"/>
      <c r="K21" s="40"/>
      <c r="L21" s="41"/>
      <c r="M21" s="40"/>
      <c r="N21" s="40"/>
      <c r="O21" s="42"/>
    </row>
    <row r="22" s="1" customFormat="1" ht="15" spans="1:15">
      <c r="A22" s="23" t="s">
        <v>73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5">
      <c r="A23" s="1" t="s">
        <v>94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4">
      <c r="A24" s="24"/>
      <c r="B24" s="24"/>
      <c r="C24" s="24"/>
      <c r="D24" s="24"/>
      <c r="E24" s="24"/>
      <c r="F24" s="24"/>
      <c r="G24" s="24"/>
      <c r="H24" s="24"/>
      <c r="I24" s="24"/>
      <c r="J24" s="23" t="s">
        <v>75</v>
      </c>
      <c r="K24" s="43">
        <v>45487</v>
      </c>
      <c r="L24" s="23" t="s">
        <v>76</v>
      </c>
      <c r="M24" s="23"/>
      <c r="N24" s="23" t="s">
        <v>77</v>
      </c>
    </row>
  </sheetData>
  <mergeCells count="20">
    <mergeCell ref="A1:O1"/>
    <mergeCell ref="B2:C2"/>
    <mergeCell ref="E2:H2"/>
    <mergeCell ref="K2:O2"/>
    <mergeCell ref="B3:H3"/>
    <mergeCell ref="J3:O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95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96</v>
      </c>
      <c r="C5" s="11" t="s">
        <v>97</v>
      </c>
      <c r="D5" s="11" t="s">
        <v>98</v>
      </c>
      <c r="E5" s="11" t="s">
        <v>99</v>
      </c>
      <c r="F5" s="11" t="s">
        <v>100</v>
      </c>
      <c r="G5" s="11" t="s">
        <v>101</v>
      </c>
      <c r="H5" s="11" t="s">
        <v>102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103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75</v>
      </c>
      <c r="K22" s="43"/>
      <c r="L22" s="23" t="s">
        <v>104</v>
      </c>
      <c r="M22" s="23"/>
      <c r="N22" s="23" t="s">
        <v>105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2024-07-14T05:38:19Z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