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70" windowHeight="6800" tabRatio="727" activeTab="2"/>
  </bookViews>
  <sheets>
    <sheet name="AQL2.5验货" sheetId="2" r:id="rId1"/>
    <sheet name="验货尺寸表（初期） " sheetId="13" r:id="rId2"/>
    <sheet name="验货尺寸表 （中期）" sheetId="14" r:id="rId3"/>
    <sheet name="验货尺寸表" sheetId="6" r:id="rId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<sst xmlns="http://schemas.openxmlformats.org/spreadsheetml/2006/main" count="208" uniqueCount="124">
  <si>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</si>
  <si>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</si>
  <si>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</si>
  <si>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</si>
  <si>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</si>
  <si>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</si>
  <si>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</si>
  <si>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</si>
  <si>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</si>
  <si>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</si>
  <si>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</si>
  <si>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</si>
  <si>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</si>
  <si>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</si>
  <si>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</si>
  <si>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</si>
  <si>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</si>
  <si>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QC规格测量表</t>
  </si>
  <si>
    <t>款号</t>
  </si>
  <si>
    <t>TAMMBM92830</t>
  </si>
  <si>
    <t>品名</t>
  </si>
  <si>
    <t>女式功能长裤</t>
  </si>
  <si>
    <t>生产工厂</t>
  </si>
  <si>
    <t>腾圣-穆林</t>
  </si>
  <si>
    <t>部位名称</t>
  </si>
  <si>
    <t>指示规格  FINAL SPEC</t>
  </si>
  <si>
    <t>样品规格  SAMPLE SPEC</t>
  </si>
  <si>
    <t>XS</t>
  </si>
  <si>
    <t>S</t>
  </si>
  <si>
    <t>M</t>
  </si>
  <si>
    <t>L</t>
  </si>
  <si>
    <t>XL</t>
  </si>
  <si>
    <t>XXL</t>
  </si>
  <si>
    <t>XXXL</t>
  </si>
  <si>
    <t>L黑色</t>
  </si>
  <si>
    <t>150/70B</t>
  </si>
  <si>
    <t>155/74B</t>
  </si>
  <si>
    <t>160/78B</t>
  </si>
  <si>
    <t>165/82B</t>
  </si>
  <si>
    <t>170/86B</t>
  </si>
  <si>
    <t>175/90B</t>
  </si>
  <si>
    <t>180/94B</t>
  </si>
  <si>
    <t>洗前</t>
  </si>
  <si>
    <t>洗后</t>
  </si>
  <si>
    <t>裤外侧长</t>
  </si>
  <si>
    <t>1.2</t>
  </si>
  <si>
    <t>0</t>
  </si>
  <si>
    <t>腰围（平量）</t>
  </si>
  <si>
    <t>1</t>
  </si>
  <si>
    <t>臀围</t>
  </si>
  <si>
    <t>4</t>
  </si>
  <si>
    <t>腿围/2</t>
  </si>
  <si>
    <t>0.7</t>
  </si>
  <si>
    <t>0.9</t>
  </si>
  <si>
    <t>膝围/2</t>
  </si>
  <si>
    <t>1.3</t>
  </si>
  <si>
    <t>脚口/2（长裤）</t>
  </si>
  <si>
    <t>前裆长 含腰</t>
  </si>
  <si>
    <t>0.4</t>
  </si>
  <si>
    <t>后裆长 含腰</t>
  </si>
  <si>
    <t>1.7</t>
  </si>
  <si>
    <t>问题点：</t>
  </si>
  <si>
    <t>1，腰头不方正，后仰不行，上腰不要出台，</t>
  </si>
  <si>
    <t>5，注意熨烫平整，裤腿左右对称，不要出烫痕。</t>
  </si>
  <si>
    <t>2，脚口不能斜绺，要宽窄均匀。</t>
  </si>
  <si>
    <t>6，清理干净内外脏污，线毛，划粉印。</t>
  </si>
  <si>
    <t>3，绱腰注意吃纵要均匀，腰松紧辑线要宽窄均匀。</t>
  </si>
  <si>
    <t>7，折叠整齐，避免压皱现象。</t>
  </si>
  <si>
    <t>4，插袋上下口注意平整，车库要左右对称大小一致。</t>
  </si>
  <si>
    <t>8，注意臀围洗前偏大4cm不接受，规格洗前洗后控制在误差范围内。</t>
  </si>
  <si>
    <t>备注：</t>
  </si>
  <si>
    <t xml:space="preserve">     初期请洗测2-3件，有问题的另加测量数量。</t>
  </si>
  <si>
    <t>验货时间：</t>
  </si>
  <si>
    <t>跟单QC:周苑</t>
  </si>
  <si>
    <t>工厂负责人：任小刚</t>
  </si>
  <si>
    <t>S黑色</t>
  </si>
  <si>
    <t>M黑色</t>
  </si>
  <si>
    <t>XL黑色</t>
  </si>
  <si>
    <t>XXL黑色</t>
  </si>
  <si>
    <t>洗前/洗后</t>
  </si>
  <si>
    <t>0.5/0.5</t>
  </si>
  <si>
    <t>0/-0.6</t>
  </si>
  <si>
    <t>-0.5/-0.7</t>
  </si>
  <si>
    <t>0、-0.7</t>
  </si>
  <si>
    <t>1/1</t>
  </si>
  <si>
    <t>2/2</t>
  </si>
  <si>
    <t>1/0</t>
  </si>
  <si>
    <t>0/0</t>
  </si>
  <si>
    <t>3/3</t>
  </si>
  <si>
    <t>0/-0.4</t>
  </si>
  <si>
    <t>4/4</t>
  </si>
  <si>
    <t>0/-0.3</t>
  </si>
  <si>
    <t>0.7/0.5</t>
  </si>
  <si>
    <t>0/-0.2</t>
  </si>
  <si>
    <t>0.5/0.3</t>
  </si>
  <si>
    <t>0.5/0.4</t>
  </si>
  <si>
    <t>0.8/0.6</t>
  </si>
  <si>
    <t>0.6/0.4</t>
  </si>
  <si>
    <t>0.6/0.5</t>
  </si>
  <si>
    <t>0.7/0.7</t>
  </si>
  <si>
    <t>1/0.5</t>
  </si>
  <si>
    <t>0.8/0.8</t>
  </si>
  <si>
    <t>1/0.8</t>
  </si>
  <si>
    <t>0/-0.5</t>
  </si>
  <si>
    <t xml:space="preserve">0.5/0 </t>
  </si>
  <si>
    <t>0.5/0.2</t>
  </si>
  <si>
    <t>1/0.7</t>
  </si>
  <si>
    <t>1，腰头不方正，后仰不行，上腰不要出台，否则大货不能接受。</t>
  </si>
  <si>
    <t>7，清理干净内外脏污，线毛，划粉印。</t>
  </si>
  <si>
    <t>8，折叠整齐，避免压皱现象。</t>
  </si>
  <si>
    <t>9，规格洗前洗后控制在误差范围内，标红规格偏大的不能接受</t>
  </si>
  <si>
    <t>4，裤袢缝头净成0.5cm,否则大货不能接受。</t>
  </si>
  <si>
    <t xml:space="preserve">     中期请洗测齐色各2件，有问题的另加测量数量。</t>
  </si>
  <si>
    <t>4XL</t>
  </si>
  <si>
    <t>165/88B</t>
  </si>
  <si>
    <t>170/92B</t>
  </si>
  <si>
    <t>175/96B</t>
  </si>
  <si>
    <t>180/100B</t>
  </si>
  <si>
    <t>185/104B</t>
  </si>
  <si>
    <t>190/108B</t>
  </si>
  <si>
    <t>195/112B</t>
  </si>
  <si>
    <t xml:space="preserve">     尾期测量全码齐色全码至少3件，有问题的另加测量数量。</t>
  </si>
  <si>
    <t>跟单QC:</t>
  </si>
  <si>
    <t>工厂负责人：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</si>
</sst>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6"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b/>
      <sz val="10"/>
      <name val="微软雅黑"/>
      <charset val="134"/>
    </font>
    <font>
      <sz val="11"/>
      <name val="宋体"/>
      <charset val="134"/>
    </font>
    <font>
      <sz val="12"/>
      <name val="仿宋_GB2312"/>
      <charset val="134"/>
    </font>
    <font>
      <sz val="10"/>
      <name val="微软雅黑"/>
      <charset val="134"/>
    </font>
    <font>
      <b/>
      <sz val="12"/>
      <name val="仿宋_GB2312"/>
      <charset val="134"/>
    </font>
    <font>
      <b/>
      <sz val="12"/>
      <color rgb="FFFF0000"/>
      <name val="仿宋_GB2312"/>
      <charset val="134"/>
    </font>
    <font>
      <b/>
      <sz val="12"/>
      <color rgb="FFFF0000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7" borderId="1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8" borderId="21" applyNumberFormat="0" applyAlignment="0" applyProtection="0">
      <alignment vertical="center"/>
    </xf>
    <xf numFmtId="0" fontId="25" fillId="9" borderId="22" applyNumberFormat="0" applyAlignment="0" applyProtection="0">
      <alignment vertical="center"/>
    </xf>
    <xf numFmtId="0" fontId="26" fillId="9" borderId="21" applyNumberFormat="0" applyAlignment="0" applyProtection="0">
      <alignment vertical="center"/>
    </xf>
    <xf numFmtId="0" fontId="27" fillId="10" borderId="23" applyNumberFormat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15" fillId="0" borderId="0">
      <alignment vertical="center"/>
    </xf>
    <xf numFmtId="0" fontId="35" fillId="0" borderId="0">
      <alignment vertical="center"/>
    </xf>
    <xf numFmtId="0" fontId="4" fillId="0" borderId="0">
      <alignment vertical="center"/>
    </xf>
    <xf numFmtId="0" fontId="4" fillId="0" borderId="0"/>
    <xf numFmtId="0" fontId="15" fillId="0" borderId="0">
      <alignment vertical="center"/>
    </xf>
    <xf numFmtId="0" fontId="4" fillId="0" borderId="0">
      <alignment vertical="center"/>
    </xf>
  </cellStyleXfs>
  <cellXfs count="106">
    <xf numFmtId="0" fontId="0" fillId="0" borderId="0" xfId="0"/>
    <xf numFmtId="0" fontId="1" fillId="2" borderId="0" xfId="52" applyFont="1" applyFill="1"/>
    <xf numFmtId="0" fontId="2" fillId="2" borderId="0" xfId="52" applyFont="1" applyFill="1" applyBorder="1" applyAlignment="1">
      <alignment horizontal="center"/>
    </xf>
    <xf numFmtId="0" fontId="1" fillId="2" borderId="0" xfId="52" applyFont="1" applyFill="1" applyBorder="1" applyAlignment="1">
      <alignment horizontal="center"/>
    </xf>
    <xf numFmtId="0" fontId="2" fillId="2" borderId="1" xfId="51" applyFont="1" applyFill="1" applyBorder="1" applyAlignment="1">
      <alignment horizontal="left" vertical="center"/>
    </xf>
    <xf numFmtId="0" fontId="1" fillId="2" borderId="2" xfId="51" applyFont="1" applyFill="1" applyBorder="1" applyAlignment="1">
      <alignment horizontal="center" vertical="center"/>
    </xf>
    <xf numFmtId="0" fontId="2" fillId="2" borderId="2" xfId="51" applyFont="1" applyFill="1" applyBorder="1" applyAlignment="1">
      <alignment vertical="center"/>
    </xf>
    <xf numFmtId="0" fontId="2" fillId="2" borderId="3" xfId="52" applyFont="1" applyFill="1" applyBorder="1" applyAlignment="1" applyProtection="1">
      <alignment horizontal="center" vertical="center"/>
    </xf>
    <xf numFmtId="0" fontId="2" fillId="2" borderId="4" xfId="52" applyFont="1" applyFill="1" applyBorder="1" applyAlignment="1">
      <alignment horizontal="center" vertical="center"/>
    </xf>
    <xf numFmtId="0" fontId="3" fillId="0" borderId="4" xfId="54" applyFont="1" applyFill="1" applyBorder="1" applyAlignment="1">
      <alignment horizontal="center"/>
    </xf>
    <xf numFmtId="0" fontId="4" fillId="0" borderId="4" xfId="54" applyFont="1" applyFill="1" applyBorder="1" applyAlignment="1">
      <alignment horizontal="center"/>
    </xf>
    <xf numFmtId="0" fontId="5" fillId="0" borderId="4" xfId="54" applyFont="1" applyFill="1" applyBorder="1" applyAlignment="1">
      <alignment horizontal="center"/>
    </xf>
    <xf numFmtId="0" fontId="6" fillId="0" borderId="4" xfId="54" applyFont="1" applyFill="1" applyBorder="1" applyAlignment="1">
      <alignment horizontal="center"/>
    </xf>
    <xf numFmtId="176" fontId="7" fillId="0" borderId="4" xfId="53" applyNumberFormat="1" applyFont="1" applyFill="1" applyBorder="1" applyAlignment="1">
      <alignment horizontal="center"/>
    </xf>
    <xf numFmtId="0" fontId="6" fillId="0" borderId="4" xfId="0" applyNumberFormat="1" applyFont="1" applyFill="1" applyBorder="1" applyAlignment="1">
      <alignment horizontal="center"/>
    </xf>
    <xf numFmtId="0" fontId="6" fillId="0" borderId="3" xfId="54" applyFont="1" applyFill="1" applyBorder="1" applyAlignment="1">
      <alignment horizontal="center"/>
    </xf>
    <xf numFmtId="176" fontId="7" fillId="2" borderId="4" xfId="53" applyNumberFormat="1" applyFont="1" applyFill="1" applyBorder="1" applyAlignment="1">
      <alignment horizontal="center"/>
    </xf>
    <xf numFmtId="0" fontId="8" fillId="0" borderId="4" xfId="53" applyFont="1" applyFill="1" applyBorder="1" applyAlignment="1">
      <alignment horizontal="center"/>
    </xf>
    <xf numFmtId="176" fontId="8" fillId="0" borderId="4" xfId="53" applyNumberFormat="1" applyFont="1" applyFill="1" applyBorder="1" applyAlignment="1">
      <alignment horizontal="center"/>
    </xf>
    <xf numFmtId="0" fontId="7" fillId="0" borderId="4" xfId="50" applyFont="1" applyFill="1" applyBorder="1" applyAlignment="1">
      <alignment horizontal="center" vertical="center"/>
    </xf>
    <xf numFmtId="0" fontId="8" fillId="0" borderId="5" xfId="53" applyFont="1" applyFill="1" applyBorder="1" applyAlignment="1">
      <alignment horizontal="center"/>
    </xf>
    <xf numFmtId="176" fontId="7" fillId="0" borderId="5" xfId="53" applyNumberFormat="1" applyFont="1" applyFill="1" applyBorder="1" applyAlignment="1">
      <alignment horizontal="center"/>
    </xf>
    <xf numFmtId="0" fontId="8" fillId="0" borderId="5" xfId="54" applyFont="1" applyFill="1" applyBorder="1" applyAlignment="1">
      <alignment horizontal="center"/>
    </xf>
    <xf numFmtId="0" fontId="2" fillId="2" borderId="0" xfId="52" applyFont="1" applyFill="1"/>
    <xf numFmtId="0" fontId="0" fillId="2" borderId="0" xfId="53" applyFont="1" applyFill="1">
      <alignment vertical="center"/>
    </xf>
    <xf numFmtId="0" fontId="1" fillId="2" borderId="2" xfId="52" applyFont="1" applyFill="1" applyBorder="1" applyAlignment="1"/>
    <xf numFmtId="0" fontId="2" fillId="2" borderId="2" xfId="51" applyFont="1" applyFill="1" applyBorder="1" applyAlignment="1">
      <alignment horizontal="left" vertical="center"/>
    </xf>
    <xf numFmtId="0" fontId="1" fillId="2" borderId="6" xfId="51" applyFont="1" applyFill="1" applyBorder="1" applyAlignment="1">
      <alignment horizontal="center" vertical="center"/>
    </xf>
    <xf numFmtId="0" fontId="1" fillId="2" borderId="4" xfId="52" applyFont="1" applyFill="1" applyBorder="1" applyAlignment="1"/>
    <xf numFmtId="0" fontId="2" fillId="2" borderId="4" xfId="52" applyFont="1" applyFill="1" applyBorder="1" applyAlignment="1" applyProtection="1">
      <alignment horizontal="center" vertical="center"/>
    </xf>
    <xf numFmtId="0" fontId="2" fillId="2" borderId="7" xfId="52" applyFont="1" applyFill="1" applyBorder="1" applyAlignment="1" applyProtection="1">
      <alignment horizontal="center" vertical="center"/>
    </xf>
    <xf numFmtId="0" fontId="1" fillId="2" borderId="4" xfId="52" applyFont="1" applyFill="1" applyBorder="1" applyAlignment="1" applyProtection="1">
      <alignment horizontal="center" vertical="center"/>
    </xf>
    <xf numFmtId="0" fontId="1" fillId="2" borderId="7" xfId="52" applyFont="1" applyFill="1" applyBorder="1" applyAlignment="1" applyProtection="1">
      <alignment horizontal="center" vertical="center"/>
    </xf>
    <xf numFmtId="0" fontId="2" fillId="2" borderId="4" xfId="53" applyFont="1" applyFill="1" applyBorder="1" applyAlignment="1">
      <alignment horizontal="center" vertical="center"/>
    </xf>
    <xf numFmtId="0" fontId="2" fillId="2" borderId="7" xfId="53" applyFont="1" applyFill="1" applyBorder="1" applyAlignment="1">
      <alignment horizontal="center" vertical="center"/>
    </xf>
    <xf numFmtId="49" fontId="2" fillId="2" borderId="4" xfId="53" applyNumberFormat="1" applyFont="1" applyFill="1" applyBorder="1" applyAlignment="1">
      <alignment horizontal="center" vertical="center"/>
    </xf>
    <xf numFmtId="49" fontId="2" fillId="2" borderId="7" xfId="53" applyNumberFormat="1" applyFont="1" applyFill="1" applyBorder="1" applyAlignment="1">
      <alignment horizontal="center" vertical="center"/>
    </xf>
    <xf numFmtId="49" fontId="1" fillId="2" borderId="4" xfId="53" applyNumberFormat="1" applyFont="1" applyFill="1" applyBorder="1" applyAlignment="1">
      <alignment horizontal="center" vertical="center"/>
    </xf>
    <xf numFmtId="49" fontId="1" fillId="2" borderId="7" xfId="53" applyNumberFormat="1" applyFont="1" applyFill="1" applyBorder="1" applyAlignment="1">
      <alignment horizontal="center" vertical="center"/>
    </xf>
    <xf numFmtId="0" fontId="1" fillId="2" borderId="5" xfId="52" applyFont="1" applyFill="1" applyBorder="1" applyAlignment="1"/>
    <xf numFmtId="49" fontId="1" fillId="2" borderId="5" xfId="52" applyNumberFormat="1" applyFont="1" applyFill="1" applyBorder="1" applyAlignment="1">
      <alignment horizontal="center"/>
    </xf>
    <xf numFmtId="49" fontId="1" fillId="2" borderId="5" xfId="53" applyNumberFormat="1" applyFont="1" applyFill="1" applyBorder="1" applyAlignment="1">
      <alignment horizontal="center" vertical="center"/>
    </xf>
    <xf numFmtId="49" fontId="1" fillId="2" borderId="8" xfId="52" applyNumberFormat="1" applyFont="1" applyFill="1" applyBorder="1" applyAlignment="1">
      <alignment horizontal="center"/>
    </xf>
    <xf numFmtId="14" fontId="2" fillId="2" borderId="0" xfId="52" applyNumberFormat="1" applyFont="1" applyFill="1"/>
    <xf numFmtId="0" fontId="6" fillId="0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/>
    </xf>
    <xf numFmtId="176" fontId="6" fillId="3" borderId="4" xfId="0" applyNumberFormat="1" applyFont="1" applyFill="1" applyBorder="1" applyAlignment="1">
      <alignment horizontal="center" vertical="center"/>
    </xf>
    <xf numFmtId="176" fontId="6" fillId="4" borderId="4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10" fillId="0" borderId="9" xfId="53" applyFont="1" applyFill="1" applyBorder="1" applyAlignment="1">
      <alignment horizontal="left"/>
    </xf>
    <xf numFmtId="0" fontId="10" fillId="0" borderId="10" xfId="53" applyFont="1" applyFill="1" applyBorder="1" applyAlignment="1">
      <alignment horizontal="left"/>
    </xf>
    <xf numFmtId="0" fontId="10" fillId="0" borderId="11" xfId="53" applyFont="1" applyFill="1" applyBorder="1" applyAlignment="1">
      <alignment horizontal="left"/>
    </xf>
    <xf numFmtId="0" fontId="11" fillId="0" borderId="9" xfId="53" applyFont="1" applyFill="1" applyBorder="1" applyAlignment="1">
      <alignment horizontal="left"/>
    </xf>
    <xf numFmtId="0" fontId="11" fillId="0" borderId="10" xfId="53" applyFont="1" applyFill="1" applyBorder="1" applyAlignment="1">
      <alignment horizontal="left"/>
    </xf>
    <xf numFmtId="0" fontId="11" fillId="0" borderId="11" xfId="53" applyFont="1" applyFill="1" applyBorder="1" applyAlignment="1">
      <alignment horizontal="left"/>
    </xf>
    <xf numFmtId="0" fontId="8" fillId="0" borderId="9" xfId="53" applyFont="1" applyFill="1" applyBorder="1" applyAlignment="1">
      <alignment horizontal="left"/>
    </xf>
    <xf numFmtId="0" fontId="8" fillId="0" borderId="10" xfId="53" applyFont="1" applyFill="1" applyBorder="1" applyAlignment="1">
      <alignment horizontal="left"/>
    </xf>
    <xf numFmtId="0" fontId="8" fillId="0" borderId="11" xfId="53" applyFont="1" applyFill="1" applyBorder="1" applyAlignment="1">
      <alignment horizontal="left"/>
    </xf>
    <xf numFmtId="0" fontId="8" fillId="0" borderId="12" xfId="53" applyFont="1" applyFill="1" applyBorder="1" applyAlignment="1">
      <alignment horizontal="left"/>
    </xf>
    <xf numFmtId="0" fontId="8" fillId="0" borderId="13" xfId="53" applyFont="1" applyFill="1" applyBorder="1" applyAlignment="1">
      <alignment horizontal="left"/>
    </xf>
    <xf numFmtId="0" fontId="8" fillId="0" borderId="14" xfId="53" applyFont="1" applyFill="1" applyBorder="1" applyAlignment="1">
      <alignment horizontal="left"/>
    </xf>
    <xf numFmtId="0" fontId="3" fillId="2" borderId="4" xfId="53" applyFont="1" applyFill="1" applyBorder="1" applyAlignment="1">
      <alignment horizontal="center" vertical="center"/>
    </xf>
    <xf numFmtId="49" fontId="4" fillId="2" borderId="4" xfId="53" applyNumberFormat="1" applyFont="1" applyFill="1" applyBorder="1" applyAlignment="1">
      <alignment horizontal="center" vertical="center"/>
    </xf>
    <xf numFmtId="49" fontId="12" fillId="2" borderId="4" xfId="53" applyNumberFormat="1" applyFont="1" applyFill="1" applyBorder="1" applyAlignment="1">
      <alignment horizontal="center" vertical="center"/>
    </xf>
    <xf numFmtId="0" fontId="3" fillId="2" borderId="4" xfId="52" applyFont="1" applyFill="1" applyBorder="1" applyAlignment="1"/>
    <xf numFmtId="49" fontId="3" fillId="2" borderId="4" xfId="53" applyNumberFormat="1" applyFont="1" applyFill="1" applyBorder="1" applyAlignment="1">
      <alignment horizontal="center" vertical="center"/>
    </xf>
    <xf numFmtId="49" fontId="2" fillId="2" borderId="9" xfId="53" applyNumberFormat="1" applyFont="1" applyFill="1" applyBorder="1" applyAlignment="1">
      <alignment horizontal="left" vertical="center"/>
    </xf>
    <xf numFmtId="49" fontId="2" fillId="2" borderId="10" xfId="53" applyNumberFormat="1" applyFont="1" applyFill="1" applyBorder="1" applyAlignment="1">
      <alignment horizontal="left" vertical="center"/>
    </xf>
    <xf numFmtId="49" fontId="2" fillId="2" borderId="15" xfId="53" applyNumberFormat="1" applyFont="1" applyFill="1" applyBorder="1" applyAlignment="1">
      <alignment horizontal="left" vertical="center"/>
    </xf>
    <xf numFmtId="49" fontId="1" fillId="2" borderId="9" xfId="53" applyNumberFormat="1" applyFont="1" applyFill="1" applyBorder="1" applyAlignment="1">
      <alignment horizontal="left" vertical="center"/>
    </xf>
    <xf numFmtId="49" fontId="1" fillId="2" borderId="10" xfId="53" applyNumberFormat="1" applyFont="1" applyFill="1" applyBorder="1" applyAlignment="1">
      <alignment horizontal="left" vertical="center"/>
    </xf>
    <xf numFmtId="49" fontId="1" fillId="2" borderId="15" xfId="53" applyNumberFormat="1" applyFont="1" applyFill="1" applyBorder="1" applyAlignment="1">
      <alignment horizontal="left" vertical="center"/>
    </xf>
    <xf numFmtId="49" fontId="4" fillId="2" borderId="9" xfId="53" applyNumberFormat="1" applyFont="1" applyFill="1" applyBorder="1" applyAlignment="1">
      <alignment horizontal="left" vertical="center"/>
    </xf>
    <xf numFmtId="49" fontId="4" fillId="2" borderId="10" xfId="53" applyNumberFormat="1" applyFont="1" applyFill="1" applyBorder="1" applyAlignment="1">
      <alignment horizontal="left" vertical="center"/>
    </xf>
    <xf numFmtId="49" fontId="4" fillId="2" borderId="15" xfId="53" applyNumberFormat="1" applyFont="1" applyFill="1" applyBorder="1" applyAlignment="1">
      <alignment horizontal="left" vertical="center"/>
    </xf>
    <xf numFmtId="49" fontId="12" fillId="2" borderId="9" xfId="53" applyNumberFormat="1" applyFont="1" applyFill="1" applyBorder="1" applyAlignment="1">
      <alignment horizontal="left" vertical="center"/>
    </xf>
    <xf numFmtId="49" fontId="12" fillId="2" borderId="10" xfId="53" applyNumberFormat="1" applyFont="1" applyFill="1" applyBorder="1" applyAlignment="1">
      <alignment horizontal="left" vertical="center"/>
    </xf>
    <xf numFmtId="49" fontId="12" fillId="2" borderId="15" xfId="53" applyNumberFormat="1" applyFont="1" applyFill="1" applyBorder="1" applyAlignment="1">
      <alignment horizontal="left" vertical="center"/>
    </xf>
    <xf numFmtId="49" fontId="1" fillId="2" borderId="12" xfId="52" applyNumberFormat="1" applyFont="1" applyFill="1" applyBorder="1" applyAlignment="1">
      <alignment horizontal="left"/>
    </xf>
    <xf numFmtId="49" fontId="1" fillId="2" borderId="13" xfId="52" applyNumberFormat="1" applyFont="1" applyFill="1" applyBorder="1" applyAlignment="1">
      <alignment horizontal="left"/>
    </xf>
    <xf numFmtId="49" fontId="1" fillId="2" borderId="16" xfId="52" applyNumberFormat="1" applyFont="1" applyFill="1" applyBorder="1" applyAlignment="1">
      <alignment horizontal="left"/>
    </xf>
    <xf numFmtId="0" fontId="9" fillId="0" borderId="9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3" xfId="0" applyFont="1" applyBorder="1"/>
    <xf numFmtId="0" fontId="14" fillId="0" borderId="4" xfId="0" applyFont="1" applyBorder="1"/>
    <xf numFmtId="0" fontId="14" fillId="0" borderId="9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5" borderId="9" xfId="0" applyFont="1" applyFill="1" applyBorder="1" applyAlignment="1">
      <alignment horizontal="center" vertical="center"/>
    </xf>
    <xf numFmtId="0" fontId="14" fillId="5" borderId="11" xfId="0" applyFont="1" applyFill="1" applyBorder="1" applyAlignment="1">
      <alignment horizontal="center" vertical="center"/>
    </xf>
    <xf numFmtId="0" fontId="14" fillId="5" borderId="4" xfId="0" applyFont="1" applyFill="1" applyBorder="1"/>
    <xf numFmtId="0" fontId="0" fillId="0" borderId="3" xfId="0" applyBorder="1"/>
    <xf numFmtId="0" fontId="0" fillId="0" borderId="4" xfId="0" applyBorder="1"/>
    <xf numFmtId="0" fontId="0" fillId="5" borderId="4" xfId="0" applyFill="1" applyBorder="1"/>
    <xf numFmtId="0" fontId="0" fillId="0" borderId="17" xfId="0" applyBorder="1"/>
    <xf numFmtId="0" fontId="0" fillId="0" borderId="5" xfId="0" applyBorder="1"/>
    <xf numFmtId="0" fontId="0" fillId="5" borderId="5" xfId="0" applyFill="1" applyBorder="1"/>
    <xf numFmtId="0" fontId="0" fillId="6" borderId="0" xfId="0" applyFill="1"/>
    <xf numFmtId="0" fontId="13" fillId="0" borderId="6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/>
    </xf>
    <xf numFmtId="0" fontId="14" fillId="0" borderId="7" xfId="0" applyFont="1" applyBorder="1"/>
    <xf numFmtId="0" fontId="0" fillId="0" borderId="7" xfId="0" applyBorder="1"/>
    <xf numFmtId="0" fontId="0" fillId="0" borderId="8" xfId="0" applyBorder="1"/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69 2" xfId="50"/>
    <cellStyle name="常规 2" xfId="51"/>
    <cellStyle name="常规 3" xfId="52"/>
    <cellStyle name="常规 4" xfId="53"/>
    <cellStyle name="常规 23" xfId="54"/>
  </cellStyles>
  <tableStyles count="0" defaultTableStyle="TableStyleMedium9" defaultPivotStyle="PivotStyleMedium4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1844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1336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0574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1844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1844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1844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1336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0574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1844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1844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1844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133600" y="3657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057400" y="3657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1844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1844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2669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21615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13995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26695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2669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2669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21615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13995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26695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2669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2669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21615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13995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26695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2669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26695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216150" y="3657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139950" y="3657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26695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26695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2669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21615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13995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26695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2669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2669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21615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13995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26695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2669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26695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216150" y="3657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139950" y="3657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26695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26695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2669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21615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13995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26695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2669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2669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21615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13995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26695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2669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26695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216150" y="3657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139950" y="3657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26695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26695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2669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2669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2669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2669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431800</xdr:colOff>
      <xdr:row>19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266950" y="3860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19</xdr:row>
      <xdr:rowOff>0</xdr:rowOff>
    </xdr:from>
    <xdr:to>
      <xdr:col>9</xdr:col>
      <xdr:colOff>431800</xdr:colOff>
      <xdr:row>19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216150" y="386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19</xdr:row>
      <xdr:rowOff>0</xdr:rowOff>
    </xdr:from>
    <xdr:to>
      <xdr:col>9</xdr:col>
      <xdr:colOff>431800</xdr:colOff>
      <xdr:row>19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139950" y="386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431800</xdr:colOff>
      <xdr:row>19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266950" y="3860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431800</xdr:colOff>
      <xdr:row>19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266950" y="3860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2669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2669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2669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2669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1971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1463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0701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1971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1971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1971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1463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0701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1971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1971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1971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1463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0701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1971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1971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1971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146300" y="3657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070100" y="3657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1971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1971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1971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1463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0701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1971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1971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1971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1463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0701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1971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1971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1971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146300" y="3657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070100" y="3657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1971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1971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.75"/>
    <row r="2" ht="41" customHeight="1" spans="2:9">
      <c r="B2" s="85" t="s">
        <v>0</v>
      </c>
      <c r="C2" s="86"/>
      <c r="D2" s="86"/>
      <c r="E2" s="86"/>
      <c r="F2" s="86"/>
      <c r="G2" s="86"/>
      <c r="H2" s="86"/>
      <c r="I2" s="101"/>
    </row>
    <row r="3" ht="28" customHeight="1" spans="2:9">
      <c r="B3" s="87"/>
      <c r="C3" s="88"/>
      <c r="D3" s="89" t="s">
        <v>1</v>
      </c>
      <c r="E3" s="90"/>
      <c r="F3" s="91" t="s">
        <v>2</v>
      </c>
      <c r="G3" s="92"/>
      <c r="H3" s="89" t="s">
        <v>3</v>
      </c>
      <c r="I3" s="102"/>
    </row>
    <row r="4" ht="28" customHeight="1" spans="2:9">
      <c r="B4" s="87" t="s">
        <v>4</v>
      </c>
      <c r="C4" s="88" t="s">
        <v>5</v>
      </c>
      <c r="D4" s="88" t="s">
        <v>6</v>
      </c>
      <c r="E4" s="88" t="s">
        <v>7</v>
      </c>
      <c r="F4" s="93" t="s">
        <v>6</v>
      </c>
      <c r="G4" s="93" t="s">
        <v>7</v>
      </c>
      <c r="H4" s="88" t="s">
        <v>6</v>
      </c>
      <c r="I4" s="103" t="s">
        <v>7</v>
      </c>
    </row>
    <row r="5" ht="28" customHeight="1" spans="2:9">
      <c r="B5" s="94" t="s">
        <v>8</v>
      </c>
      <c r="C5" s="95">
        <v>13</v>
      </c>
      <c r="D5" s="95">
        <v>0</v>
      </c>
      <c r="E5" s="95">
        <v>1</v>
      </c>
      <c r="F5" s="96">
        <v>0</v>
      </c>
      <c r="G5" s="96">
        <v>1</v>
      </c>
      <c r="H5" s="95">
        <v>1</v>
      </c>
      <c r="I5" s="104">
        <v>2</v>
      </c>
    </row>
    <row r="6" ht="28" customHeight="1" spans="2:9">
      <c r="B6" s="94" t="s">
        <v>9</v>
      </c>
      <c r="C6" s="95">
        <v>20</v>
      </c>
      <c r="D6" s="95">
        <v>0</v>
      </c>
      <c r="E6" s="95">
        <v>1</v>
      </c>
      <c r="F6" s="96">
        <v>1</v>
      </c>
      <c r="G6" s="96">
        <v>2</v>
      </c>
      <c r="H6" s="95">
        <v>2</v>
      </c>
      <c r="I6" s="104">
        <v>3</v>
      </c>
    </row>
    <row r="7" ht="28" customHeight="1" spans="2:9">
      <c r="B7" s="94" t="s">
        <v>10</v>
      </c>
      <c r="C7" s="95">
        <v>32</v>
      </c>
      <c r="D7" s="95">
        <v>0</v>
      </c>
      <c r="E7" s="95">
        <v>1</v>
      </c>
      <c r="F7" s="96">
        <v>2</v>
      </c>
      <c r="G7" s="96">
        <v>3</v>
      </c>
      <c r="H7" s="95">
        <v>3</v>
      </c>
      <c r="I7" s="104">
        <v>4</v>
      </c>
    </row>
    <row r="8" ht="28" customHeight="1" spans="2:9">
      <c r="B8" s="94" t="s">
        <v>11</v>
      </c>
      <c r="C8" s="95">
        <v>50</v>
      </c>
      <c r="D8" s="95">
        <v>1</v>
      </c>
      <c r="E8" s="95">
        <v>2</v>
      </c>
      <c r="F8" s="96">
        <v>3</v>
      </c>
      <c r="G8" s="96">
        <v>4</v>
      </c>
      <c r="H8" s="95">
        <v>5</v>
      </c>
      <c r="I8" s="104">
        <v>6</v>
      </c>
    </row>
    <row r="9" ht="28" customHeight="1" spans="2:9">
      <c r="B9" s="94" t="s">
        <v>12</v>
      </c>
      <c r="C9" s="95">
        <v>80</v>
      </c>
      <c r="D9" s="95">
        <v>2</v>
      </c>
      <c r="E9" s="95">
        <v>3</v>
      </c>
      <c r="F9" s="96">
        <v>5</v>
      </c>
      <c r="G9" s="96">
        <v>6</v>
      </c>
      <c r="H9" s="95">
        <v>7</v>
      </c>
      <c r="I9" s="104">
        <v>8</v>
      </c>
    </row>
    <row r="10" ht="28" customHeight="1" spans="2:9">
      <c r="B10" s="94" t="s">
        <v>13</v>
      </c>
      <c r="C10" s="95">
        <v>125</v>
      </c>
      <c r="D10" s="95">
        <v>3</v>
      </c>
      <c r="E10" s="95">
        <v>4</v>
      </c>
      <c r="F10" s="96">
        <v>7</v>
      </c>
      <c r="G10" s="96">
        <v>8</v>
      </c>
      <c r="H10" s="95">
        <v>10</v>
      </c>
      <c r="I10" s="104">
        <v>11</v>
      </c>
    </row>
    <row r="11" ht="28" customHeight="1" spans="2:9">
      <c r="B11" s="94" t="s">
        <v>14</v>
      </c>
      <c r="C11" s="95">
        <v>200</v>
      </c>
      <c r="D11" s="95">
        <v>5</v>
      </c>
      <c r="E11" s="95">
        <v>6</v>
      </c>
      <c r="F11" s="96">
        <v>10</v>
      </c>
      <c r="G11" s="96">
        <v>11</v>
      </c>
      <c r="H11" s="95">
        <v>14</v>
      </c>
      <c r="I11" s="104">
        <v>15</v>
      </c>
    </row>
    <row r="12" ht="28" customHeight="1" spans="2:9">
      <c r="B12" s="97" t="s">
        <v>15</v>
      </c>
      <c r="C12" s="98">
        <v>315</v>
      </c>
      <c r="D12" s="98">
        <v>7</v>
      </c>
      <c r="E12" s="98">
        <v>8</v>
      </c>
      <c r="F12" s="99">
        <v>14</v>
      </c>
      <c r="G12" s="99">
        <v>15</v>
      </c>
      <c r="H12" s="98">
        <v>21</v>
      </c>
      <c r="I12" s="105">
        <v>22</v>
      </c>
    </row>
    <row r="14" spans="2:4">
      <c r="B14" s="100" t="s">
        <v>16</v>
      </c>
      <c r="C14" s="100"/>
      <c r="D14" s="100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topLeftCell="A3" workbookViewId="0">
      <selection activeCell="A1" sqref="A1:O19"/>
    </sheetView>
  </sheetViews>
  <sheetFormatPr defaultColWidth="9" defaultRowHeight="26" customHeight="1"/>
  <cols>
    <col min="1" max="1" width="13" style="1" customWidth="1"/>
    <col min="2" max="8" width="9.33333333333333" style="1" customWidth="1"/>
    <col min="9" max="9" width="1.33333333333333" style="1" customWidth="1"/>
    <col min="10" max="10" width="10" style="1" customWidth="1"/>
    <col min="11" max="11" width="10.6666666666667" style="1" customWidth="1"/>
    <col min="12" max="12" width="10.9166666666667" style="1" customWidth="1"/>
    <col min="13" max="13" width="10.5833333333333" style="1" customWidth="1"/>
    <col min="14" max="14" width="10.1666666666667" style="1" customWidth="1"/>
    <col min="15" max="15" width="10.5" style="1" customWidth="1"/>
    <col min="16" max="16384" width="9" style="1"/>
  </cols>
  <sheetData>
    <row r="1" s="1" customFormat="1" ht="16" customHeight="1" spans="1:15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" customHeight="1" spans="1:15">
      <c r="A2" s="4" t="s">
        <v>18</v>
      </c>
      <c r="B2" s="5" t="s">
        <v>19</v>
      </c>
      <c r="C2" s="5"/>
      <c r="D2" s="6" t="s">
        <v>20</v>
      </c>
      <c r="E2" s="5" t="s">
        <v>21</v>
      </c>
      <c r="F2" s="5"/>
      <c r="G2" s="5"/>
      <c r="H2" s="5"/>
      <c r="I2" s="25"/>
      <c r="J2" s="26" t="s">
        <v>22</v>
      </c>
      <c r="K2" s="5" t="s">
        <v>23</v>
      </c>
      <c r="L2" s="5"/>
      <c r="M2" s="5"/>
      <c r="N2" s="5"/>
      <c r="O2" s="27"/>
    </row>
    <row r="3" s="1" customFormat="1" ht="16" customHeight="1" spans="1:15">
      <c r="A3" s="7" t="s">
        <v>24</v>
      </c>
      <c r="B3" s="8" t="s">
        <v>25</v>
      </c>
      <c r="C3" s="8"/>
      <c r="D3" s="8"/>
      <c r="E3" s="8"/>
      <c r="F3" s="8"/>
      <c r="G3" s="8"/>
      <c r="H3" s="8"/>
      <c r="I3" s="28"/>
      <c r="J3" s="29" t="s">
        <v>26</v>
      </c>
      <c r="K3" s="29"/>
      <c r="L3" s="29"/>
      <c r="M3" s="29"/>
      <c r="N3" s="29"/>
      <c r="O3" s="30"/>
    </row>
    <row r="4" s="1" customFormat="1" ht="16" customHeight="1" spans="1:15">
      <c r="A4" s="7"/>
      <c r="B4" s="44" t="s">
        <v>27</v>
      </c>
      <c r="C4" s="44" t="s">
        <v>28</v>
      </c>
      <c r="D4" s="44" t="s">
        <v>29</v>
      </c>
      <c r="E4" s="45" t="s">
        <v>30</v>
      </c>
      <c r="F4" s="44" t="s">
        <v>31</v>
      </c>
      <c r="G4" s="44" t="s">
        <v>32</v>
      </c>
      <c r="H4" s="44" t="s">
        <v>33</v>
      </c>
      <c r="I4" s="28"/>
      <c r="J4" s="44" t="s">
        <v>34</v>
      </c>
      <c r="K4" s="44" t="s">
        <v>34</v>
      </c>
      <c r="L4" s="31"/>
      <c r="M4" s="31"/>
      <c r="N4" s="31"/>
      <c r="O4" s="32"/>
    </row>
    <row r="5" s="1" customFormat="1" ht="16" customHeight="1" spans="1:15">
      <c r="A5" s="7"/>
      <c r="B5" s="46" t="s">
        <v>35</v>
      </c>
      <c r="C5" s="46" t="s">
        <v>36</v>
      </c>
      <c r="D5" s="48" t="s">
        <v>37</v>
      </c>
      <c r="E5" s="47" t="s">
        <v>38</v>
      </c>
      <c r="F5" s="46" t="s">
        <v>39</v>
      </c>
      <c r="G5" s="46" t="s">
        <v>40</v>
      </c>
      <c r="H5" s="46" t="s">
        <v>41</v>
      </c>
      <c r="I5" s="28"/>
      <c r="J5" s="33" t="s">
        <v>42</v>
      </c>
      <c r="K5" s="33" t="s">
        <v>43</v>
      </c>
      <c r="L5" s="33"/>
      <c r="M5" s="33"/>
      <c r="N5" s="33"/>
      <c r="O5" s="34"/>
    </row>
    <row r="6" s="1" customFormat="1" ht="16" customHeight="1" spans="1:15">
      <c r="A6" s="49" t="s">
        <v>44</v>
      </c>
      <c r="B6" s="49">
        <f>C6-2.1</f>
        <v>95.3</v>
      </c>
      <c r="C6" s="49">
        <f>D6-2.1</f>
        <v>97.4</v>
      </c>
      <c r="D6" s="44">
        <v>99.5</v>
      </c>
      <c r="E6" s="50">
        <f t="shared" ref="E6:H6" si="0">D6+2.1</f>
        <v>101.6</v>
      </c>
      <c r="F6" s="49">
        <f t="shared" si="0"/>
        <v>103.7</v>
      </c>
      <c r="G6" s="49">
        <f t="shared" si="0"/>
        <v>105.8</v>
      </c>
      <c r="H6" s="49">
        <f t="shared" si="0"/>
        <v>107.9</v>
      </c>
      <c r="I6" s="28"/>
      <c r="J6" s="37" t="s">
        <v>45</v>
      </c>
      <c r="K6" s="37" t="s">
        <v>46</v>
      </c>
      <c r="L6" s="35"/>
      <c r="M6" s="35"/>
      <c r="N6" s="35"/>
      <c r="O6" s="36"/>
    </row>
    <row r="7" s="1" customFormat="1" ht="16" customHeight="1" spans="1:15">
      <c r="A7" s="49" t="s">
        <v>47</v>
      </c>
      <c r="B7" s="49">
        <f>C7-4</f>
        <v>66</v>
      </c>
      <c r="C7" s="49">
        <f>D7-4</f>
        <v>70</v>
      </c>
      <c r="D7" s="44">
        <v>74</v>
      </c>
      <c r="E7" s="50">
        <f>D7+4</f>
        <v>78</v>
      </c>
      <c r="F7" s="49">
        <f>E7+5</f>
        <v>83</v>
      </c>
      <c r="G7" s="84">
        <f>F7+6</f>
        <v>89</v>
      </c>
      <c r="H7" s="49">
        <f>G7+6</f>
        <v>95</v>
      </c>
      <c r="I7" s="28"/>
      <c r="J7" s="37" t="s">
        <v>48</v>
      </c>
      <c r="K7" s="37" t="s">
        <v>46</v>
      </c>
      <c r="L7" s="37"/>
      <c r="M7" s="37"/>
      <c r="N7" s="37"/>
      <c r="O7" s="38"/>
    </row>
    <row r="8" s="1" customFormat="1" ht="16" customHeight="1" spans="1:15">
      <c r="A8" s="49" t="s">
        <v>49</v>
      </c>
      <c r="B8" s="49">
        <f>C8-3.6</f>
        <v>90.8</v>
      </c>
      <c r="C8" s="49">
        <f>D8-3.6</f>
        <v>94.4</v>
      </c>
      <c r="D8" s="44">
        <v>98</v>
      </c>
      <c r="E8" s="50">
        <f t="shared" ref="E8:H8" si="1">D8+4</f>
        <v>102</v>
      </c>
      <c r="F8" s="49">
        <f t="shared" si="1"/>
        <v>106</v>
      </c>
      <c r="G8" s="84">
        <f t="shared" si="1"/>
        <v>110</v>
      </c>
      <c r="H8" s="49">
        <f t="shared" si="1"/>
        <v>114</v>
      </c>
      <c r="I8" s="28"/>
      <c r="J8" s="66" t="s">
        <v>50</v>
      </c>
      <c r="K8" s="66" t="s">
        <v>50</v>
      </c>
      <c r="L8" s="37"/>
      <c r="M8" s="37"/>
      <c r="N8" s="37"/>
      <c r="O8" s="38"/>
    </row>
    <row r="9" s="1" customFormat="1" ht="16" customHeight="1" spans="1:15">
      <c r="A9" s="49" t="s">
        <v>51</v>
      </c>
      <c r="B9" s="49">
        <f>C9-1.15</f>
        <v>27.2</v>
      </c>
      <c r="C9" s="49">
        <f>D9-1.15</f>
        <v>28.35</v>
      </c>
      <c r="D9" s="44">
        <v>29.5</v>
      </c>
      <c r="E9" s="50">
        <f t="shared" ref="E9:H9" si="2">D9+1.3</f>
        <v>30.8</v>
      </c>
      <c r="F9" s="49">
        <f t="shared" si="2"/>
        <v>32.1</v>
      </c>
      <c r="G9" s="49">
        <f t="shared" si="2"/>
        <v>33.4</v>
      </c>
      <c r="H9" s="49">
        <f t="shared" si="2"/>
        <v>34.7</v>
      </c>
      <c r="I9" s="28"/>
      <c r="J9" s="37" t="s">
        <v>52</v>
      </c>
      <c r="K9" s="37" t="s">
        <v>53</v>
      </c>
      <c r="L9" s="35"/>
      <c r="M9" s="35"/>
      <c r="N9" s="35"/>
      <c r="O9" s="36"/>
    </row>
    <row r="10" s="1" customFormat="1" ht="16" customHeight="1" spans="1:15">
      <c r="A10" s="49" t="s">
        <v>54</v>
      </c>
      <c r="B10" s="49">
        <f>C10-0.7</f>
        <v>20.6</v>
      </c>
      <c r="C10" s="49">
        <f>D10-0.7</f>
        <v>21.3</v>
      </c>
      <c r="D10" s="44">
        <v>22</v>
      </c>
      <c r="E10" s="50">
        <f>D10+0.7</f>
        <v>22.7</v>
      </c>
      <c r="F10" s="49">
        <f>E10+0.7</f>
        <v>23.4</v>
      </c>
      <c r="G10" s="84">
        <f>F10+0.9</f>
        <v>24.3</v>
      </c>
      <c r="H10" s="49">
        <f>G10+0.9</f>
        <v>25.2</v>
      </c>
      <c r="I10" s="28"/>
      <c r="J10" s="37" t="s">
        <v>55</v>
      </c>
      <c r="K10" s="37" t="s">
        <v>48</v>
      </c>
      <c r="L10" s="35"/>
      <c r="M10" s="35"/>
      <c r="N10" s="35"/>
      <c r="O10" s="36"/>
    </row>
    <row r="11" s="1" customFormat="1" ht="16" customHeight="1" spans="1:15">
      <c r="A11" s="49" t="s">
        <v>56</v>
      </c>
      <c r="B11" s="49">
        <f>C11-0.5</f>
        <v>16.5</v>
      </c>
      <c r="C11" s="49">
        <f>D11-0.5</f>
        <v>17</v>
      </c>
      <c r="D11" s="44">
        <v>17.5</v>
      </c>
      <c r="E11" s="50">
        <f>D11+0.5</f>
        <v>18</v>
      </c>
      <c r="F11" s="49">
        <f>E11+0.5</f>
        <v>18.5</v>
      </c>
      <c r="G11" s="84">
        <f>F11+0.7</f>
        <v>19.2</v>
      </c>
      <c r="H11" s="49">
        <f>G11+0.7</f>
        <v>19.9</v>
      </c>
      <c r="I11" s="28"/>
      <c r="J11" s="37" t="s">
        <v>48</v>
      </c>
      <c r="K11" s="37" t="s">
        <v>48</v>
      </c>
      <c r="L11" s="35"/>
      <c r="M11" s="35"/>
      <c r="N11" s="35"/>
      <c r="O11" s="36"/>
    </row>
    <row r="12" s="1" customFormat="1" ht="16" customHeight="1" spans="1:15">
      <c r="A12" s="49" t="s">
        <v>57</v>
      </c>
      <c r="B12" s="49">
        <f>C12-0.7</f>
        <v>27.7</v>
      </c>
      <c r="C12" s="49">
        <f>D12-0.6</f>
        <v>28.4</v>
      </c>
      <c r="D12" s="44">
        <v>29</v>
      </c>
      <c r="E12" s="50">
        <f>D12+0.6</f>
        <v>29.6</v>
      </c>
      <c r="F12" s="49">
        <f>E12+0.7</f>
        <v>30.3</v>
      </c>
      <c r="G12" s="84">
        <f>F12+0.6</f>
        <v>30.9</v>
      </c>
      <c r="H12" s="49">
        <f>G12+0.7</f>
        <v>31.6</v>
      </c>
      <c r="I12" s="28"/>
      <c r="J12" s="37" t="s">
        <v>53</v>
      </c>
      <c r="K12" s="37" t="s">
        <v>58</v>
      </c>
      <c r="L12" s="35"/>
      <c r="M12" s="35"/>
      <c r="N12" s="35"/>
      <c r="O12" s="36"/>
    </row>
    <row r="13" s="1" customFormat="1" ht="16" customHeight="1" spans="1:15">
      <c r="A13" s="49" t="s">
        <v>59</v>
      </c>
      <c r="B13" s="49">
        <f>C13-0.9</f>
        <v>37.4</v>
      </c>
      <c r="C13" s="49">
        <f>D13-0.9</f>
        <v>38.3</v>
      </c>
      <c r="D13" s="44">
        <v>39.2</v>
      </c>
      <c r="E13" s="50">
        <f t="shared" ref="E13:H13" si="3">D13+1.1</f>
        <v>40.3</v>
      </c>
      <c r="F13" s="49">
        <f t="shared" si="3"/>
        <v>41.4</v>
      </c>
      <c r="G13" s="84">
        <f t="shared" si="3"/>
        <v>42.5</v>
      </c>
      <c r="H13" s="49">
        <f t="shared" si="3"/>
        <v>43.6</v>
      </c>
      <c r="I13" s="28"/>
      <c r="J13" s="37" t="s">
        <v>60</v>
      </c>
      <c r="K13" s="37" t="s">
        <v>60</v>
      </c>
      <c r="L13" s="35"/>
      <c r="M13" s="35"/>
      <c r="N13" s="35"/>
      <c r="O13" s="36"/>
    </row>
    <row r="14" s="1" customFormat="1" ht="16" customHeight="1" spans="1:15">
      <c r="A14" s="52" t="s">
        <v>61</v>
      </c>
      <c r="B14" s="53"/>
      <c r="C14" s="53"/>
      <c r="D14" s="53"/>
      <c r="E14" s="53"/>
      <c r="F14" s="53"/>
      <c r="G14" s="53"/>
      <c r="H14" s="54"/>
      <c r="I14" s="28"/>
      <c r="J14" s="69"/>
      <c r="K14" s="70"/>
      <c r="L14" s="70"/>
      <c r="M14" s="70"/>
      <c r="N14" s="70"/>
      <c r="O14" s="71"/>
    </row>
    <row r="15" s="1" customFormat="1" ht="16" customHeight="1" spans="1:15">
      <c r="A15" s="55" t="s">
        <v>62</v>
      </c>
      <c r="B15" s="56"/>
      <c r="C15" s="56"/>
      <c r="D15" s="56"/>
      <c r="E15" s="56"/>
      <c r="F15" s="56"/>
      <c r="G15" s="56"/>
      <c r="H15" s="57"/>
      <c r="I15" s="28"/>
      <c r="J15" s="78" t="s">
        <v>63</v>
      </c>
      <c r="K15" s="79"/>
      <c r="L15" s="79"/>
      <c r="M15" s="79"/>
      <c r="N15" s="79"/>
      <c r="O15" s="80"/>
    </row>
    <row r="16" s="1" customFormat="1" ht="16" customHeight="1" spans="1:15">
      <c r="A16" s="55" t="s">
        <v>64</v>
      </c>
      <c r="B16" s="56"/>
      <c r="C16" s="56"/>
      <c r="D16" s="56"/>
      <c r="E16" s="56"/>
      <c r="F16" s="56"/>
      <c r="G16" s="56"/>
      <c r="H16" s="57"/>
      <c r="I16" s="28"/>
      <c r="J16" s="72" t="s">
        <v>65</v>
      </c>
      <c r="K16" s="73"/>
      <c r="L16" s="73"/>
      <c r="M16" s="73"/>
      <c r="N16" s="73"/>
      <c r="O16" s="74"/>
    </row>
    <row r="17" s="1" customFormat="1" ht="16" customHeight="1" spans="1:15">
      <c r="A17" s="58" t="s">
        <v>66</v>
      </c>
      <c r="B17" s="59"/>
      <c r="C17" s="59"/>
      <c r="D17" s="59"/>
      <c r="E17" s="59"/>
      <c r="F17" s="59"/>
      <c r="G17" s="59"/>
      <c r="H17" s="60"/>
      <c r="I17" s="28"/>
      <c r="J17" s="72" t="s">
        <v>67</v>
      </c>
      <c r="K17" s="73"/>
      <c r="L17" s="73"/>
      <c r="M17" s="73"/>
      <c r="N17" s="73"/>
      <c r="O17" s="74"/>
    </row>
    <row r="18" s="1" customFormat="1" ht="16" customHeight="1" spans="1:15">
      <c r="A18" s="58" t="s">
        <v>68</v>
      </c>
      <c r="B18" s="59"/>
      <c r="C18" s="59"/>
      <c r="D18" s="59"/>
      <c r="E18" s="59"/>
      <c r="F18" s="59"/>
      <c r="G18" s="59"/>
      <c r="H18" s="60"/>
      <c r="I18" s="28"/>
      <c r="J18" s="78" t="s">
        <v>69</v>
      </c>
      <c r="K18" s="79"/>
      <c r="L18" s="79"/>
      <c r="M18" s="79"/>
      <c r="N18" s="79"/>
      <c r="O18" s="80"/>
    </row>
    <row r="19" s="1" customFormat="1" ht="16" customHeight="1" spans="1:15">
      <c r="A19" s="61"/>
      <c r="B19" s="62"/>
      <c r="C19" s="62"/>
      <c r="D19" s="62"/>
      <c r="E19" s="62"/>
      <c r="F19" s="62"/>
      <c r="G19" s="62"/>
      <c r="H19" s="63"/>
      <c r="I19" s="39"/>
      <c r="J19" s="81"/>
      <c r="K19" s="82"/>
      <c r="L19" s="82"/>
      <c r="M19" s="82"/>
      <c r="N19" s="82"/>
      <c r="O19" s="83"/>
    </row>
    <row r="20" s="1" customFormat="1" ht="15" spans="1:15">
      <c r="A20" s="23" t="s">
        <v>70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</row>
    <row r="21" s="1" customFormat="1" ht="15" spans="1:15">
      <c r="A21" s="1" t="s">
        <v>71</v>
      </c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</row>
    <row r="22" s="1" customFormat="1" ht="15" spans="1:14">
      <c r="A22" s="24"/>
      <c r="B22" s="24"/>
      <c r="C22" s="24"/>
      <c r="D22" s="24"/>
      <c r="E22" s="24"/>
      <c r="F22" s="24"/>
      <c r="G22" s="24"/>
      <c r="H22" s="24"/>
      <c r="I22" s="24"/>
      <c r="J22" s="23" t="s">
        <v>72</v>
      </c>
      <c r="K22" s="43">
        <v>45466</v>
      </c>
      <c r="L22" s="23" t="s">
        <v>73</v>
      </c>
      <c r="M22" s="23"/>
      <c r="N22" s="23" t="s">
        <v>74</v>
      </c>
    </row>
  </sheetData>
  <mergeCells count="19">
    <mergeCell ref="A1:O1"/>
    <mergeCell ref="B2:C2"/>
    <mergeCell ref="E2:H2"/>
    <mergeCell ref="K2:O2"/>
    <mergeCell ref="B3:H3"/>
    <mergeCell ref="J3:O3"/>
    <mergeCell ref="A14:H14"/>
    <mergeCell ref="J14:O14"/>
    <mergeCell ref="A15:H15"/>
    <mergeCell ref="J15:O15"/>
    <mergeCell ref="A16:H16"/>
    <mergeCell ref="J16:O16"/>
    <mergeCell ref="A17:H17"/>
    <mergeCell ref="J17:O17"/>
    <mergeCell ref="A18:H18"/>
    <mergeCell ref="J18:O18"/>
    <mergeCell ref="A19:H19"/>
    <mergeCell ref="J19:O19"/>
    <mergeCell ref="A3:A5"/>
  </mergeCell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tabSelected="1" workbookViewId="0">
      <selection activeCell="A14" sqref="A14:H14"/>
    </sheetView>
  </sheetViews>
  <sheetFormatPr defaultColWidth="9" defaultRowHeight="26" customHeight="1"/>
  <cols>
    <col min="1" max="1" width="14.0833333333333" style="1" customWidth="1"/>
    <col min="2" max="8" width="9.33333333333333" style="1" customWidth="1"/>
    <col min="9" max="9" width="1.33333333333333" style="1" customWidth="1"/>
    <col min="10" max="10" width="10.9166666666667" style="1" customWidth="1"/>
    <col min="11" max="11" width="11.0833333333333" style="1" customWidth="1"/>
    <col min="12" max="12" width="11.6666666666667" style="1" customWidth="1"/>
    <col min="13" max="14" width="10.6666666666667" style="1" customWidth="1"/>
    <col min="15" max="15" width="11.0833333333333" style="1" customWidth="1"/>
    <col min="16" max="16384" width="9" style="1"/>
  </cols>
  <sheetData>
    <row r="1" s="1" customFormat="1" ht="16" customHeight="1" spans="1:15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" customHeight="1" spans="1:15">
      <c r="A2" s="4" t="s">
        <v>18</v>
      </c>
      <c r="B2" s="5" t="s">
        <v>19</v>
      </c>
      <c r="C2" s="5"/>
      <c r="D2" s="6" t="s">
        <v>20</v>
      </c>
      <c r="E2" s="5" t="s">
        <v>21</v>
      </c>
      <c r="F2" s="5"/>
      <c r="G2" s="5"/>
      <c r="H2" s="5"/>
      <c r="I2" s="25"/>
      <c r="J2" s="26" t="s">
        <v>22</v>
      </c>
      <c r="K2" s="5" t="s">
        <v>23</v>
      </c>
      <c r="L2" s="5"/>
      <c r="M2" s="5"/>
      <c r="N2" s="5"/>
      <c r="O2" s="27"/>
    </row>
    <row r="3" s="1" customFormat="1" ht="16" customHeight="1" spans="1:15">
      <c r="A3" s="7" t="s">
        <v>24</v>
      </c>
      <c r="B3" s="8" t="s">
        <v>25</v>
      </c>
      <c r="C3" s="8"/>
      <c r="D3" s="8"/>
      <c r="E3" s="8"/>
      <c r="F3" s="8"/>
      <c r="G3" s="8"/>
      <c r="H3" s="8"/>
      <c r="I3" s="28"/>
      <c r="J3" s="29" t="s">
        <v>26</v>
      </c>
      <c r="K3" s="29"/>
      <c r="L3" s="29"/>
      <c r="M3" s="29"/>
      <c r="N3" s="29"/>
      <c r="O3" s="30"/>
    </row>
    <row r="4" s="1" customFormat="1" ht="16" customHeight="1" spans="1:15">
      <c r="A4" s="7"/>
      <c r="B4" s="44" t="s">
        <v>27</v>
      </c>
      <c r="C4" s="45" t="s">
        <v>28</v>
      </c>
      <c r="D4" s="44" t="s">
        <v>29</v>
      </c>
      <c r="E4" s="45" t="s">
        <v>30</v>
      </c>
      <c r="F4" s="44" t="s">
        <v>31</v>
      </c>
      <c r="G4" s="45" t="s">
        <v>32</v>
      </c>
      <c r="H4" s="44" t="s">
        <v>33</v>
      </c>
      <c r="I4" s="28"/>
      <c r="J4" s="44" t="s">
        <v>75</v>
      </c>
      <c r="K4" s="44" t="s">
        <v>76</v>
      </c>
      <c r="L4" s="45" t="s">
        <v>34</v>
      </c>
      <c r="M4" s="44" t="s">
        <v>77</v>
      </c>
      <c r="N4" s="44" t="s">
        <v>78</v>
      </c>
      <c r="O4" s="32"/>
    </row>
    <row r="5" s="1" customFormat="1" ht="16" customHeight="1" spans="1:15">
      <c r="A5" s="7"/>
      <c r="B5" s="46" t="s">
        <v>35</v>
      </c>
      <c r="C5" s="47" t="s">
        <v>36</v>
      </c>
      <c r="D5" s="48" t="s">
        <v>37</v>
      </c>
      <c r="E5" s="47" t="s">
        <v>38</v>
      </c>
      <c r="F5" s="46" t="s">
        <v>39</v>
      </c>
      <c r="G5" s="47" t="s">
        <v>40</v>
      </c>
      <c r="H5" s="46" t="s">
        <v>41</v>
      </c>
      <c r="I5" s="28"/>
      <c r="J5" s="64" t="s">
        <v>79</v>
      </c>
      <c r="K5" s="64" t="s">
        <v>79</v>
      </c>
      <c r="L5" s="64" t="s">
        <v>79</v>
      </c>
      <c r="M5" s="64" t="s">
        <v>79</v>
      </c>
      <c r="N5" s="64" t="s">
        <v>79</v>
      </c>
      <c r="O5" s="34"/>
    </row>
    <row r="6" s="1" customFormat="1" ht="16" customHeight="1" spans="1:15">
      <c r="A6" s="49" t="s">
        <v>44</v>
      </c>
      <c r="B6" s="49">
        <f>C6-2.1</f>
        <v>95.3</v>
      </c>
      <c r="C6" s="50">
        <f>D6-2.1</f>
        <v>97.4</v>
      </c>
      <c r="D6" s="44">
        <v>99.5</v>
      </c>
      <c r="E6" s="50">
        <f t="shared" ref="E6:H6" si="0">D6+2.1</f>
        <v>101.6</v>
      </c>
      <c r="F6" s="49">
        <f t="shared" si="0"/>
        <v>103.7</v>
      </c>
      <c r="G6" s="50">
        <f t="shared" si="0"/>
        <v>105.8</v>
      </c>
      <c r="H6" s="49">
        <f t="shared" si="0"/>
        <v>107.9</v>
      </c>
      <c r="I6" s="28"/>
      <c r="J6" s="65" t="s">
        <v>80</v>
      </c>
      <c r="K6" s="65" t="s">
        <v>80</v>
      </c>
      <c r="L6" s="37" t="s">
        <v>81</v>
      </c>
      <c r="M6" s="37" t="s">
        <v>82</v>
      </c>
      <c r="N6" s="37" t="s">
        <v>83</v>
      </c>
      <c r="O6" s="36"/>
    </row>
    <row r="7" s="1" customFormat="1" ht="16" customHeight="1" spans="1:15">
      <c r="A7" s="49" t="s">
        <v>47</v>
      </c>
      <c r="B7" s="49">
        <f>C7-4</f>
        <v>66</v>
      </c>
      <c r="C7" s="50">
        <f>D7-4</f>
        <v>70</v>
      </c>
      <c r="D7" s="44">
        <v>74</v>
      </c>
      <c r="E7" s="50">
        <f>D7+4</f>
        <v>78</v>
      </c>
      <c r="F7" s="49">
        <f>E7+5</f>
        <v>83</v>
      </c>
      <c r="G7" s="51">
        <f>F7+6</f>
        <v>89</v>
      </c>
      <c r="H7" s="49">
        <f>G7+6</f>
        <v>95</v>
      </c>
      <c r="I7" s="28"/>
      <c r="J7" s="65" t="s">
        <v>84</v>
      </c>
      <c r="K7" s="65" t="s">
        <v>85</v>
      </c>
      <c r="L7" s="37" t="s">
        <v>86</v>
      </c>
      <c r="M7" s="37" t="s">
        <v>87</v>
      </c>
      <c r="N7" s="66" t="s">
        <v>88</v>
      </c>
      <c r="O7" s="38"/>
    </row>
    <row r="8" s="1" customFormat="1" ht="16" customHeight="1" spans="1:15">
      <c r="A8" s="49" t="s">
        <v>49</v>
      </c>
      <c r="B8" s="49">
        <f>C8-3.6</f>
        <v>90.8</v>
      </c>
      <c r="C8" s="50">
        <f>D8-3.6</f>
        <v>94.4</v>
      </c>
      <c r="D8" s="44">
        <v>98</v>
      </c>
      <c r="E8" s="50">
        <f t="shared" ref="E8:H8" si="1">D8+4</f>
        <v>102</v>
      </c>
      <c r="F8" s="49">
        <f t="shared" si="1"/>
        <v>106</v>
      </c>
      <c r="G8" s="51">
        <f t="shared" si="1"/>
        <v>110</v>
      </c>
      <c r="H8" s="49">
        <f t="shared" si="1"/>
        <v>114</v>
      </c>
      <c r="I8" s="28"/>
      <c r="J8" s="65" t="s">
        <v>89</v>
      </c>
      <c r="K8" s="65" t="s">
        <v>85</v>
      </c>
      <c r="L8" s="37" t="s">
        <v>85</v>
      </c>
      <c r="M8" s="37" t="s">
        <v>85</v>
      </c>
      <c r="N8" s="66" t="s">
        <v>90</v>
      </c>
      <c r="O8" s="38"/>
    </row>
    <row r="9" s="1" customFormat="1" ht="16" customHeight="1" spans="1:15">
      <c r="A9" s="49" t="s">
        <v>51</v>
      </c>
      <c r="B9" s="49">
        <f>C9-1.15</f>
        <v>27.2</v>
      </c>
      <c r="C9" s="50">
        <f>D9-1.15</f>
        <v>28.35</v>
      </c>
      <c r="D9" s="44">
        <v>29.5</v>
      </c>
      <c r="E9" s="50">
        <f t="shared" ref="E9:H9" si="2">D9+1.3</f>
        <v>30.8</v>
      </c>
      <c r="F9" s="49">
        <f t="shared" si="2"/>
        <v>32.1</v>
      </c>
      <c r="G9" s="50">
        <f t="shared" si="2"/>
        <v>33.4</v>
      </c>
      <c r="H9" s="49">
        <f t="shared" si="2"/>
        <v>34.7</v>
      </c>
      <c r="I9" s="28"/>
      <c r="J9" s="65" t="s">
        <v>91</v>
      </c>
      <c r="K9" s="65" t="s">
        <v>92</v>
      </c>
      <c r="L9" s="37" t="s">
        <v>93</v>
      </c>
      <c r="M9" s="37" t="s">
        <v>94</v>
      </c>
      <c r="N9" s="37" t="s">
        <v>95</v>
      </c>
      <c r="O9" s="36"/>
    </row>
    <row r="10" s="1" customFormat="1" ht="16" customHeight="1" spans="1:15">
      <c r="A10" s="49" t="s">
        <v>54</v>
      </c>
      <c r="B10" s="49">
        <f>C10-0.7</f>
        <v>20.6</v>
      </c>
      <c r="C10" s="50">
        <f>D10-0.7</f>
        <v>21.3</v>
      </c>
      <c r="D10" s="44">
        <v>22</v>
      </c>
      <c r="E10" s="50">
        <f>D10+0.7</f>
        <v>22.7</v>
      </c>
      <c r="F10" s="49">
        <f>E10+0.7</f>
        <v>23.4</v>
      </c>
      <c r="G10" s="51">
        <f>F10+0.9</f>
        <v>24.3</v>
      </c>
      <c r="H10" s="49">
        <f>G10+0.9</f>
        <v>25.2</v>
      </c>
      <c r="I10" s="28"/>
      <c r="J10" s="65" t="s">
        <v>96</v>
      </c>
      <c r="K10" s="65" t="s">
        <v>87</v>
      </c>
      <c r="L10" s="37" t="s">
        <v>97</v>
      </c>
      <c r="M10" s="37" t="s">
        <v>98</v>
      </c>
      <c r="N10" s="37" t="s">
        <v>99</v>
      </c>
      <c r="O10" s="36"/>
    </row>
    <row r="11" s="1" customFormat="1" ht="16" customHeight="1" spans="1:15">
      <c r="A11" s="49" t="s">
        <v>56</v>
      </c>
      <c r="B11" s="49">
        <f>C11-0.5</f>
        <v>16.5</v>
      </c>
      <c r="C11" s="50">
        <f>D11-0.5</f>
        <v>17</v>
      </c>
      <c r="D11" s="44">
        <v>17.5</v>
      </c>
      <c r="E11" s="50">
        <f>D11+0.5</f>
        <v>18</v>
      </c>
      <c r="F11" s="49">
        <f>E11+0.5</f>
        <v>18.5</v>
      </c>
      <c r="G11" s="51">
        <f>F11+0.7</f>
        <v>19.2</v>
      </c>
      <c r="H11" s="44">
        <f>G11+0.7</f>
        <v>19.9</v>
      </c>
      <c r="I11" s="67"/>
      <c r="J11" s="68" t="s">
        <v>80</v>
      </c>
      <c r="K11" s="65" t="s">
        <v>100</v>
      </c>
      <c r="L11" s="37" t="s">
        <v>101</v>
      </c>
      <c r="M11" s="37" t="s">
        <v>84</v>
      </c>
      <c r="N11" s="37" t="s">
        <v>102</v>
      </c>
      <c r="O11" s="36"/>
    </row>
    <row r="12" s="1" customFormat="1" ht="16" customHeight="1" spans="1:15">
      <c r="A12" s="49" t="s">
        <v>57</v>
      </c>
      <c r="B12" s="49">
        <f>C12-0.7</f>
        <v>27.7</v>
      </c>
      <c r="C12" s="50">
        <f>D12-0.6</f>
        <v>28.4</v>
      </c>
      <c r="D12" s="44">
        <v>29</v>
      </c>
      <c r="E12" s="50">
        <f>D12+0.6</f>
        <v>29.6</v>
      </c>
      <c r="F12" s="49">
        <f>E12+0.7</f>
        <v>30.3</v>
      </c>
      <c r="G12" s="51">
        <f>F12+0.6</f>
        <v>30.9</v>
      </c>
      <c r="H12" s="49">
        <f>G12+0.7</f>
        <v>31.6</v>
      </c>
      <c r="I12" s="28"/>
      <c r="J12" s="65" t="s">
        <v>103</v>
      </c>
      <c r="K12" s="65" t="s">
        <v>104</v>
      </c>
      <c r="L12" s="37" t="s">
        <v>105</v>
      </c>
      <c r="M12" s="37" t="s">
        <v>91</v>
      </c>
      <c r="N12" s="37" t="s">
        <v>94</v>
      </c>
      <c r="O12" s="36"/>
    </row>
    <row r="13" s="1" customFormat="1" ht="16" customHeight="1" spans="1:15">
      <c r="A13" s="49" t="s">
        <v>59</v>
      </c>
      <c r="B13" s="49">
        <f>C13-0.9</f>
        <v>37.4</v>
      </c>
      <c r="C13" s="50">
        <f>D13-0.9</f>
        <v>38.3</v>
      </c>
      <c r="D13" s="44">
        <v>39.2</v>
      </c>
      <c r="E13" s="50">
        <f t="shared" ref="E13:H13" si="3">D13+1.1</f>
        <v>40.3</v>
      </c>
      <c r="F13" s="49">
        <f t="shared" si="3"/>
        <v>41.4</v>
      </c>
      <c r="G13" s="51">
        <f t="shared" si="3"/>
        <v>42.5</v>
      </c>
      <c r="H13" s="49">
        <f t="shared" si="3"/>
        <v>43.6</v>
      </c>
      <c r="I13" s="28"/>
      <c r="J13" s="65" t="s">
        <v>106</v>
      </c>
      <c r="K13" s="65" t="s">
        <v>102</v>
      </c>
      <c r="L13" s="37" t="s">
        <v>99</v>
      </c>
      <c r="M13" s="37" t="s">
        <v>87</v>
      </c>
      <c r="N13" s="37" t="s">
        <v>80</v>
      </c>
      <c r="O13" s="36"/>
    </row>
    <row r="14" s="1" customFormat="1" ht="16" customHeight="1" spans="1:15">
      <c r="A14" s="52" t="s">
        <v>61</v>
      </c>
      <c r="B14" s="53"/>
      <c r="C14" s="53"/>
      <c r="D14" s="53"/>
      <c r="E14" s="53"/>
      <c r="F14" s="53"/>
      <c r="G14" s="53"/>
      <c r="H14" s="54"/>
      <c r="I14" s="28"/>
      <c r="J14" s="69"/>
      <c r="K14" s="70"/>
      <c r="L14" s="70"/>
      <c r="M14" s="70"/>
      <c r="N14" s="70"/>
      <c r="O14" s="71"/>
    </row>
    <row r="15" s="1" customFormat="1" ht="16" customHeight="1" spans="1:15">
      <c r="A15" s="55" t="s">
        <v>107</v>
      </c>
      <c r="B15" s="56"/>
      <c r="C15" s="56"/>
      <c r="D15" s="56"/>
      <c r="E15" s="56"/>
      <c r="F15" s="56"/>
      <c r="G15" s="56"/>
      <c r="H15" s="57"/>
      <c r="I15" s="28"/>
      <c r="J15" s="72" t="s">
        <v>108</v>
      </c>
      <c r="K15" s="73"/>
      <c r="L15" s="73"/>
      <c r="M15" s="73"/>
      <c r="N15" s="73"/>
      <c r="O15" s="74"/>
    </row>
    <row r="16" s="1" customFormat="1" ht="16" customHeight="1" spans="1:15">
      <c r="A16" s="58" t="s">
        <v>64</v>
      </c>
      <c r="B16" s="59"/>
      <c r="C16" s="59"/>
      <c r="D16" s="59"/>
      <c r="E16" s="59"/>
      <c r="F16" s="59"/>
      <c r="G16" s="59"/>
      <c r="H16" s="60"/>
      <c r="I16" s="28"/>
      <c r="J16" s="75" t="s">
        <v>109</v>
      </c>
      <c r="K16" s="76"/>
      <c r="L16" s="76"/>
      <c r="M16" s="76"/>
      <c r="N16" s="76"/>
      <c r="O16" s="77"/>
    </row>
    <row r="17" s="1" customFormat="1" ht="16" customHeight="1" spans="1:15">
      <c r="A17" s="58" t="s">
        <v>66</v>
      </c>
      <c r="B17" s="59"/>
      <c r="C17" s="59"/>
      <c r="D17" s="59"/>
      <c r="E17" s="59"/>
      <c r="F17" s="59"/>
      <c r="G17" s="59"/>
      <c r="H17" s="60"/>
      <c r="I17" s="28"/>
      <c r="J17" s="78" t="s">
        <v>110</v>
      </c>
      <c r="K17" s="79"/>
      <c r="L17" s="79"/>
      <c r="M17" s="79"/>
      <c r="N17" s="79"/>
      <c r="O17" s="80"/>
    </row>
    <row r="18" s="1" customFormat="1" ht="16" customHeight="1" spans="1:15">
      <c r="A18" s="55" t="s">
        <v>111</v>
      </c>
      <c r="B18" s="56"/>
      <c r="C18" s="56"/>
      <c r="D18" s="56"/>
      <c r="E18" s="56"/>
      <c r="F18" s="56"/>
      <c r="G18" s="56"/>
      <c r="H18" s="57"/>
      <c r="I18" s="28"/>
      <c r="J18" s="75"/>
      <c r="K18" s="76"/>
      <c r="L18" s="76"/>
      <c r="M18" s="76"/>
      <c r="N18" s="76"/>
      <c r="O18" s="77"/>
    </row>
    <row r="19" s="1" customFormat="1" ht="16" customHeight="1" spans="1:15">
      <c r="A19" s="58" t="s">
        <v>63</v>
      </c>
      <c r="B19" s="59"/>
      <c r="C19" s="59"/>
      <c r="D19" s="59"/>
      <c r="E19" s="59"/>
      <c r="F19" s="59"/>
      <c r="G19" s="59"/>
      <c r="H19" s="60"/>
      <c r="I19" s="28"/>
      <c r="J19" s="75"/>
      <c r="K19" s="76"/>
      <c r="L19" s="76"/>
      <c r="M19" s="76"/>
      <c r="N19" s="76"/>
      <c r="O19" s="77"/>
    </row>
    <row r="20" s="1" customFormat="1" ht="15.75" spans="1:15">
      <c r="A20" s="61"/>
      <c r="B20" s="62"/>
      <c r="C20" s="62"/>
      <c r="D20" s="62"/>
      <c r="E20" s="62"/>
      <c r="F20" s="62"/>
      <c r="G20" s="62"/>
      <c r="H20" s="63"/>
      <c r="I20" s="39"/>
      <c r="J20" s="81"/>
      <c r="K20" s="82"/>
      <c r="L20" s="82"/>
      <c r="M20" s="82"/>
      <c r="N20" s="82"/>
      <c r="O20" s="83"/>
    </row>
    <row r="21" s="1" customFormat="1" ht="15" spans="1:15">
      <c r="A21" s="1" t="s">
        <v>112</v>
      </c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</row>
    <row r="22" s="1" customFormat="1" ht="15" spans="1:14">
      <c r="A22" s="24"/>
      <c r="B22" s="24"/>
      <c r="C22" s="24"/>
      <c r="D22" s="24"/>
      <c r="E22" s="24"/>
      <c r="F22" s="24"/>
      <c r="G22" s="24"/>
      <c r="H22" s="24"/>
      <c r="I22" s="24"/>
      <c r="J22" s="23" t="s">
        <v>72</v>
      </c>
      <c r="K22" s="43">
        <v>45475</v>
      </c>
      <c r="L22" s="23" t="s">
        <v>73</v>
      </c>
      <c r="M22" s="23"/>
      <c r="N22" s="23" t="s">
        <v>74</v>
      </c>
    </row>
  </sheetData>
  <mergeCells count="21">
    <mergeCell ref="A1:O1"/>
    <mergeCell ref="B2:C2"/>
    <mergeCell ref="E2:H2"/>
    <mergeCell ref="K2:O2"/>
    <mergeCell ref="B3:H3"/>
    <mergeCell ref="J3:O3"/>
    <mergeCell ref="A14:H14"/>
    <mergeCell ref="J14:O14"/>
    <mergeCell ref="A15:H15"/>
    <mergeCell ref="J15:O15"/>
    <mergeCell ref="A16:H16"/>
    <mergeCell ref="J16:O16"/>
    <mergeCell ref="A17:H17"/>
    <mergeCell ref="J17:O17"/>
    <mergeCell ref="A18:H18"/>
    <mergeCell ref="J18:O18"/>
    <mergeCell ref="A19:H19"/>
    <mergeCell ref="J19:O19"/>
    <mergeCell ref="A20:H20"/>
    <mergeCell ref="J20:O20"/>
    <mergeCell ref="A3:A5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workbookViewId="0">
      <selection activeCell="P9" sqref="P9"/>
    </sheetView>
  </sheetViews>
  <sheetFormatPr defaultColWidth="9" defaultRowHeight="26" customHeight="1"/>
  <cols>
    <col min="1" max="1" width="13.1666666666667" style="1" customWidth="1"/>
    <col min="2" max="8" width="9.33333333333333" style="1" customWidth="1"/>
    <col min="9" max="9" width="1.33333333333333" style="1" customWidth="1"/>
    <col min="10" max="10" width="10.3333333333333" style="1" customWidth="1"/>
    <col min="11" max="11" width="11.3333333333333" style="1" customWidth="1"/>
    <col min="12" max="12" width="11" style="1" customWidth="1"/>
    <col min="13" max="13" width="11.5833333333333" style="1" customWidth="1"/>
    <col min="14" max="14" width="11.3333333333333" style="1" customWidth="1"/>
    <col min="15" max="15" width="11.0833333333333" style="1" customWidth="1"/>
    <col min="16" max="16384" width="9" style="1"/>
  </cols>
  <sheetData>
    <row r="1" s="1" customFormat="1" ht="16" customHeight="1" spans="1:15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" customHeight="1" spans="1:15">
      <c r="A2" s="4" t="s">
        <v>18</v>
      </c>
      <c r="B2" s="5"/>
      <c r="C2" s="5"/>
      <c r="D2" s="6" t="s">
        <v>20</v>
      </c>
      <c r="E2" s="5"/>
      <c r="F2" s="5"/>
      <c r="G2" s="5"/>
      <c r="H2" s="5"/>
      <c r="I2" s="25"/>
      <c r="J2" s="26" t="s">
        <v>22</v>
      </c>
      <c r="K2" s="5"/>
      <c r="L2" s="5"/>
      <c r="M2" s="5"/>
      <c r="N2" s="5"/>
      <c r="O2" s="27"/>
    </row>
    <row r="3" s="1" customFormat="1" ht="16" customHeight="1" spans="1:15">
      <c r="A3" s="7" t="s">
        <v>24</v>
      </c>
      <c r="B3" s="8" t="s">
        <v>25</v>
      </c>
      <c r="C3" s="8"/>
      <c r="D3" s="8"/>
      <c r="E3" s="8"/>
      <c r="F3" s="8"/>
      <c r="G3" s="8"/>
      <c r="H3" s="8"/>
      <c r="I3" s="28"/>
      <c r="J3" s="29" t="s">
        <v>26</v>
      </c>
      <c r="K3" s="29"/>
      <c r="L3" s="29"/>
      <c r="M3" s="29"/>
      <c r="N3" s="29"/>
      <c r="O3" s="30"/>
    </row>
    <row r="4" s="1" customFormat="1" ht="16" customHeight="1" spans="1:15">
      <c r="A4" s="7"/>
      <c r="B4" s="9" t="s">
        <v>28</v>
      </c>
      <c r="C4" s="9" t="s">
        <v>29</v>
      </c>
      <c r="D4" s="9" t="s">
        <v>30</v>
      </c>
      <c r="E4" s="9" t="s">
        <v>31</v>
      </c>
      <c r="F4" s="9" t="s">
        <v>32</v>
      </c>
      <c r="G4" s="9" t="s">
        <v>33</v>
      </c>
      <c r="H4" s="10" t="s">
        <v>113</v>
      </c>
      <c r="I4" s="28"/>
      <c r="J4" s="31"/>
      <c r="K4" s="31"/>
      <c r="L4" s="31"/>
      <c r="M4" s="31"/>
      <c r="N4" s="31"/>
      <c r="O4" s="32"/>
    </row>
    <row r="5" s="1" customFormat="1" ht="16" customHeight="1" spans="1:15">
      <c r="A5" s="7"/>
      <c r="B5" s="11" t="s">
        <v>114</v>
      </c>
      <c r="C5" s="11" t="s">
        <v>115</v>
      </c>
      <c r="D5" s="11" t="s">
        <v>116</v>
      </c>
      <c r="E5" s="11" t="s">
        <v>117</v>
      </c>
      <c r="F5" s="11" t="s">
        <v>118</v>
      </c>
      <c r="G5" s="11" t="s">
        <v>119</v>
      </c>
      <c r="H5" s="11" t="s">
        <v>120</v>
      </c>
      <c r="I5" s="28"/>
      <c r="J5" s="33"/>
      <c r="K5" s="33"/>
      <c r="L5" s="33"/>
      <c r="M5" s="33"/>
      <c r="N5" s="33"/>
      <c r="O5" s="34"/>
    </row>
    <row r="6" s="1" customFormat="1" ht="16" customHeight="1" spans="1:15">
      <c r="A6" s="12"/>
      <c r="B6" s="13"/>
      <c r="C6" s="13"/>
      <c r="D6" s="13"/>
      <c r="E6" s="13"/>
      <c r="F6" s="13"/>
      <c r="G6" s="13"/>
      <c r="H6" s="13"/>
      <c r="I6" s="28"/>
      <c r="J6" s="35"/>
      <c r="K6" s="35"/>
      <c r="L6" s="35"/>
      <c r="M6" s="35"/>
      <c r="N6" s="35"/>
      <c r="O6" s="36"/>
    </row>
    <row r="7" s="1" customFormat="1" ht="16" customHeight="1" spans="1:15">
      <c r="A7" s="12"/>
      <c r="B7" s="13"/>
      <c r="C7" s="13"/>
      <c r="D7" s="13"/>
      <c r="E7" s="13"/>
      <c r="F7" s="13"/>
      <c r="G7" s="13"/>
      <c r="H7" s="13"/>
      <c r="I7" s="28"/>
      <c r="J7" s="37"/>
      <c r="K7" s="37"/>
      <c r="L7" s="37"/>
      <c r="M7" s="37"/>
      <c r="N7" s="37"/>
      <c r="O7" s="38"/>
    </row>
    <row r="8" s="1" customFormat="1" ht="16" customHeight="1" spans="1:15">
      <c r="A8" s="12"/>
      <c r="B8" s="13"/>
      <c r="C8" s="13"/>
      <c r="D8" s="13"/>
      <c r="E8" s="13"/>
      <c r="F8" s="13"/>
      <c r="G8" s="13"/>
      <c r="H8" s="13"/>
      <c r="I8" s="28"/>
      <c r="J8" s="37"/>
      <c r="K8" s="37"/>
      <c r="L8" s="37"/>
      <c r="M8" s="37"/>
      <c r="N8" s="37"/>
      <c r="O8" s="38"/>
    </row>
    <row r="9" s="1" customFormat="1" ht="16" customHeight="1" spans="1:15">
      <c r="A9" s="12"/>
      <c r="B9" s="13"/>
      <c r="C9" s="13"/>
      <c r="D9" s="13"/>
      <c r="E9" s="13"/>
      <c r="F9" s="13"/>
      <c r="G9" s="13"/>
      <c r="H9" s="13"/>
      <c r="I9" s="28"/>
      <c r="J9" s="35"/>
      <c r="K9" s="35"/>
      <c r="L9" s="35"/>
      <c r="M9" s="35"/>
      <c r="N9" s="35"/>
      <c r="O9" s="36"/>
    </row>
    <row r="10" s="1" customFormat="1" ht="16" customHeight="1" spans="1:15">
      <c r="A10" s="12"/>
      <c r="B10" s="13"/>
      <c r="C10" s="13"/>
      <c r="D10" s="13"/>
      <c r="E10" s="13"/>
      <c r="F10" s="13"/>
      <c r="G10" s="13"/>
      <c r="H10" s="13"/>
      <c r="I10" s="28"/>
      <c r="J10" s="35"/>
      <c r="K10" s="35"/>
      <c r="L10" s="35"/>
      <c r="M10" s="35"/>
      <c r="N10" s="35"/>
      <c r="O10" s="36"/>
    </row>
    <row r="11" s="1" customFormat="1" ht="16" customHeight="1" spans="1:15">
      <c r="A11" s="14"/>
      <c r="B11" s="13"/>
      <c r="C11" s="13"/>
      <c r="D11" s="13"/>
      <c r="E11" s="13"/>
      <c r="F11" s="13"/>
      <c r="G11" s="13"/>
      <c r="H11" s="13"/>
      <c r="I11" s="28"/>
      <c r="J11" s="35"/>
      <c r="K11" s="35"/>
      <c r="L11" s="35"/>
      <c r="M11" s="35"/>
      <c r="N11" s="35"/>
      <c r="O11" s="36"/>
    </row>
    <row r="12" s="1" customFormat="1" ht="16" customHeight="1" spans="1:15">
      <c r="A12" s="14"/>
      <c r="B12" s="13"/>
      <c r="C12" s="13"/>
      <c r="D12" s="13"/>
      <c r="E12" s="13"/>
      <c r="F12" s="13"/>
      <c r="G12" s="13"/>
      <c r="H12" s="13"/>
      <c r="I12" s="28"/>
      <c r="J12" s="35"/>
      <c r="K12" s="35"/>
      <c r="L12" s="35"/>
      <c r="M12" s="35"/>
      <c r="N12" s="35"/>
      <c r="O12" s="36"/>
    </row>
    <row r="13" s="1" customFormat="1" ht="16" customHeight="1" spans="1:15">
      <c r="A13" s="15"/>
      <c r="B13" s="13"/>
      <c r="C13" s="13"/>
      <c r="D13" s="13"/>
      <c r="E13" s="13"/>
      <c r="F13" s="13"/>
      <c r="G13" s="13"/>
      <c r="H13" s="13"/>
      <c r="I13" s="28"/>
      <c r="J13" s="35"/>
      <c r="K13" s="35"/>
      <c r="L13" s="35"/>
      <c r="M13" s="35"/>
      <c r="N13" s="35"/>
      <c r="O13" s="36"/>
    </row>
    <row r="14" s="1" customFormat="1" ht="16" customHeight="1" spans="1:15">
      <c r="A14" s="15"/>
      <c r="B14" s="13"/>
      <c r="C14" s="13"/>
      <c r="D14" s="13"/>
      <c r="E14" s="13"/>
      <c r="F14" s="13"/>
      <c r="G14" s="13"/>
      <c r="H14" s="13"/>
      <c r="I14" s="28"/>
      <c r="J14" s="35"/>
      <c r="K14" s="35"/>
      <c r="L14" s="35"/>
      <c r="M14" s="35"/>
      <c r="N14" s="35"/>
      <c r="O14" s="36"/>
    </row>
    <row r="15" s="1" customFormat="1" ht="16" customHeight="1" spans="1:15">
      <c r="A15" s="15"/>
      <c r="B15" s="13"/>
      <c r="C15" s="13"/>
      <c r="D15" s="13"/>
      <c r="E15" s="13"/>
      <c r="F15" s="13"/>
      <c r="G15" s="13"/>
      <c r="H15" s="13"/>
      <c r="I15" s="28"/>
      <c r="J15" s="35"/>
      <c r="K15" s="35"/>
      <c r="L15" s="35"/>
      <c r="M15" s="35"/>
      <c r="N15" s="35"/>
      <c r="O15" s="36"/>
    </row>
    <row r="16" s="1" customFormat="1" ht="16" customHeight="1" spans="1:15">
      <c r="A16" s="15"/>
      <c r="B16" s="16"/>
      <c r="C16" s="16"/>
      <c r="D16" s="16"/>
      <c r="E16" s="16"/>
      <c r="F16" s="16"/>
      <c r="G16" s="16"/>
      <c r="H16" s="16"/>
      <c r="I16" s="28"/>
      <c r="J16" s="35"/>
      <c r="K16" s="35"/>
      <c r="L16" s="35"/>
      <c r="M16" s="35"/>
      <c r="N16" s="35"/>
      <c r="O16" s="36"/>
    </row>
    <row r="17" s="1" customFormat="1" ht="16" customHeight="1" spans="1:15">
      <c r="A17" s="17"/>
      <c r="B17" s="18"/>
      <c r="C17" s="18"/>
      <c r="D17" s="18"/>
      <c r="E17" s="18"/>
      <c r="F17" s="18"/>
      <c r="G17" s="18"/>
      <c r="H17" s="18"/>
      <c r="I17" s="28"/>
      <c r="J17" s="35"/>
      <c r="K17" s="35"/>
      <c r="L17" s="35"/>
      <c r="M17" s="35"/>
      <c r="N17" s="35"/>
      <c r="O17" s="36"/>
    </row>
    <row r="18" s="1" customFormat="1" ht="16" customHeight="1" spans="1:15">
      <c r="A18" s="17"/>
      <c r="B18" s="13"/>
      <c r="C18" s="13"/>
      <c r="D18" s="19"/>
      <c r="E18" s="13"/>
      <c r="F18" s="13"/>
      <c r="G18" s="13"/>
      <c r="H18" s="13"/>
      <c r="I18" s="28"/>
      <c r="J18" s="35"/>
      <c r="K18" s="35"/>
      <c r="L18" s="35"/>
      <c r="M18" s="35"/>
      <c r="N18" s="35"/>
      <c r="O18" s="36"/>
    </row>
    <row r="19" s="1" customFormat="1" ht="16" customHeight="1" spans="1:15">
      <c r="A19" s="20"/>
      <c r="B19" s="21"/>
      <c r="C19" s="21"/>
      <c r="D19" s="22"/>
      <c r="E19" s="21"/>
      <c r="F19" s="21"/>
      <c r="G19" s="21"/>
      <c r="H19" s="21"/>
      <c r="I19" s="39"/>
      <c r="J19" s="40"/>
      <c r="K19" s="40"/>
      <c r="L19" s="41"/>
      <c r="M19" s="40"/>
      <c r="N19" s="40"/>
      <c r="O19" s="42"/>
    </row>
    <row r="20" s="1" customFormat="1" ht="15" spans="1:15">
      <c r="A20" s="23" t="s">
        <v>70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</row>
    <row r="21" s="1" customFormat="1" ht="15" spans="1:15">
      <c r="A21" s="1" t="s">
        <v>121</v>
      </c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</row>
    <row r="22" s="1" customFormat="1" ht="15" spans="1:14">
      <c r="A22" s="24"/>
      <c r="B22" s="24"/>
      <c r="C22" s="24"/>
      <c r="D22" s="24"/>
      <c r="E22" s="24"/>
      <c r="F22" s="24"/>
      <c r="G22" s="24"/>
      <c r="H22" s="24"/>
      <c r="I22" s="24"/>
      <c r="J22" s="23" t="s">
        <v>72</v>
      </c>
      <c r="K22" s="43"/>
      <c r="L22" s="23" t="s">
        <v>122</v>
      </c>
      <c r="M22" s="23"/>
      <c r="N22" s="23" t="s">
        <v>123</v>
      </c>
    </row>
  </sheetData>
  <mergeCells count="7">
    <mergeCell ref="A1:O1"/>
    <mergeCell ref="B2:C2"/>
    <mergeCell ref="E2:H2"/>
    <mergeCell ref="K2:O2"/>
    <mergeCell ref="B3:H3"/>
    <mergeCell ref="J3:O3"/>
    <mergeCell ref="A3:A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AQL2.5验货</vt:lpstr>
      <vt:lpstr>验货尺寸表（初期） </vt:lpstr>
      <vt:lpstr>验货尺寸表 （中期）</vt:lpstr>
      <vt:lpstr>验货尺寸表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2024-07-02T08:45:32Z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9A76448B09AA4BF58667FC667EC195F4</vt:lpwstr>
  </property>
</Properties>
</file>