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<sst xmlns="http://schemas.openxmlformats.org/spreadsheetml/2006/main" count="237" uniqueCount="115">
  <si>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</si>
  <si>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</si>
  <si>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</si>
  <si>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</si>
  <si>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</si>
  <si>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</si>
  <si>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</si>
  <si>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</si>
  <si>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</si>
  <si>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</si>
  <si>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</si>
  <si>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</si>
  <si>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</si>
  <si>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</si>
  <si>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</si>
  <si>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</si>
  <si>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</si>
  <si>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</si>
  <si>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</si>
  <si>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TAMMBM81760</t>
  </si>
  <si>
    <t>品名</t>
  </si>
  <si>
    <t>男式长裤</t>
  </si>
  <si>
    <t>生产工厂</t>
  </si>
  <si>
    <t>腾圣-黑龙江穆棱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</si>
  <si>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</si>
  <si>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</si>
  <si>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</si>
  <si>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</si>
  <si>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</si>
  <si>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</si>
  <si>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</si>
  <si>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</si>
  <si>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</si>
  <si>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</si>
  <si>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</si>
  <si>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</si>
  <si>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</si>
  <si>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</si>
  <si>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</si>
  <si>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</si>
  <si>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</si>
  <si>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</si>
  <si>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</si>
  <si>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裤外侧长（参考值）</t>
  </si>
  <si>
    <t>103</t>
  </si>
  <si>
    <t>1</t>
  </si>
  <si>
    <t>0</t>
  </si>
  <si>
    <t>内裆长</t>
  </si>
  <si>
    <t>0.5</t>
  </si>
  <si>
    <t>腰围 平量</t>
  </si>
  <si>
    <t>84</t>
  </si>
  <si>
    <t>臀围</t>
  </si>
  <si>
    <t>-0.4</t>
  </si>
  <si>
    <t>腿围/2</t>
  </si>
  <si>
    <t>-0.7</t>
  </si>
  <si>
    <t>膝围/2</t>
  </si>
  <si>
    <t>23</t>
  </si>
  <si>
    <t>脚口/2</t>
  </si>
  <si>
    <t>-0.3</t>
  </si>
  <si>
    <t>前裆长 含腰</t>
  </si>
  <si>
    <t>后裆长 含腰</t>
  </si>
  <si>
    <t>问题点：</t>
  </si>
  <si>
    <t>1，口袋拉链拉袢穿法错误，请立即改正，否则大货不能接受。</t>
  </si>
  <si>
    <t>6，保证各部位要平服，线迹松紧适度。</t>
  </si>
  <si>
    <t>2，后腰裤袢下口套结，打住主唛和小号，请立即改正，否则大货不能接受。</t>
  </si>
  <si>
    <t>7，注意熨烫平服，不能出死折，烫光痕迹。</t>
  </si>
  <si>
    <t>3，注意门刀线迹不要太紧，容易褶皱不平。</t>
  </si>
  <si>
    <t>8，注意折叠平整，避免出现压皱现象。</t>
  </si>
  <si>
    <t>4，绱腰注意里面吃纵要均匀，不能斜绺褶皱。</t>
  </si>
  <si>
    <t>9，保证规格洗前洗后在误差范围内。</t>
  </si>
  <si>
    <t>5，注意各对称部位要左右，高低一致。</t>
  </si>
  <si>
    <t>备注：</t>
  </si>
  <si>
    <t xml:space="preserve">     初期请洗测2-3件，有问题的另加测量数量。</t>
  </si>
  <si>
    <t>验货时间：</t>
  </si>
  <si>
    <t>跟单QC:周苑</t>
  </si>
  <si>
    <t>工厂负责人：吴云</t>
  </si>
  <si>
    <t>S碳灰</t>
  </si>
  <si>
    <t>M黑色</t>
  </si>
  <si>
    <t>L黑色</t>
  </si>
  <si>
    <t>XL黑色</t>
  </si>
  <si>
    <t>XXL黑色</t>
  </si>
  <si>
    <t>XXXL碳灰</t>
  </si>
  <si>
    <t>洗前/洗后</t>
  </si>
  <si>
    <t>1/0.2</t>
  </si>
  <si>
    <t>1/0.5</t>
  </si>
  <si>
    <t>1/1</t>
  </si>
  <si>
    <t>1/0.7</t>
  </si>
  <si>
    <t>0/-0.5</t>
  </si>
  <si>
    <t>0.5/-0.5</t>
  </si>
  <si>
    <t>0.5/0.5</t>
  </si>
  <si>
    <t>0/-1</t>
  </si>
  <si>
    <t>0/0</t>
  </si>
  <si>
    <t>2/2</t>
  </si>
  <si>
    <t>-0.3/-0.8</t>
  </si>
  <si>
    <t>1/0</t>
  </si>
  <si>
    <t>-0/-0.5</t>
  </si>
  <si>
    <t>0/-0.3</t>
  </si>
  <si>
    <t>0.5/0.3</t>
  </si>
  <si>
    <t>0.5/0.2</t>
  </si>
  <si>
    <t>0.5/0</t>
  </si>
  <si>
    <t>0.7/0.3</t>
  </si>
  <si>
    <t>0.5/-0.3</t>
  </si>
  <si>
    <t>1，注意脚口线迹里边不要打死折，熨烫要平服,不能斜绺褶皱。</t>
  </si>
  <si>
    <t>2，打袋口中间套结要注意袋盖平复，不能出窝，口袋下口侧缝不能吃纵不平。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</si>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</sst>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8" borderId="22" applyNumberFormat="0" applyAlignment="0" applyProtection="0">
      <alignment vertical="center"/>
    </xf>
    <xf numFmtId="0" fontId="24" fillId="8" borderId="21" applyNumberFormat="0" applyAlignment="0" applyProtection="0">
      <alignment vertical="center"/>
    </xf>
    <xf numFmtId="0" fontId="25" fillId="9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</cellStyleXfs>
  <cellXfs count="8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9" xfId="54" applyFont="1" applyFill="1" applyBorder="1" applyAlignment="1">
      <alignment horizontal="center"/>
    </xf>
    <xf numFmtId="0" fontId="6" fillId="3" borderId="4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176" fontId="9" fillId="0" borderId="4" xfId="54" applyNumberFormat="1" applyFont="1" applyFill="1" applyBorder="1" applyAlignment="1">
      <alignment horizontal="center"/>
    </xf>
    <xf numFmtId="176" fontId="9" fillId="3" borderId="4" xfId="54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0" fillId="0" borderId="10" xfId="53" applyFont="1" applyFill="1" applyBorder="1" applyAlignment="1">
      <alignment horizontal="left"/>
    </xf>
    <xf numFmtId="0" fontId="10" fillId="0" borderId="11" xfId="53" applyFont="1" applyFill="1" applyBorder="1" applyAlignment="1">
      <alignment horizontal="left"/>
    </xf>
    <xf numFmtId="0" fontId="10" fillId="0" borderId="9" xfId="53" applyFont="1" applyFill="1" applyBorder="1" applyAlignment="1">
      <alignment horizontal="left"/>
    </xf>
    <xf numFmtId="0" fontId="8" fillId="0" borderId="10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16" xfId="52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7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1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336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574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336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574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844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1336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0574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1844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68" t="s">
        <v>0</v>
      </c>
      <c r="C2" s="69"/>
      <c r="D2" s="69"/>
      <c r="E2" s="69"/>
      <c r="F2" s="69"/>
      <c r="G2" s="69"/>
      <c r="H2" s="69"/>
      <c r="I2" s="84"/>
    </row>
    <row r="3" ht="28" customHeight="1" spans="2:9">
      <c r="B3" s="70"/>
      <c r="C3" s="71"/>
      <c r="D3" s="72" t="s">
        <v>1</v>
      </c>
      <c r="E3" s="73"/>
      <c r="F3" s="74" t="s">
        <v>2</v>
      </c>
      <c r="G3" s="75"/>
      <c r="H3" s="72" t="s">
        <v>3</v>
      </c>
      <c r="I3" s="85"/>
    </row>
    <row r="4" ht="28" customHeight="1" spans="2:9">
      <c r="B4" s="70" t="s">
        <v>4</v>
      </c>
      <c r="C4" s="71" t="s">
        <v>5</v>
      </c>
      <c r="D4" s="71" t="s">
        <v>6</v>
      </c>
      <c r="E4" s="71" t="s">
        <v>7</v>
      </c>
      <c r="F4" s="76" t="s">
        <v>6</v>
      </c>
      <c r="G4" s="76" t="s">
        <v>7</v>
      </c>
      <c r="H4" s="71" t="s">
        <v>6</v>
      </c>
      <c r="I4" s="86" t="s">
        <v>7</v>
      </c>
    </row>
    <row r="5" ht="28" customHeight="1" spans="2:9">
      <c r="B5" s="77" t="s">
        <v>8</v>
      </c>
      <c r="C5" s="78">
        <v>13</v>
      </c>
      <c r="D5" s="78">
        <v>0</v>
      </c>
      <c r="E5" s="78">
        <v>1</v>
      </c>
      <c r="F5" s="79">
        <v>0</v>
      </c>
      <c r="G5" s="79">
        <v>1</v>
      </c>
      <c r="H5" s="78">
        <v>1</v>
      </c>
      <c r="I5" s="87">
        <v>2</v>
      </c>
    </row>
    <row r="6" ht="28" customHeight="1" spans="2:9">
      <c r="B6" s="77" t="s">
        <v>9</v>
      </c>
      <c r="C6" s="78">
        <v>20</v>
      </c>
      <c r="D6" s="78">
        <v>0</v>
      </c>
      <c r="E6" s="78">
        <v>1</v>
      </c>
      <c r="F6" s="79">
        <v>1</v>
      </c>
      <c r="G6" s="79">
        <v>2</v>
      </c>
      <c r="H6" s="78">
        <v>2</v>
      </c>
      <c r="I6" s="87">
        <v>3</v>
      </c>
    </row>
    <row r="7" ht="28" customHeight="1" spans="2:9">
      <c r="B7" s="77" t="s">
        <v>10</v>
      </c>
      <c r="C7" s="78">
        <v>32</v>
      </c>
      <c r="D7" s="78">
        <v>0</v>
      </c>
      <c r="E7" s="78">
        <v>1</v>
      </c>
      <c r="F7" s="79">
        <v>2</v>
      </c>
      <c r="G7" s="79">
        <v>3</v>
      </c>
      <c r="H7" s="78">
        <v>3</v>
      </c>
      <c r="I7" s="87">
        <v>4</v>
      </c>
    </row>
    <row r="8" ht="28" customHeight="1" spans="2:9">
      <c r="B8" s="77" t="s">
        <v>11</v>
      </c>
      <c r="C8" s="78">
        <v>50</v>
      </c>
      <c r="D8" s="78">
        <v>1</v>
      </c>
      <c r="E8" s="78">
        <v>2</v>
      </c>
      <c r="F8" s="79">
        <v>3</v>
      </c>
      <c r="G8" s="79">
        <v>4</v>
      </c>
      <c r="H8" s="78">
        <v>5</v>
      </c>
      <c r="I8" s="87">
        <v>6</v>
      </c>
    </row>
    <row r="9" ht="28" customHeight="1" spans="2:9">
      <c r="B9" s="77" t="s">
        <v>12</v>
      </c>
      <c r="C9" s="78">
        <v>80</v>
      </c>
      <c r="D9" s="78">
        <v>2</v>
      </c>
      <c r="E9" s="78">
        <v>3</v>
      </c>
      <c r="F9" s="79">
        <v>5</v>
      </c>
      <c r="G9" s="79">
        <v>6</v>
      </c>
      <c r="H9" s="78">
        <v>7</v>
      </c>
      <c r="I9" s="87">
        <v>8</v>
      </c>
    </row>
    <row r="10" ht="28" customHeight="1" spans="2:9">
      <c r="B10" s="77" t="s">
        <v>13</v>
      </c>
      <c r="C10" s="78">
        <v>125</v>
      </c>
      <c r="D10" s="78">
        <v>3</v>
      </c>
      <c r="E10" s="78">
        <v>4</v>
      </c>
      <c r="F10" s="79">
        <v>7</v>
      </c>
      <c r="G10" s="79">
        <v>8</v>
      </c>
      <c r="H10" s="78">
        <v>10</v>
      </c>
      <c r="I10" s="87">
        <v>11</v>
      </c>
    </row>
    <row r="11" ht="28" customHeight="1" spans="2:9">
      <c r="B11" s="77" t="s">
        <v>14</v>
      </c>
      <c r="C11" s="78">
        <v>200</v>
      </c>
      <c r="D11" s="78">
        <v>5</v>
      </c>
      <c r="E11" s="78">
        <v>6</v>
      </c>
      <c r="F11" s="79">
        <v>10</v>
      </c>
      <c r="G11" s="79">
        <v>11</v>
      </c>
      <c r="H11" s="78">
        <v>14</v>
      </c>
      <c r="I11" s="87">
        <v>15</v>
      </c>
    </row>
    <row r="12" ht="28" customHeight="1" spans="2:9">
      <c r="B12" s="80" t="s">
        <v>15</v>
      </c>
      <c r="C12" s="81">
        <v>315</v>
      </c>
      <c r="D12" s="81">
        <v>7</v>
      </c>
      <c r="E12" s="81">
        <v>8</v>
      </c>
      <c r="F12" s="82">
        <v>14</v>
      </c>
      <c r="G12" s="82">
        <v>15</v>
      </c>
      <c r="H12" s="81">
        <v>21</v>
      </c>
      <c r="I12" s="88">
        <v>22</v>
      </c>
    </row>
    <row r="14" spans="2:4">
      <c r="B14" s="83" t="s">
        <v>16</v>
      </c>
      <c r="C14" s="83"/>
      <c r="D14" s="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J6" sqref="J6:J14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28"/>
      <c r="J4" s="12" t="s">
        <v>28</v>
      </c>
      <c r="K4" s="12" t="s">
        <v>28</v>
      </c>
      <c r="L4" s="31"/>
      <c r="M4" s="31"/>
      <c r="N4" s="31"/>
      <c r="O4" s="32"/>
    </row>
    <row r="5" s="1" customFormat="1" ht="16" customHeight="1" spans="1:15">
      <c r="A5" s="7"/>
      <c r="B5" s="44" t="s">
        <v>34</v>
      </c>
      <c r="C5" s="45" t="s">
        <v>35</v>
      </c>
      <c r="D5" s="46" t="s">
        <v>36</v>
      </c>
      <c r="E5" s="12" t="s">
        <v>37</v>
      </c>
      <c r="F5" s="12" t="s">
        <v>38</v>
      </c>
      <c r="G5" s="12" t="s">
        <v>39</v>
      </c>
      <c r="H5" s="12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15" t="s">
        <v>43</v>
      </c>
      <c r="B6" s="47">
        <f>C6-2.1</f>
        <v>98.8</v>
      </c>
      <c r="C6" s="48">
        <f>D6-2.1</f>
        <v>100.9</v>
      </c>
      <c r="D6" s="49" t="s">
        <v>44</v>
      </c>
      <c r="E6" s="47">
        <f t="shared" ref="E6:H6" si="0">D6+2.1</f>
        <v>105.1</v>
      </c>
      <c r="F6" s="47">
        <f t="shared" si="0"/>
        <v>107.2</v>
      </c>
      <c r="G6" s="47">
        <f t="shared" si="0"/>
        <v>109.3</v>
      </c>
      <c r="H6" s="47">
        <f t="shared" si="0"/>
        <v>111.4</v>
      </c>
      <c r="I6" s="28"/>
      <c r="J6" s="37" t="s">
        <v>45</v>
      </c>
      <c r="K6" s="35" t="s">
        <v>46</v>
      </c>
      <c r="L6" s="35"/>
      <c r="M6" s="35"/>
      <c r="N6" s="35"/>
      <c r="O6" s="36"/>
    </row>
    <row r="7" s="1" customFormat="1" ht="16" customHeight="1" spans="1:15">
      <c r="A7" s="15" t="s">
        <v>47</v>
      </c>
      <c r="B7" s="47">
        <f>C7-1.5</f>
        <v>71.5</v>
      </c>
      <c r="C7" s="48">
        <f>D7-1.5</f>
        <v>73</v>
      </c>
      <c r="D7" s="49">
        <v>74.5</v>
      </c>
      <c r="E7" s="47">
        <f t="shared" ref="E7:H7" si="1">D7+1.5</f>
        <v>76</v>
      </c>
      <c r="F7" s="47">
        <f t="shared" si="1"/>
        <v>77.5</v>
      </c>
      <c r="G7" s="47">
        <f t="shared" si="1"/>
        <v>79</v>
      </c>
      <c r="H7" s="47">
        <f t="shared" si="1"/>
        <v>80.5</v>
      </c>
      <c r="I7" s="28"/>
      <c r="J7" s="37" t="s">
        <v>48</v>
      </c>
      <c r="K7" s="37" t="s">
        <v>46</v>
      </c>
      <c r="L7" s="37"/>
      <c r="M7" s="37"/>
      <c r="N7" s="37"/>
      <c r="O7" s="38"/>
    </row>
    <row r="8" s="1" customFormat="1" ht="16" customHeight="1" spans="1:15">
      <c r="A8" s="15" t="s">
        <v>49</v>
      </c>
      <c r="B8" s="47">
        <f>C8-4</f>
        <v>76</v>
      </c>
      <c r="C8" s="48">
        <f>D8-4</f>
        <v>80</v>
      </c>
      <c r="D8" s="49" t="s">
        <v>50</v>
      </c>
      <c r="E8" s="47">
        <f>D8+4</f>
        <v>88</v>
      </c>
      <c r="F8" s="47">
        <f>E8+5</f>
        <v>93</v>
      </c>
      <c r="G8" s="47">
        <f>F8+6</f>
        <v>99</v>
      </c>
      <c r="H8" s="47">
        <f>G8+6</f>
        <v>105</v>
      </c>
      <c r="I8" s="28"/>
      <c r="J8" s="37" t="s">
        <v>46</v>
      </c>
      <c r="K8" s="37" t="s">
        <v>46</v>
      </c>
      <c r="L8" s="37"/>
      <c r="M8" s="37"/>
      <c r="N8" s="37"/>
      <c r="O8" s="38"/>
    </row>
    <row r="9" s="1" customFormat="1" ht="16" customHeight="1" spans="1:15">
      <c r="A9" s="15" t="s">
        <v>51</v>
      </c>
      <c r="B9" s="47">
        <f>C9-3.6</f>
        <v>98.8</v>
      </c>
      <c r="C9" s="48">
        <f>D9-3.6</f>
        <v>102.4</v>
      </c>
      <c r="D9" s="49">
        <v>106</v>
      </c>
      <c r="E9" s="47">
        <f t="shared" ref="E9:H9" si="2">D9+4</f>
        <v>110</v>
      </c>
      <c r="F9" s="47">
        <f t="shared" si="2"/>
        <v>114</v>
      </c>
      <c r="G9" s="47">
        <f t="shared" si="2"/>
        <v>118</v>
      </c>
      <c r="H9" s="47">
        <f t="shared" si="2"/>
        <v>122</v>
      </c>
      <c r="I9" s="28"/>
      <c r="J9" s="37" t="s">
        <v>45</v>
      </c>
      <c r="K9" s="35" t="s">
        <v>52</v>
      </c>
      <c r="L9" s="35"/>
      <c r="M9" s="35"/>
      <c r="N9" s="35"/>
      <c r="O9" s="36"/>
    </row>
    <row r="10" s="1" customFormat="1" ht="16" customHeight="1" spans="1:15">
      <c r="A10" s="15" t="s">
        <v>53</v>
      </c>
      <c r="B10" s="47">
        <f>C10-2.3/2</f>
        <v>30.5</v>
      </c>
      <c r="C10" s="48">
        <f>D10-2.3/2</f>
        <v>31.65</v>
      </c>
      <c r="D10" s="49">
        <v>32.8</v>
      </c>
      <c r="E10" s="47">
        <f t="shared" ref="E10:H10" si="3">D10+2.6/2</f>
        <v>34.1</v>
      </c>
      <c r="F10" s="47">
        <f t="shared" si="3"/>
        <v>35.4</v>
      </c>
      <c r="G10" s="47">
        <f t="shared" si="3"/>
        <v>36.7</v>
      </c>
      <c r="H10" s="47">
        <f t="shared" si="3"/>
        <v>38</v>
      </c>
      <c r="I10" s="28"/>
      <c r="J10" s="37" t="s">
        <v>54</v>
      </c>
      <c r="K10" s="35" t="s">
        <v>54</v>
      </c>
      <c r="L10" s="35"/>
      <c r="M10" s="35"/>
      <c r="N10" s="35"/>
      <c r="O10" s="36"/>
    </row>
    <row r="11" s="1" customFormat="1" ht="16" customHeight="1" spans="1:15">
      <c r="A11" s="15" t="s">
        <v>55</v>
      </c>
      <c r="B11" s="47">
        <f>C11-0.7</f>
        <v>21.6</v>
      </c>
      <c r="C11" s="48">
        <f>D11-0.7</f>
        <v>22.3</v>
      </c>
      <c r="D11" s="49" t="s">
        <v>56</v>
      </c>
      <c r="E11" s="47">
        <f>D11+0.7</f>
        <v>23.7</v>
      </c>
      <c r="F11" s="47">
        <f>E11+0.7</f>
        <v>24.4</v>
      </c>
      <c r="G11" s="47">
        <f>F11+0.9</f>
        <v>25.3</v>
      </c>
      <c r="H11" s="47">
        <f>G11+0.9</f>
        <v>26.2</v>
      </c>
      <c r="I11" s="28"/>
      <c r="J11" s="37" t="s">
        <v>46</v>
      </c>
      <c r="K11" s="35" t="s">
        <v>46</v>
      </c>
      <c r="L11" s="35"/>
      <c r="M11" s="35"/>
      <c r="N11" s="35"/>
      <c r="O11" s="36"/>
    </row>
    <row r="12" s="1" customFormat="1" ht="16" customHeight="1" spans="1:15">
      <c r="A12" s="15" t="s">
        <v>57</v>
      </c>
      <c r="B12" s="47">
        <f>C12-0.5</f>
        <v>17.5</v>
      </c>
      <c r="C12" s="48">
        <f>D12-0.5</f>
        <v>18</v>
      </c>
      <c r="D12" s="49">
        <v>18.5</v>
      </c>
      <c r="E12" s="47">
        <f>D12+0.5</f>
        <v>19</v>
      </c>
      <c r="F12" s="47">
        <f>E12+0.5</f>
        <v>19.5</v>
      </c>
      <c r="G12" s="47">
        <f>F12+0.7</f>
        <v>20.2</v>
      </c>
      <c r="H12" s="47">
        <f>G12+0.7</f>
        <v>20.9</v>
      </c>
      <c r="I12" s="28"/>
      <c r="J12" s="37" t="s">
        <v>46</v>
      </c>
      <c r="K12" s="35" t="s">
        <v>58</v>
      </c>
      <c r="L12" s="35"/>
      <c r="M12" s="35"/>
      <c r="N12" s="35"/>
      <c r="O12" s="36"/>
    </row>
    <row r="13" s="1" customFormat="1" ht="16" customHeight="1" spans="1:15">
      <c r="A13" s="15" t="s">
        <v>59</v>
      </c>
      <c r="B13" s="47">
        <f>C13-0.7</f>
        <v>27.7</v>
      </c>
      <c r="C13" s="48">
        <f>D13-0.6</f>
        <v>28.4</v>
      </c>
      <c r="D13" s="49">
        <v>29</v>
      </c>
      <c r="E13" s="47">
        <f>D13+0.6</f>
        <v>29.6</v>
      </c>
      <c r="F13" s="47">
        <f>E13+0.7</f>
        <v>30.3</v>
      </c>
      <c r="G13" s="47">
        <f>F13+0.6</f>
        <v>30.9</v>
      </c>
      <c r="H13" s="47">
        <f>G13+0.7</f>
        <v>31.6</v>
      </c>
      <c r="I13" s="28"/>
      <c r="J13" s="37" t="s">
        <v>46</v>
      </c>
      <c r="K13" s="35" t="s">
        <v>52</v>
      </c>
      <c r="L13" s="35"/>
      <c r="M13" s="35"/>
      <c r="N13" s="35"/>
      <c r="O13" s="36"/>
    </row>
    <row r="14" s="1" customFormat="1" ht="16" customHeight="1" spans="1:15">
      <c r="A14" s="15" t="s">
        <v>60</v>
      </c>
      <c r="B14" s="47">
        <f>C14-0.9</f>
        <v>41</v>
      </c>
      <c r="C14" s="48">
        <f>D14-0.9</f>
        <v>41.9</v>
      </c>
      <c r="D14" s="49">
        <v>42.8</v>
      </c>
      <c r="E14" s="47">
        <f t="shared" ref="E14:H14" si="4">D14+1.1</f>
        <v>43.9</v>
      </c>
      <c r="F14" s="47">
        <f t="shared" si="4"/>
        <v>45</v>
      </c>
      <c r="G14" s="47">
        <f t="shared" si="4"/>
        <v>46.1</v>
      </c>
      <c r="H14" s="47">
        <f t="shared" si="4"/>
        <v>47.2</v>
      </c>
      <c r="I14" s="28"/>
      <c r="J14" s="37" t="s">
        <v>45</v>
      </c>
      <c r="K14" s="35" t="s">
        <v>48</v>
      </c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50" t="s">
        <v>61</v>
      </c>
      <c r="B16" s="51"/>
      <c r="C16" s="51"/>
      <c r="D16" s="51"/>
      <c r="E16" s="51"/>
      <c r="F16" s="51"/>
      <c r="G16" s="51"/>
      <c r="H16" s="52"/>
      <c r="I16" s="28"/>
      <c r="J16" s="59"/>
      <c r="K16" s="60"/>
      <c r="L16" s="60"/>
      <c r="M16" s="60"/>
      <c r="N16" s="60"/>
      <c r="O16" s="61"/>
    </row>
    <row r="17" s="1" customFormat="1" ht="16" customHeight="1" spans="1:15">
      <c r="A17" s="50" t="s">
        <v>62</v>
      </c>
      <c r="B17" s="51"/>
      <c r="C17" s="51"/>
      <c r="D17" s="51"/>
      <c r="E17" s="51"/>
      <c r="F17" s="51"/>
      <c r="G17" s="51"/>
      <c r="H17" s="52"/>
      <c r="I17" s="28"/>
      <c r="J17" s="62" t="s">
        <v>63</v>
      </c>
      <c r="K17" s="63"/>
      <c r="L17" s="63"/>
      <c r="M17" s="63"/>
      <c r="N17" s="63"/>
      <c r="O17" s="64"/>
    </row>
    <row r="18" s="1" customFormat="1" ht="16" customHeight="1" spans="1:15">
      <c r="A18" s="50" t="s">
        <v>64</v>
      </c>
      <c r="B18" s="51"/>
      <c r="C18" s="51"/>
      <c r="D18" s="51"/>
      <c r="E18" s="51"/>
      <c r="F18" s="51"/>
      <c r="G18" s="51"/>
      <c r="H18" s="52"/>
      <c r="I18" s="28"/>
      <c r="J18" s="62" t="s">
        <v>65</v>
      </c>
      <c r="K18" s="63"/>
      <c r="L18" s="63"/>
      <c r="M18" s="63"/>
      <c r="N18" s="63"/>
      <c r="O18" s="64"/>
    </row>
    <row r="19" s="1" customFormat="1" ht="16" customHeight="1" spans="1:15">
      <c r="A19" s="53" t="s">
        <v>66</v>
      </c>
      <c r="B19" s="54"/>
      <c r="C19" s="54"/>
      <c r="D19" s="54"/>
      <c r="E19" s="54"/>
      <c r="F19" s="54"/>
      <c r="G19" s="54"/>
      <c r="H19" s="55"/>
      <c r="I19" s="28"/>
      <c r="J19" s="62" t="s">
        <v>67</v>
      </c>
      <c r="K19" s="63"/>
      <c r="L19" s="63"/>
      <c r="M19" s="63"/>
      <c r="N19" s="63"/>
      <c r="O19" s="64"/>
    </row>
    <row r="20" s="1" customFormat="1" ht="16" customHeight="1" spans="1:15">
      <c r="A20" s="53" t="s">
        <v>68</v>
      </c>
      <c r="B20" s="54"/>
      <c r="C20" s="54"/>
      <c r="D20" s="54"/>
      <c r="E20" s="54"/>
      <c r="F20" s="54"/>
      <c r="G20" s="54"/>
      <c r="H20" s="55"/>
      <c r="I20" s="28"/>
      <c r="J20" s="62" t="s">
        <v>69</v>
      </c>
      <c r="K20" s="63"/>
      <c r="L20" s="63"/>
      <c r="M20" s="63"/>
      <c r="N20" s="63"/>
      <c r="O20" s="64"/>
    </row>
    <row r="21" s="1" customFormat="1" ht="16" customHeight="1" spans="1:15">
      <c r="A21" s="53" t="s">
        <v>70</v>
      </c>
      <c r="B21" s="54"/>
      <c r="C21" s="54"/>
      <c r="D21" s="54"/>
      <c r="E21" s="54"/>
      <c r="F21" s="54"/>
      <c r="G21" s="54"/>
      <c r="H21" s="55"/>
      <c r="I21" s="28"/>
      <c r="J21" s="62"/>
      <c r="K21" s="63"/>
      <c r="L21" s="63"/>
      <c r="M21" s="63"/>
      <c r="N21" s="63"/>
      <c r="O21" s="64"/>
    </row>
    <row r="22" s="1" customFormat="1" ht="16" customHeight="1" spans="1:15">
      <c r="A22" s="56"/>
      <c r="B22" s="57"/>
      <c r="C22" s="57"/>
      <c r="D22" s="57"/>
      <c r="E22" s="57"/>
      <c r="F22" s="57"/>
      <c r="G22" s="57"/>
      <c r="H22" s="58"/>
      <c r="I22" s="39"/>
      <c r="J22" s="65"/>
      <c r="K22" s="66"/>
      <c r="L22" s="66"/>
      <c r="M22" s="66"/>
      <c r="N22" s="66"/>
      <c r="O22" s="67"/>
    </row>
    <row r="23" s="1" customFormat="1" ht="15" spans="1:15">
      <c r="A23" s="23" t="s">
        <v>71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" spans="1:15">
      <c r="A24" s="1" t="s">
        <v>72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5" spans="1:14">
      <c r="A25" s="24"/>
      <c r="B25" s="24"/>
      <c r="C25" s="24"/>
      <c r="D25" s="24"/>
      <c r="E25" s="24"/>
      <c r="F25" s="24"/>
      <c r="G25" s="24"/>
      <c r="H25" s="24"/>
      <c r="I25" s="24"/>
      <c r="J25" s="23" t="s">
        <v>73</v>
      </c>
      <c r="K25" s="43">
        <v>45427</v>
      </c>
      <c r="L25" s="23" t="s">
        <v>74</v>
      </c>
      <c r="M25" s="23"/>
      <c r="N25" s="23" t="s">
        <v>75</v>
      </c>
    </row>
  </sheetData>
  <mergeCells count="21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P17" sqref="P17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12" t="s">
        <v>31</v>
      </c>
      <c r="G4" s="45" t="s">
        <v>32</v>
      </c>
      <c r="H4" s="12" t="s">
        <v>33</v>
      </c>
      <c r="I4" s="28"/>
      <c r="J4" s="33" t="s">
        <v>76</v>
      </c>
      <c r="K4" s="33" t="s">
        <v>77</v>
      </c>
      <c r="L4" s="33" t="s">
        <v>78</v>
      </c>
      <c r="M4" s="33" t="s">
        <v>79</v>
      </c>
      <c r="N4" s="33" t="s">
        <v>80</v>
      </c>
      <c r="O4" s="34" t="s">
        <v>81</v>
      </c>
    </row>
    <row r="5" s="1" customFormat="1" ht="16" customHeight="1" spans="1:15">
      <c r="A5" s="7"/>
      <c r="B5" s="44" t="s">
        <v>34</v>
      </c>
      <c r="C5" s="45" t="s">
        <v>35</v>
      </c>
      <c r="D5" s="46" t="s">
        <v>36</v>
      </c>
      <c r="E5" s="45" t="s">
        <v>37</v>
      </c>
      <c r="F5" s="12" t="s">
        <v>38</v>
      </c>
      <c r="G5" s="45" t="s">
        <v>39</v>
      </c>
      <c r="H5" s="12" t="s">
        <v>40</v>
      </c>
      <c r="I5" s="28"/>
      <c r="J5" s="33" t="s">
        <v>82</v>
      </c>
      <c r="K5" s="33" t="s">
        <v>82</v>
      </c>
      <c r="L5" s="33" t="s">
        <v>82</v>
      </c>
      <c r="M5" s="33" t="s">
        <v>82</v>
      </c>
      <c r="N5" s="33" t="s">
        <v>82</v>
      </c>
      <c r="O5" s="33" t="s">
        <v>82</v>
      </c>
    </row>
    <row r="6" s="1" customFormat="1" ht="16" customHeight="1" spans="1:15">
      <c r="A6" s="15" t="s">
        <v>43</v>
      </c>
      <c r="B6" s="47">
        <f>C6-2.1</f>
        <v>98.8</v>
      </c>
      <c r="C6" s="48">
        <f>D6-2.1</f>
        <v>100.9</v>
      </c>
      <c r="D6" s="49" t="s">
        <v>44</v>
      </c>
      <c r="E6" s="48">
        <f t="shared" ref="E6:H6" si="0">D6+2.1</f>
        <v>105.1</v>
      </c>
      <c r="F6" s="47">
        <f t="shared" si="0"/>
        <v>107.2</v>
      </c>
      <c r="G6" s="48">
        <f t="shared" si="0"/>
        <v>109.3</v>
      </c>
      <c r="H6" s="47">
        <f t="shared" si="0"/>
        <v>111.4</v>
      </c>
      <c r="I6" s="28"/>
      <c r="J6" s="37" t="s">
        <v>83</v>
      </c>
      <c r="K6" s="37" t="s">
        <v>84</v>
      </c>
      <c r="L6" s="37" t="s">
        <v>85</v>
      </c>
      <c r="M6" s="37" t="s">
        <v>85</v>
      </c>
      <c r="N6" s="37" t="s">
        <v>84</v>
      </c>
      <c r="O6" s="38" t="s">
        <v>86</v>
      </c>
    </row>
    <row r="7" s="1" customFormat="1" ht="16" customHeight="1" spans="1:15">
      <c r="A7" s="15" t="s">
        <v>47</v>
      </c>
      <c r="B7" s="47">
        <f>C7-1.5</f>
        <v>71.5</v>
      </c>
      <c r="C7" s="48">
        <f>D7-1.5</f>
        <v>73</v>
      </c>
      <c r="D7" s="49">
        <v>74.5</v>
      </c>
      <c r="E7" s="48">
        <f t="shared" ref="E7:H7" si="1">D7+1.5</f>
        <v>76</v>
      </c>
      <c r="F7" s="47">
        <f t="shared" si="1"/>
        <v>77.5</v>
      </c>
      <c r="G7" s="48">
        <f t="shared" si="1"/>
        <v>79</v>
      </c>
      <c r="H7" s="47">
        <f t="shared" si="1"/>
        <v>80.5</v>
      </c>
      <c r="I7" s="28"/>
      <c r="J7" s="37" t="s">
        <v>87</v>
      </c>
      <c r="K7" s="37" t="s">
        <v>88</v>
      </c>
      <c r="L7" s="37" t="s">
        <v>89</v>
      </c>
      <c r="M7" s="37" t="s">
        <v>85</v>
      </c>
      <c r="N7" s="37" t="s">
        <v>85</v>
      </c>
      <c r="O7" s="38" t="s">
        <v>87</v>
      </c>
    </row>
    <row r="8" s="1" customFormat="1" ht="16" customHeight="1" spans="1:15">
      <c r="A8" s="15" t="s">
        <v>49</v>
      </c>
      <c r="B8" s="47">
        <f>C8-4</f>
        <v>76</v>
      </c>
      <c r="C8" s="48">
        <f>D8-4</f>
        <v>80</v>
      </c>
      <c r="D8" s="49" t="s">
        <v>50</v>
      </c>
      <c r="E8" s="48">
        <f>D8+4</f>
        <v>88</v>
      </c>
      <c r="F8" s="47">
        <f>E8+5</f>
        <v>93</v>
      </c>
      <c r="G8" s="48">
        <f>F8+6</f>
        <v>99</v>
      </c>
      <c r="H8" s="47">
        <f>G8+6</f>
        <v>105</v>
      </c>
      <c r="I8" s="28"/>
      <c r="J8" s="37" t="s">
        <v>85</v>
      </c>
      <c r="K8" s="37" t="s">
        <v>87</v>
      </c>
      <c r="L8" s="37" t="s">
        <v>90</v>
      </c>
      <c r="M8" s="37" t="s">
        <v>91</v>
      </c>
      <c r="N8" s="37" t="s">
        <v>85</v>
      </c>
      <c r="O8" s="38" t="s">
        <v>92</v>
      </c>
    </row>
    <row r="9" s="1" customFormat="1" ht="16" customHeight="1" spans="1:15">
      <c r="A9" s="15" t="s">
        <v>51</v>
      </c>
      <c r="B9" s="47">
        <f>C9-3.6</f>
        <v>98.8</v>
      </c>
      <c r="C9" s="48">
        <f>D9-3.6</f>
        <v>102.4</v>
      </c>
      <c r="D9" s="49">
        <v>106</v>
      </c>
      <c r="E9" s="48">
        <f t="shared" ref="E9:H9" si="2">D9+4</f>
        <v>110</v>
      </c>
      <c r="F9" s="47">
        <f t="shared" si="2"/>
        <v>114</v>
      </c>
      <c r="G9" s="48">
        <f t="shared" si="2"/>
        <v>118</v>
      </c>
      <c r="H9" s="47">
        <f t="shared" si="2"/>
        <v>122</v>
      </c>
      <c r="I9" s="28"/>
      <c r="J9" s="37" t="s">
        <v>93</v>
      </c>
      <c r="K9" s="37" t="s">
        <v>85</v>
      </c>
      <c r="L9" s="37" t="s">
        <v>94</v>
      </c>
      <c r="M9" s="37" t="s">
        <v>94</v>
      </c>
      <c r="N9" s="37" t="s">
        <v>85</v>
      </c>
      <c r="O9" s="38" t="s">
        <v>92</v>
      </c>
    </row>
    <row r="10" s="1" customFormat="1" ht="16" customHeight="1" spans="1:15">
      <c r="A10" s="15" t="s">
        <v>53</v>
      </c>
      <c r="B10" s="47">
        <f>C10-2.3/2</f>
        <v>30.5</v>
      </c>
      <c r="C10" s="48">
        <f>D10-2.3/2</f>
        <v>31.65</v>
      </c>
      <c r="D10" s="49">
        <v>32.8</v>
      </c>
      <c r="E10" s="48">
        <f t="shared" ref="E10:H10" si="3">D10+2.6/2</f>
        <v>34.1</v>
      </c>
      <c r="F10" s="47">
        <f t="shared" si="3"/>
        <v>35.4</v>
      </c>
      <c r="G10" s="48">
        <f t="shared" si="3"/>
        <v>36.7</v>
      </c>
      <c r="H10" s="47">
        <f t="shared" si="3"/>
        <v>38</v>
      </c>
      <c r="I10" s="28"/>
      <c r="J10" s="37" t="s">
        <v>90</v>
      </c>
      <c r="K10" s="37" t="s">
        <v>95</v>
      </c>
      <c r="L10" s="37" t="s">
        <v>93</v>
      </c>
      <c r="M10" s="37" t="s">
        <v>96</v>
      </c>
      <c r="N10" s="37" t="s">
        <v>87</v>
      </c>
      <c r="O10" s="38" t="s">
        <v>97</v>
      </c>
    </row>
    <row r="11" s="1" customFormat="1" ht="16" customHeight="1" spans="1:15">
      <c r="A11" s="15" t="s">
        <v>55</v>
      </c>
      <c r="B11" s="47">
        <f>C11-0.7</f>
        <v>21.6</v>
      </c>
      <c r="C11" s="48">
        <f>D11-0.7</f>
        <v>22.3</v>
      </c>
      <c r="D11" s="49" t="s">
        <v>56</v>
      </c>
      <c r="E11" s="48">
        <f>D11+0.7</f>
        <v>23.7</v>
      </c>
      <c r="F11" s="47">
        <f>E11+0.7</f>
        <v>24.4</v>
      </c>
      <c r="G11" s="48">
        <f>F11+0.9</f>
        <v>25.3</v>
      </c>
      <c r="H11" s="47">
        <f>G11+0.9</f>
        <v>26.2</v>
      </c>
      <c r="I11" s="28"/>
      <c r="J11" s="37" t="s">
        <v>91</v>
      </c>
      <c r="K11" s="37" t="s">
        <v>91</v>
      </c>
      <c r="L11" s="37" t="s">
        <v>87</v>
      </c>
      <c r="M11" s="37" t="s">
        <v>98</v>
      </c>
      <c r="N11" s="37" t="s">
        <v>99</v>
      </c>
      <c r="O11" s="38" t="s">
        <v>100</v>
      </c>
    </row>
    <row r="12" s="1" customFormat="1" ht="16" customHeight="1" spans="1:15">
      <c r="A12" s="15" t="s">
        <v>57</v>
      </c>
      <c r="B12" s="47">
        <f>C12-0.5</f>
        <v>17.5</v>
      </c>
      <c r="C12" s="48">
        <f>D12-0.5</f>
        <v>18</v>
      </c>
      <c r="D12" s="49">
        <v>18.5</v>
      </c>
      <c r="E12" s="48">
        <f>D12+0.5</f>
        <v>19</v>
      </c>
      <c r="F12" s="47">
        <f>E12+0.5</f>
        <v>19.5</v>
      </c>
      <c r="G12" s="48">
        <f>F12+0.7</f>
        <v>20.2</v>
      </c>
      <c r="H12" s="47">
        <f>G12+0.7</f>
        <v>20.9</v>
      </c>
      <c r="I12" s="28"/>
      <c r="J12" s="37" t="s">
        <v>91</v>
      </c>
      <c r="K12" s="37" t="s">
        <v>91</v>
      </c>
      <c r="L12" s="37" t="s">
        <v>87</v>
      </c>
      <c r="M12" s="37" t="s">
        <v>89</v>
      </c>
      <c r="N12" s="37" t="s">
        <v>99</v>
      </c>
      <c r="O12" s="38" t="s">
        <v>101</v>
      </c>
    </row>
    <row r="13" s="1" customFormat="1" ht="16" customHeight="1" spans="1:15">
      <c r="A13" s="15" t="s">
        <v>59</v>
      </c>
      <c r="B13" s="47">
        <f>C13-0.7</f>
        <v>27.7</v>
      </c>
      <c r="C13" s="48">
        <f>D13-0.6</f>
        <v>28.4</v>
      </c>
      <c r="D13" s="49">
        <v>29</v>
      </c>
      <c r="E13" s="48">
        <f>D13+0.6</f>
        <v>29.6</v>
      </c>
      <c r="F13" s="47">
        <f>E13+0.7</f>
        <v>30.3</v>
      </c>
      <c r="G13" s="48">
        <f>F13+0.6</f>
        <v>30.9</v>
      </c>
      <c r="H13" s="47">
        <f>G13+0.7</f>
        <v>31.6</v>
      </c>
      <c r="I13" s="28"/>
      <c r="J13" s="37" t="s">
        <v>96</v>
      </c>
      <c r="K13" s="37" t="s">
        <v>87</v>
      </c>
      <c r="L13" s="37" t="s">
        <v>91</v>
      </c>
      <c r="M13" s="37" t="s">
        <v>89</v>
      </c>
      <c r="N13" s="37" t="s">
        <v>84</v>
      </c>
      <c r="O13" s="38" t="s">
        <v>84</v>
      </c>
    </row>
    <row r="14" s="1" customFormat="1" ht="16" customHeight="1" spans="1:15">
      <c r="A14" s="15" t="s">
        <v>60</v>
      </c>
      <c r="B14" s="47">
        <f>C14-0.9</f>
        <v>41</v>
      </c>
      <c r="C14" s="48">
        <f>D14-0.9</f>
        <v>41.9</v>
      </c>
      <c r="D14" s="49">
        <v>42.8</v>
      </c>
      <c r="E14" s="48">
        <f t="shared" ref="E14:H14" si="4">D14+1.1</f>
        <v>43.9</v>
      </c>
      <c r="F14" s="47">
        <f t="shared" si="4"/>
        <v>45</v>
      </c>
      <c r="G14" s="48">
        <f t="shared" si="4"/>
        <v>46.1</v>
      </c>
      <c r="H14" s="47">
        <f t="shared" si="4"/>
        <v>47.2</v>
      </c>
      <c r="I14" s="28"/>
      <c r="J14" s="37" t="s">
        <v>87</v>
      </c>
      <c r="K14" s="37" t="s">
        <v>84</v>
      </c>
      <c r="L14" s="37" t="s">
        <v>96</v>
      </c>
      <c r="M14" s="37" t="s">
        <v>85</v>
      </c>
      <c r="N14" s="37" t="s">
        <v>85</v>
      </c>
      <c r="O14" s="38" t="s">
        <v>98</v>
      </c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50" t="s">
        <v>61</v>
      </c>
      <c r="B16" s="51"/>
      <c r="C16" s="51"/>
      <c r="D16" s="51"/>
      <c r="E16" s="51"/>
      <c r="F16" s="51"/>
      <c r="G16" s="51"/>
      <c r="H16" s="52"/>
      <c r="I16" s="28"/>
      <c r="J16" s="59"/>
      <c r="K16" s="60"/>
      <c r="L16" s="60"/>
      <c r="M16" s="60"/>
      <c r="N16" s="60"/>
      <c r="O16" s="61"/>
    </row>
    <row r="17" s="1" customFormat="1" ht="16" customHeight="1" spans="1:15">
      <c r="A17" s="50" t="s">
        <v>102</v>
      </c>
      <c r="B17" s="51"/>
      <c r="C17" s="51"/>
      <c r="D17" s="51"/>
      <c r="E17" s="51"/>
      <c r="F17" s="51"/>
      <c r="G17" s="51"/>
      <c r="H17" s="52"/>
      <c r="I17" s="28"/>
      <c r="J17" s="62" t="s">
        <v>63</v>
      </c>
      <c r="K17" s="63"/>
      <c r="L17" s="63"/>
      <c r="M17" s="63"/>
      <c r="N17" s="63"/>
      <c r="O17" s="64"/>
    </row>
    <row r="18" s="1" customFormat="1" ht="16" customHeight="1" spans="1:15">
      <c r="A18" s="50" t="s">
        <v>103</v>
      </c>
      <c r="B18" s="51"/>
      <c r="C18" s="51"/>
      <c r="D18" s="51"/>
      <c r="E18" s="51"/>
      <c r="F18" s="51"/>
      <c r="G18" s="51"/>
      <c r="H18" s="52"/>
      <c r="I18" s="28"/>
      <c r="J18" s="62" t="s">
        <v>65</v>
      </c>
      <c r="K18" s="63"/>
      <c r="L18" s="63"/>
      <c r="M18" s="63"/>
      <c r="N18" s="63"/>
      <c r="O18" s="64"/>
    </row>
    <row r="19" s="1" customFormat="1" ht="16" customHeight="1" spans="1:15">
      <c r="A19" s="53" t="s">
        <v>66</v>
      </c>
      <c r="B19" s="54"/>
      <c r="C19" s="54"/>
      <c r="D19" s="54"/>
      <c r="E19" s="54"/>
      <c r="F19" s="54"/>
      <c r="G19" s="54"/>
      <c r="H19" s="55"/>
      <c r="I19" s="28"/>
      <c r="J19" s="62" t="s">
        <v>67</v>
      </c>
      <c r="K19" s="63"/>
      <c r="L19" s="63"/>
      <c r="M19" s="63"/>
      <c r="N19" s="63"/>
      <c r="O19" s="64"/>
    </row>
    <row r="20" s="1" customFormat="1" ht="16" customHeight="1" spans="1:15">
      <c r="A20" s="53" t="s">
        <v>68</v>
      </c>
      <c r="B20" s="54"/>
      <c r="C20" s="54"/>
      <c r="D20" s="54"/>
      <c r="E20" s="54"/>
      <c r="F20" s="54"/>
      <c r="G20" s="54"/>
      <c r="H20" s="55"/>
      <c r="I20" s="28"/>
      <c r="J20" s="62" t="s">
        <v>69</v>
      </c>
      <c r="K20" s="63"/>
      <c r="L20" s="63"/>
      <c r="M20" s="63"/>
      <c r="N20" s="63"/>
      <c r="O20" s="64"/>
    </row>
    <row r="21" s="1" customFormat="1" ht="16" customHeight="1" spans="1:15">
      <c r="A21" s="53" t="s">
        <v>70</v>
      </c>
      <c r="B21" s="54"/>
      <c r="C21" s="54"/>
      <c r="D21" s="54"/>
      <c r="E21" s="54"/>
      <c r="F21" s="54"/>
      <c r="G21" s="54"/>
      <c r="H21" s="55"/>
      <c r="I21" s="28"/>
      <c r="J21" s="62"/>
      <c r="K21" s="63"/>
      <c r="L21" s="63"/>
      <c r="M21" s="63"/>
      <c r="N21" s="63"/>
      <c r="O21" s="64"/>
    </row>
    <row r="22" s="1" customFormat="1" ht="16" customHeight="1" spans="1:15">
      <c r="A22" s="56"/>
      <c r="B22" s="57"/>
      <c r="C22" s="57"/>
      <c r="D22" s="57"/>
      <c r="E22" s="57"/>
      <c r="F22" s="57"/>
      <c r="G22" s="57"/>
      <c r="H22" s="58"/>
      <c r="I22" s="39"/>
      <c r="J22" s="65"/>
      <c r="K22" s="66"/>
      <c r="L22" s="66"/>
      <c r="M22" s="66"/>
      <c r="N22" s="66"/>
      <c r="O22" s="67"/>
    </row>
    <row r="23" s="1" customFormat="1" ht="15" spans="1:15">
      <c r="A23" s="23" t="s">
        <v>71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" spans="1:15">
      <c r="A24" s="1" t="s">
        <v>72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5" spans="1:14">
      <c r="A25" s="24"/>
      <c r="B25" s="24"/>
      <c r="C25" s="24"/>
      <c r="D25" s="24"/>
      <c r="E25" s="24"/>
      <c r="F25" s="24"/>
      <c r="G25" s="24"/>
      <c r="H25" s="24"/>
      <c r="I25" s="24"/>
      <c r="J25" s="23" t="s">
        <v>73</v>
      </c>
      <c r="K25" s="43">
        <v>45434</v>
      </c>
      <c r="L25" s="23" t="s">
        <v>74</v>
      </c>
      <c r="M25" s="23"/>
      <c r="N25" s="23" t="s">
        <v>75</v>
      </c>
    </row>
  </sheetData>
  <mergeCells count="21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104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105</v>
      </c>
      <c r="C5" s="11" t="s">
        <v>106</v>
      </c>
      <c r="D5" s="11" t="s">
        <v>107</v>
      </c>
      <c r="E5" s="11" t="s">
        <v>108</v>
      </c>
      <c r="F5" s="11" t="s">
        <v>109</v>
      </c>
      <c r="G5" s="11" t="s">
        <v>110</v>
      </c>
      <c r="H5" s="11" t="s">
        <v>111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112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73</v>
      </c>
      <c r="K22" s="43"/>
      <c r="L22" s="23" t="s">
        <v>113</v>
      </c>
      <c r="M22" s="23"/>
      <c r="N22" s="23" t="s">
        <v>114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2024-05-22T02:26:38Z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