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3"/>
  </bookViews>
  <sheets>
    <sheet name="AQL2.5验货" sheetId="13" r:id="rId1"/>
    <sheet name="首期" sheetId="14" r:id="rId2"/>
    <sheet name="洗水尺寸表" sheetId="18" r:id="rId3"/>
    <sheet name="尾期" sheetId="16" r:id="rId4"/>
    <sheet name="验货尺寸表" sheetId="17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<sst xmlns="http://schemas.openxmlformats.org/spreadsheetml/2006/main" count="625" uniqueCount="320">
  <si>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</si>
  <si>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</si>
  <si>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</si>
  <si>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</si>
  <si>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</si>
  <si>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</si>
  <si>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</si>
  <si>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</si>
  <si>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</si>
  <si>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</si>
  <si>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</si>
  <si>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</si>
  <si>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</si>
  <si>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</si>
  <si>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</si>
  <si>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</si>
  <si>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</si>
  <si>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</si>
  <si>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</si>
  <si>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</si>
  <si>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</si>
  <si>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</si>
  <si>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</si>
  <si>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</si>
  <si>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</si>
  <si>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</si>
  <si>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</si>
  <si>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</si>
  <si>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TAMMBM82749</t>
  </si>
  <si>
    <t>合同交期</t>
  </si>
  <si>
    <t>2024.1.15/2.20</t>
  </si>
  <si>
    <t>产前确认样</t>
  </si>
  <si>
    <t>有</t>
  </si>
  <si>
    <t>无</t>
  </si>
  <si>
    <t>品名</t>
  </si>
  <si>
    <t>女式徒步长裤</t>
  </si>
  <si>
    <t>上线日</t>
  </si>
  <si>
    <t>2023.11.27</t>
  </si>
  <si>
    <t>原辅材料卡</t>
  </si>
  <si>
    <t>色/号型数</t>
  </si>
  <si>
    <t>缝制预计完成日</t>
  </si>
  <si>
    <t>2023.12.5</t>
  </si>
  <si>
    <t>大货面料确认样</t>
  </si>
  <si>
    <t>订单数量</t>
  </si>
  <si>
    <t>包装预计完成日</t>
  </si>
  <si>
    <t>2023.12.7</t>
  </si>
  <si>
    <t>印花、刺绣确认样</t>
  </si>
  <si>
    <t>预计发货时间</t>
  </si>
  <si>
    <t>2024.1.10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</si>
  <si>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</si>
  <si>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</si>
  <si>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</si>
  <si>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</si>
  <si>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</si>
  <si>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</si>
  <si>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</si>
  <si>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</si>
  <si>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</si>
  <si>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</si>
  <si>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</si>
  <si>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</si>
  <si>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</si>
  <si>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</si>
  <si>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</si>
  <si>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</si>
  <si>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</si>
  <si>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</si>
  <si>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</si>
  <si>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</si>
  <si>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</si>
  <si>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</si>
  <si>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</si>
  <si>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</si>
  <si>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</si>
  <si>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</si>
  <si>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</si>
  <si>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</si>
  <si>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</si>
  <si>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</si>
  <si>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</si>
  <si>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</si>
  <si>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</si>
  <si>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</si>
  <si>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</si>
  <si>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</si>
  <si>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</si>
  <si>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</si>
  <si>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</si>
  <si>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</si>
  <si>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</si>
  <si>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</si>
  <si>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</si>
  <si>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</si>
  <si>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</si>
  <si>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</si>
  <si>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</si>
  <si>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1.压腰不直</t>
  </si>
  <si>
    <t>2.合下档吃皱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</si>
  <si>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</si>
  <si>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</si>
  <si>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</si>
  <si>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</si>
  <si>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</si>
  <si>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</si>
  <si>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</si>
  <si>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</si>
  <si>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</si>
  <si>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</si>
  <si>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</si>
  <si>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</si>
  <si>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</si>
  <si>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</si>
  <si>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2023.11.30</t>
  </si>
  <si>
    <t>张爱萍</t>
  </si>
  <si>
    <t>QC规格测量表</t>
  </si>
  <si>
    <t>部位名称</t>
  </si>
  <si>
    <t>指示规格  FINAL SPEC</t>
  </si>
  <si>
    <t>样品规格  SAMPLE SPEC</t>
  </si>
  <si>
    <t>黑色M#1</t>
  </si>
  <si>
    <t>黑色M#2</t>
  </si>
  <si>
    <t>150/70B</t>
  </si>
  <si>
    <t>155/74B</t>
  </si>
  <si>
    <t>160/78B</t>
  </si>
  <si>
    <t>165/82B</t>
  </si>
  <si>
    <t>170/86B</t>
  </si>
  <si>
    <t>175/90B</t>
  </si>
  <si>
    <t>裤外侧长（参考值）</t>
  </si>
  <si>
    <t>+0.5/0</t>
  </si>
  <si>
    <t>-1/-1.5</t>
  </si>
  <si>
    <t>腰围 平量</t>
  </si>
  <si>
    <t>74</t>
  </si>
  <si>
    <t>+2/+1</t>
  </si>
  <si>
    <t>-1/-2</t>
  </si>
  <si>
    <t>臀围</t>
  </si>
  <si>
    <t>98</t>
  </si>
  <si>
    <t>+2/+1.5</t>
  </si>
  <si>
    <t>+1/+0.5</t>
  </si>
  <si>
    <t>腿围/2</t>
  </si>
  <si>
    <t>0/-0.5</t>
  </si>
  <si>
    <t>膝围/2</t>
  </si>
  <si>
    <t>0/0</t>
  </si>
  <si>
    <t>脚口/2</t>
  </si>
  <si>
    <t>-0.3/-0.4</t>
  </si>
  <si>
    <t>前裆长 含腰</t>
  </si>
  <si>
    <t>+0.5/+0.3</t>
  </si>
  <si>
    <t>-0.2/-0.5</t>
  </si>
  <si>
    <t>后裆长 含腰</t>
  </si>
  <si>
    <t>0/-0.2</t>
  </si>
  <si>
    <t xml:space="preserve">     初期请洗测2-3件，有问题的另加测量数量。</t>
  </si>
  <si>
    <t>验货时间：2023.12.1</t>
  </si>
  <si>
    <t>跟单QC:周苑</t>
  </si>
  <si>
    <t>工厂负责人：张爱萍</t>
  </si>
  <si>
    <t>QC出货报告书</t>
  </si>
  <si>
    <t>产品名称</t>
  </si>
  <si>
    <t>女式长裤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</si>
  <si>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</si>
  <si>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</si>
  <si>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</si>
  <si>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</si>
  <si>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</si>
  <si>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</si>
  <si>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</si>
  <si>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天津NDC库</t>
  </si>
  <si>
    <t>美妙直发</t>
  </si>
  <si>
    <t>成品第三方合格报告</t>
  </si>
  <si>
    <t>验货数量</t>
  </si>
  <si>
    <t>中期检验报告</t>
  </si>
  <si>
    <t>采购凭证号</t>
  </si>
  <si>
    <t xml:space="preserve"> CGDD23101000097</t>
  </si>
  <si>
    <t>入仓数量</t>
  </si>
  <si>
    <t>CGDD23101000098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</si>
  <si>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</si>
  <si>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</si>
  <si>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</si>
  <si>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</si>
  <si>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</si>
  <si>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</si>
  <si>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</si>
  <si>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</si>
  <si>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</si>
  <si>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</si>
  <si>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</si>
  <si>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</si>
  <si>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</si>
  <si>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</si>
  <si>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</si>
  <si>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</si>
  <si>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</si>
  <si>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</si>
  <si>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</si>
  <si>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</si>
  <si>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</si>
  <si>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</si>
  <si>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黑色：22#、25#、30#、36#、40#</t>
  </si>
  <si>
    <t>共抽5箱+2箱+1箱=8箱</t>
  </si>
  <si>
    <t>每箱10件，合计：80件</t>
  </si>
  <si>
    <t>情况说明：</t>
  </si>
  <si>
    <t xml:space="preserve">【问题点描述】  </t>
  </si>
  <si>
    <t>1.油污1件</t>
  </si>
  <si>
    <t>2.少量脏污线毛</t>
  </si>
  <si>
    <t>3.抽验混号了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</si>
  <si>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</si>
  <si>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</si>
  <si>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</si>
  <si>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</si>
  <si>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</si>
  <si>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</si>
  <si>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</si>
  <si>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此订单1250件，分三次出货，按照AQL2.5的抽验要求，抽验80件，不良数量1件，在运行范围内，可以出货</t>
  </si>
  <si>
    <t>服装QC部门</t>
  </si>
  <si>
    <t>检验人</t>
  </si>
  <si>
    <t>2023.12.26</t>
  </si>
  <si>
    <t>+0.5-1</t>
  </si>
  <si>
    <t>-1-1</t>
  </si>
  <si>
    <t>+1+0.6</t>
  </si>
  <si>
    <t>+0.5+0.5</t>
  </si>
  <si>
    <t>+1.5+1</t>
  </si>
  <si>
    <t>+1-1</t>
  </si>
  <si>
    <t>-1.5-1</t>
  </si>
  <si>
    <t>-1-0.6</t>
  </si>
  <si>
    <t>+1.2+1</t>
  </si>
  <si>
    <t>0+0.3</t>
  </si>
  <si>
    <t>-1+0.5</t>
  </si>
  <si>
    <t>+0.50</t>
  </si>
  <si>
    <t>-0.30</t>
  </si>
  <si>
    <t>0-0.4</t>
  </si>
  <si>
    <t>-0.5-0.6</t>
  </si>
  <si>
    <t>-0.40</t>
  </si>
  <si>
    <t>0-0.2</t>
  </si>
  <si>
    <t>00</t>
  </si>
  <si>
    <t>-0.3-0.2</t>
  </si>
  <si>
    <t>0-0.3</t>
  </si>
  <si>
    <t>-0.20</t>
  </si>
  <si>
    <t>-0.2-0.5</t>
  </si>
  <si>
    <t>-0.6-0.2</t>
  </si>
  <si>
    <t>0-0.7</t>
  </si>
  <si>
    <t>-0.50</t>
  </si>
  <si>
    <t>-0.8-0.5</t>
  </si>
  <si>
    <t>验货时间：2023.12.26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</si>
  <si>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</si>
  <si>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</si>
  <si>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</si>
  <si>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</si>
  <si>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</si>
  <si>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</si>
  <si>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</si>
  <si>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</si>
  <si>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</si>
  <si>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</si>
  <si>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</si>
  <si>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</si>
  <si>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</si>
  <si>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</si>
  <si>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</si>
  <si>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</si>
  <si>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</si>
  <si>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5042-150</t>
  </si>
  <si>
    <t>FW08491</t>
  </si>
  <si>
    <t>81760/82749/81748/82234</t>
  </si>
  <si>
    <t>赢合</t>
  </si>
  <si>
    <t>5019-168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</si>
  <si>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</si>
  <si>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</si>
  <si>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</si>
  <si>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</si>
  <si>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</si>
  <si>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</si>
  <si>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</si>
  <si>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</si>
  <si>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</si>
  <si>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</si>
  <si>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</si>
  <si>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6-5370-175</t>
  </si>
  <si>
    <t>8-5070-172</t>
  </si>
  <si>
    <t>2-3-5056-175</t>
  </si>
  <si>
    <t>2-9-5369-174</t>
  </si>
  <si>
    <t>2-3-5369-182</t>
  </si>
  <si>
    <t>1-5054-184</t>
  </si>
  <si>
    <t>5-5042-150</t>
  </si>
  <si>
    <t>2-6-5368-173</t>
  </si>
  <si>
    <t>4-5374-215</t>
  </si>
  <si>
    <t>9-5370-162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</si>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</sst>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7" borderId="7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7" applyNumberFormat="0" applyFill="0" applyAlignment="0" applyProtection="0">
      <alignment vertical="center"/>
    </xf>
    <xf numFmtId="0" fontId="33" fillId="0" borderId="77" applyNumberFormat="0" applyFill="0" applyAlignment="0" applyProtection="0">
      <alignment vertical="center"/>
    </xf>
    <xf numFmtId="0" fontId="34" fillId="0" borderId="7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8" borderId="79" applyNumberFormat="0" applyAlignment="0" applyProtection="0">
      <alignment vertical="center"/>
    </xf>
    <xf numFmtId="0" fontId="36" fillId="9" borderId="80" applyNumberFormat="0" applyAlignment="0" applyProtection="0">
      <alignment vertical="center"/>
    </xf>
    <xf numFmtId="0" fontId="37" fillId="9" borderId="79" applyNumberFormat="0" applyAlignment="0" applyProtection="0">
      <alignment vertical="center"/>
    </xf>
    <xf numFmtId="0" fontId="38" fillId="10" borderId="81" applyNumberFormat="0" applyAlignment="0" applyProtection="0">
      <alignment vertical="center"/>
    </xf>
    <xf numFmtId="0" fontId="39" fillId="0" borderId="82" applyNumberFormat="0" applyFill="0" applyAlignment="0" applyProtection="0">
      <alignment vertical="center"/>
    </xf>
    <xf numFmtId="0" fontId="40" fillId="0" borderId="83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/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1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8" fontId="0" fillId="0" borderId="0" xfId="0" applyNumberFormat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11" xfId="50" applyFont="1" applyFill="1" applyBorder="1" applyAlignment="1">
      <alignment horizontal="left" vertical="center"/>
    </xf>
    <xf numFmtId="0" fontId="9" fillId="3" borderId="12" xfId="50" applyFont="1" applyFill="1" applyBorder="1" applyAlignment="1">
      <alignment horizontal="center" vertical="center"/>
    </xf>
    <xf numFmtId="0" fontId="10" fillId="3" borderId="12" xfId="50" applyFont="1" applyFill="1" applyBorder="1" applyAlignment="1">
      <alignment vertical="center"/>
    </xf>
    <xf numFmtId="0" fontId="9" fillId="3" borderId="12" xfId="51" applyFont="1" applyFill="1" applyBorder="1" applyAlignment="1">
      <alignment horizontal="center"/>
    </xf>
    <xf numFmtId="0" fontId="10" fillId="3" borderId="13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7" xfId="54" applyFont="1" applyBorder="1" applyAlignment="1">
      <alignment horizontal="center"/>
    </xf>
    <xf numFmtId="0" fontId="11" fillId="0" borderId="2" xfId="54" applyFont="1" applyBorder="1" applyAlignment="1">
      <alignment horizontal="center"/>
    </xf>
    <xf numFmtId="0" fontId="3" fillId="0" borderId="2" xfId="54" applyFont="1" applyBorder="1" applyAlignment="1">
      <alignment horizontal="center"/>
    </xf>
    <xf numFmtId="0" fontId="11" fillId="0" borderId="14" xfId="54" applyFont="1" applyBorder="1" applyAlignment="1">
      <alignment horizontal="center"/>
    </xf>
    <xf numFmtId="176" fontId="12" fillId="0" borderId="2" xfId="54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49" fontId="3" fillId="4" borderId="2" xfId="53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3" borderId="15" xfId="51" applyFont="1" applyFill="1" applyBorder="1" applyAlignment="1"/>
    <xf numFmtId="49" fontId="9" fillId="3" borderId="16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right"/>
    </xf>
    <xf numFmtId="49" fontId="9" fillId="3" borderId="16" xfId="51" applyNumberFormat="1" applyFont="1" applyFill="1" applyBorder="1" applyAlignment="1">
      <alignment horizontal="right" vertical="center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2" xfId="50" applyFont="1" applyFill="1" applyBorder="1" applyAlignment="1">
      <alignment horizontal="left" vertical="center"/>
    </xf>
    <xf numFmtId="0" fontId="9" fillId="3" borderId="19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0" xfId="51" applyFont="1" applyFill="1" applyBorder="1" applyAlignment="1" applyProtection="1">
      <alignment horizontal="center" vertical="center"/>
    </xf>
    <xf numFmtId="0" fontId="11" fillId="0" borderId="5" xfId="54" applyFont="1" applyBorder="1" applyAlignment="1">
      <alignment horizontal="center"/>
    </xf>
    <xf numFmtId="0" fontId="9" fillId="3" borderId="2" xfId="51" applyFont="1" applyFill="1" applyBorder="1"/>
    <xf numFmtId="0" fontId="10" fillId="3" borderId="2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1" xfId="51" applyNumberFormat="1" applyFont="1" applyFill="1" applyBorder="1" applyAlignment="1">
      <alignment horizontal="center"/>
    </xf>
    <xf numFmtId="49" fontId="9" fillId="3" borderId="22" xfId="51" applyNumberFormat="1" applyFont="1" applyFill="1" applyBorder="1" applyAlignment="1">
      <alignment horizontal="center"/>
    </xf>
    <xf numFmtId="49" fontId="9" fillId="3" borderId="22" xfId="52" applyNumberFormat="1" applyFont="1" applyFill="1" applyBorder="1" applyAlignment="1">
      <alignment horizontal="center" vertical="center"/>
    </xf>
    <xf numFmtId="49" fontId="9" fillId="3" borderId="23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3" fillId="0" borderId="0" xfId="50" applyFill="1" applyAlignment="1">
      <alignment horizontal="left" vertical="center"/>
    </xf>
    <xf numFmtId="0" fontId="13" fillId="0" borderId="0" xfId="50" applyFill="1" applyBorder="1" applyAlignment="1">
      <alignment horizontal="left" vertical="center"/>
    </xf>
    <xf numFmtId="0" fontId="13" fillId="0" borderId="0" xfId="50" applyFont="1" applyFill="1" applyAlignment="1">
      <alignment horizontal="left" vertical="center"/>
    </xf>
    <xf numFmtId="0" fontId="14" fillId="0" borderId="24" xfId="50" applyFont="1" applyFill="1" applyBorder="1" applyAlignment="1">
      <alignment horizontal="center" vertical="top"/>
    </xf>
    <xf numFmtId="0" fontId="15" fillId="0" borderId="25" xfId="50" applyFont="1" applyFill="1" applyBorder="1" applyAlignment="1">
      <alignment horizontal="left" vertical="center"/>
    </xf>
    <xf numFmtId="0" fontId="16" fillId="0" borderId="26" xfId="50" applyFont="1" applyFill="1" applyBorder="1" applyAlignment="1">
      <alignment horizontal="center" vertical="center"/>
    </xf>
    <xf numFmtId="0" fontId="15" fillId="0" borderId="26" xfId="50" applyFont="1" applyFill="1" applyBorder="1" applyAlignment="1">
      <alignment horizontal="center" vertical="center"/>
    </xf>
    <xf numFmtId="0" fontId="17" fillId="0" borderId="26" xfId="50" applyFont="1" applyFill="1" applyBorder="1" applyAlignment="1">
      <alignment vertical="center"/>
    </xf>
    <xf numFmtId="0" fontId="15" fillId="0" borderId="26" xfId="50" applyFont="1" applyFill="1" applyBorder="1" applyAlignment="1">
      <alignment vertical="center"/>
    </xf>
    <xf numFmtId="0" fontId="17" fillId="0" borderId="26" xfId="50" applyFont="1" applyFill="1" applyBorder="1" applyAlignment="1">
      <alignment horizontal="center" vertical="center"/>
    </xf>
    <xf numFmtId="0" fontId="15" fillId="0" borderId="27" xfId="50" applyFont="1" applyFill="1" applyBorder="1" applyAlignment="1">
      <alignment vertical="center"/>
    </xf>
    <xf numFmtId="0" fontId="16" fillId="0" borderId="28" xfId="50" applyFont="1" applyFill="1" applyBorder="1" applyAlignment="1">
      <alignment horizontal="center" vertical="center"/>
    </xf>
    <xf numFmtId="0" fontId="15" fillId="0" borderId="28" xfId="50" applyFont="1" applyFill="1" applyBorder="1" applyAlignment="1">
      <alignment vertical="center"/>
    </xf>
    <xf numFmtId="58" fontId="17" fillId="0" borderId="28" xfId="50" applyNumberFormat="1" applyFont="1" applyFill="1" applyBorder="1" applyAlignment="1">
      <alignment horizontal="center" vertical="center"/>
    </xf>
    <xf numFmtId="0" fontId="17" fillId="0" borderId="28" xfId="50" applyFont="1" applyFill="1" applyBorder="1" applyAlignment="1">
      <alignment horizontal="center" vertical="center"/>
    </xf>
    <xf numFmtId="0" fontId="15" fillId="0" borderId="28" xfId="50" applyFont="1" applyFill="1" applyBorder="1" applyAlignment="1">
      <alignment horizontal="center" vertical="center"/>
    </xf>
    <xf numFmtId="0" fontId="15" fillId="0" borderId="27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horizontal="right" vertical="center"/>
    </xf>
    <xf numFmtId="0" fontId="15" fillId="0" borderId="28" xfId="50" applyFont="1" applyFill="1" applyBorder="1" applyAlignment="1">
      <alignment horizontal="left" vertical="center"/>
    </xf>
    <xf numFmtId="0" fontId="15" fillId="0" borderId="29" xfId="50" applyFont="1" applyFill="1" applyBorder="1" applyAlignment="1">
      <alignment vertical="center"/>
    </xf>
    <xf numFmtId="0" fontId="16" fillId="0" borderId="30" xfId="50" applyFont="1" applyFill="1" applyBorder="1" applyAlignment="1">
      <alignment horizontal="right" vertical="center"/>
    </xf>
    <xf numFmtId="0" fontId="15" fillId="0" borderId="30" xfId="50" applyFont="1" applyFill="1" applyBorder="1" applyAlignment="1">
      <alignment vertical="center"/>
    </xf>
    <xf numFmtId="0" fontId="17" fillId="0" borderId="30" xfId="50" applyFont="1" applyFill="1" applyBorder="1" applyAlignment="1">
      <alignment vertical="center"/>
    </xf>
    <xf numFmtId="0" fontId="17" fillId="0" borderId="30" xfId="50" applyFont="1" applyFill="1" applyBorder="1" applyAlignment="1">
      <alignment horizontal="left" vertical="center"/>
    </xf>
    <xf numFmtId="0" fontId="15" fillId="0" borderId="30" xfId="50" applyFont="1" applyFill="1" applyBorder="1" applyAlignment="1">
      <alignment horizontal="left" vertical="center"/>
    </xf>
    <xf numFmtId="0" fontId="15" fillId="0" borderId="2" xfId="50" applyFont="1" applyFill="1" applyBorder="1" applyAlignment="1">
      <alignment vertical="center"/>
    </xf>
    <xf numFmtId="0" fontId="16" fillId="0" borderId="2" xfId="50" applyFont="1" applyFill="1" applyBorder="1" applyAlignment="1">
      <alignment horizontal="center" vertical="center"/>
    </xf>
    <xf numFmtId="0" fontId="17" fillId="0" borderId="2" xfId="50" applyFont="1" applyFill="1" applyBorder="1" applyAlignment="1">
      <alignment vertical="center"/>
    </xf>
    <xf numFmtId="0" fontId="15" fillId="0" borderId="2" xfId="50" applyFont="1" applyFill="1" applyBorder="1" applyAlignment="1">
      <alignment horizontal="center" vertical="center"/>
    </xf>
    <xf numFmtId="0" fontId="15" fillId="0" borderId="2" xfId="50" applyFont="1" applyFill="1" applyBorder="1" applyAlignment="1">
      <alignment horizontal="left" vertical="center"/>
    </xf>
    <xf numFmtId="0" fontId="17" fillId="0" borderId="2" xfId="50" applyFont="1" applyFill="1" applyBorder="1" applyAlignment="1">
      <alignment horizontal="left" vertical="center"/>
    </xf>
    <xf numFmtId="0" fontId="17" fillId="0" borderId="2" xfId="50" applyFont="1" applyFill="1" applyBorder="1" applyAlignment="1">
      <alignment horizontal="center" vertical="center"/>
    </xf>
    <xf numFmtId="0" fontId="17" fillId="0" borderId="2" xfId="50" applyFont="1" applyFill="1" applyBorder="1" applyAlignment="1">
      <alignment horizontal="left" vertical="center"/>
    </xf>
    <xf numFmtId="0" fontId="15" fillId="0" borderId="31" xfId="50" applyFont="1" applyFill="1" applyBorder="1" applyAlignment="1">
      <alignment vertical="center"/>
    </xf>
    <xf numFmtId="0" fontId="15" fillId="0" borderId="32" xfId="50" applyFont="1" applyFill="1" applyBorder="1" applyAlignment="1">
      <alignment vertical="center"/>
    </xf>
    <xf numFmtId="0" fontId="17" fillId="0" borderId="33" xfId="50" applyFont="1" applyFill="1" applyBorder="1" applyAlignment="1">
      <alignment horizontal="center" vertical="center"/>
    </xf>
    <xf numFmtId="0" fontId="17" fillId="0" borderId="34" xfId="50" applyFont="1" applyFill="1" applyBorder="1" applyAlignment="1">
      <alignment horizontal="center" vertical="center"/>
    </xf>
    <xf numFmtId="0" fontId="17" fillId="0" borderId="28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vertical="center"/>
    </xf>
    <xf numFmtId="0" fontId="17" fillId="0" borderId="35" xfId="50" applyFont="1" applyFill="1" applyBorder="1" applyAlignment="1">
      <alignment horizontal="center" vertical="center"/>
    </xf>
    <xf numFmtId="0" fontId="17" fillId="0" borderId="36" xfId="50" applyFont="1" applyFill="1" applyBorder="1" applyAlignment="1">
      <alignment horizontal="center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5" fillId="0" borderId="38" xfId="50" applyFont="1" applyFill="1" applyBorder="1" applyAlignment="1">
      <alignment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vertical="center"/>
    </xf>
    <xf numFmtId="0" fontId="15" fillId="0" borderId="39" xfId="50" applyFont="1" applyFill="1" applyBorder="1" applyAlignment="1">
      <alignment vertical="center"/>
    </xf>
    <xf numFmtId="0" fontId="15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5" fillId="0" borderId="26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 wrapText="1"/>
    </xf>
    <xf numFmtId="0" fontId="17" fillId="0" borderId="28" xfId="50" applyFont="1" applyFill="1" applyBorder="1" applyAlignment="1">
      <alignment horizontal="left" vertical="center" wrapText="1"/>
    </xf>
    <xf numFmtId="0" fontId="15" fillId="0" borderId="38" xfId="50" applyFont="1" applyFill="1" applyBorder="1" applyAlignment="1">
      <alignment horizontal="left" vertical="center"/>
    </xf>
    <xf numFmtId="0" fontId="13" fillId="0" borderId="39" xfId="50" applyFill="1" applyBorder="1" applyAlignment="1">
      <alignment horizontal="center" vertical="center"/>
    </xf>
    <xf numFmtId="0" fontId="15" fillId="0" borderId="40" xfId="50" applyFont="1" applyFill="1" applyBorder="1" applyAlignment="1">
      <alignment horizontal="center" vertical="center"/>
    </xf>
    <xf numFmtId="0" fontId="15" fillId="0" borderId="41" xfId="50" applyFont="1" applyFill="1" applyBorder="1" applyAlignment="1">
      <alignment horizontal="left" vertical="center"/>
    </xf>
    <xf numFmtId="0" fontId="15" fillId="0" borderId="42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15" fillId="0" borderId="35" xfId="50" applyFont="1" applyFill="1" applyBorder="1" applyAlignment="1">
      <alignment horizontal="left" vertical="center"/>
    </xf>
    <xf numFmtId="0" fontId="15" fillId="0" borderId="45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center" vertical="center"/>
    </xf>
    <xf numFmtId="58" fontId="17" fillId="0" borderId="39" xfId="50" applyNumberFormat="1" applyFont="1" applyFill="1" applyBorder="1" applyAlignment="1">
      <alignment vertical="center"/>
    </xf>
    <xf numFmtId="0" fontId="15" fillId="0" borderId="39" xfId="50" applyFont="1" applyFill="1" applyBorder="1" applyAlignment="1">
      <alignment horizontal="center" vertical="center"/>
    </xf>
    <xf numFmtId="0" fontId="17" fillId="0" borderId="46" xfId="50" applyFont="1" applyFill="1" applyBorder="1" applyAlignment="1">
      <alignment horizontal="center" vertical="center"/>
    </xf>
    <xf numFmtId="0" fontId="15" fillId="0" borderId="47" xfId="50" applyFont="1" applyFill="1" applyBorder="1" applyAlignment="1">
      <alignment horizontal="center" vertical="center"/>
    </xf>
    <xf numFmtId="0" fontId="17" fillId="0" borderId="47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5" fillId="0" borderId="2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center" vertical="center"/>
    </xf>
    <xf numFmtId="0" fontId="17" fillId="0" borderId="50" xfId="50" applyFont="1" applyFill="1" applyBorder="1" applyAlignment="1">
      <alignment horizontal="center" vertical="center"/>
    </xf>
    <xf numFmtId="0" fontId="18" fillId="0" borderId="50" xfId="50" applyFont="1" applyFill="1" applyBorder="1" applyAlignment="1">
      <alignment horizontal="left" vertical="center"/>
    </xf>
    <xf numFmtId="0" fontId="17" fillId="0" borderId="51" xfId="50" applyFont="1" applyFill="1" applyBorder="1" applyAlignment="1">
      <alignment horizontal="left" vertical="center"/>
    </xf>
    <xf numFmtId="0" fontId="15" fillId="0" borderId="46" xfId="50" applyFont="1" applyFill="1" applyBorder="1" applyAlignment="1">
      <alignment horizontal="left" vertical="center"/>
    </xf>
    <xf numFmtId="0" fontId="15" fillId="0" borderId="47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 wrapText="1"/>
    </xf>
    <xf numFmtId="0" fontId="13" fillId="0" borderId="51" xfId="50" applyFill="1" applyBorder="1" applyAlignment="1">
      <alignment horizontal="center" vertical="center"/>
    </xf>
    <xf numFmtId="0" fontId="15" fillId="0" borderId="52" xfId="50" applyFont="1" applyFill="1" applyBorder="1" applyAlignment="1">
      <alignment horizontal="left" vertical="center"/>
    </xf>
    <xf numFmtId="0" fontId="13" fillId="0" borderId="50" xfId="50" applyFont="1" applyFill="1" applyBorder="1" applyAlignment="1">
      <alignment horizontal="left" vertical="center"/>
    </xf>
    <xf numFmtId="0" fontId="17" fillId="0" borderId="53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7" fillId="0" borderId="51" xfId="50" applyFont="1" applyFill="1" applyBorder="1" applyAlignment="1">
      <alignment horizontal="center" vertical="center"/>
    </xf>
    <xf numFmtId="0" fontId="13" fillId="0" borderId="0" xfId="50" applyFont="1" applyAlignment="1">
      <alignment horizontal="left" vertical="center"/>
    </xf>
    <xf numFmtId="0" fontId="13" fillId="0" borderId="0" xfId="50" applyFont="1" applyBorder="1" applyAlignment="1">
      <alignment horizontal="left" vertical="center"/>
    </xf>
    <xf numFmtId="0" fontId="20" fillId="0" borderId="24" xfId="50" applyFont="1" applyBorder="1" applyAlignment="1">
      <alignment horizontal="center" vertical="top"/>
    </xf>
    <xf numFmtId="0" fontId="19" fillId="0" borderId="54" xfId="50" applyFont="1" applyBorder="1" applyAlignment="1">
      <alignment horizontal="left" vertical="center"/>
    </xf>
    <xf numFmtId="0" fontId="16" fillId="0" borderId="55" xfId="50" applyFont="1" applyBorder="1" applyAlignment="1">
      <alignment horizontal="center" vertical="center"/>
    </xf>
    <xf numFmtId="0" fontId="19" fillId="0" borderId="55" xfId="50" applyFont="1" applyBorder="1" applyAlignment="1">
      <alignment horizontal="center" vertical="center"/>
    </xf>
    <xf numFmtId="0" fontId="18" fillId="0" borderId="55" xfId="50" applyFont="1" applyBorder="1" applyAlignment="1">
      <alignment horizontal="left" vertical="center"/>
    </xf>
    <xf numFmtId="0" fontId="18" fillId="0" borderId="25" xfId="50" applyFont="1" applyBorder="1" applyAlignment="1">
      <alignment horizontal="center" vertical="center"/>
    </xf>
    <xf numFmtId="0" fontId="18" fillId="0" borderId="26" xfId="50" applyFont="1" applyBorder="1" applyAlignment="1">
      <alignment horizontal="center" vertical="center"/>
    </xf>
    <xf numFmtId="0" fontId="18" fillId="0" borderId="46" xfId="50" applyFont="1" applyBorder="1" applyAlignment="1">
      <alignment horizontal="center" vertical="center"/>
    </xf>
    <xf numFmtId="0" fontId="19" fillId="0" borderId="25" xfId="50" applyFont="1" applyBorder="1" applyAlignment="1">
      <alignment horizontal="center" vertical="center"/>
    </xf>
    <xf numFmtId="0" fontId="19" fillId="0" borderId="26" xfId="50" applyFont="1" applyBorder="1" applyAlignment="1">
      <alignment horizontal="center" vertical="center"/>
    </xf>
    <xf numFmtId="0" fontId="19" fillId="0" borderId="46" xfId="50" applyFont="1" applyBorder="1" applyAlignment="1">
      <alignment horizontal="center" vertical="center"/>
    </xf>
    <xf numFmtId="0" fontId="18" fillId="0" borderId="27" xfId="50" applyFont="1" applyBorder="1" applyAlignment="1">
      <alignment horizontal="left" vertical="center"/>
    </xf>
    <xf numFmtId="0" fontId="16" fillId="0" borderId="28" xfId="50" applyFont="1" applyBorder="1" applyAlignment="1">
      <alignment horizontal="left" vertical="center"/>
    </xf>
    <xf numFmtId="0" fontId="16" fillId="0" borderId="47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14" fontId="16" fillId="0" borderId="28" xfId="50" applyNumberFormat="1" applyFont="1" applyBorder="1" applyAlignment="1">
      <alignment horizontal="center" vertical="center"/>
    </xf>
    <xf numFmtId="14" fontId="16" fillId="0" borderId="47" xfId="50" applyNumberFormat="1" applyFont="1" applyBorder="1" applyAlignment="1">
      <alignment horizontal="center" vertical="center"/>
    </xf>
    <xf numFmtId="0" fontId="18" fillId="0" borderId="27" xfId="50" applyFont="1" applyBorder="1" applyAlignment="1">
      <alignment vertical="center"/>
    </xf>
    <xf numFmtId="0" fontId="16" fillId="0" borderId="28" xfId="50" applyFont="1" applyBorder="1" applyAlignment="1">
      <alignment vertical="center"/>
    </xf>
    <xf numFmtId="0" fontId="16" fillId="0" borderId="47" xfId="50" applyFont="1" applyBorder="1" applyAlignment="1">
      <alignment vertical="center"/>
    </xf>
    <xf numFmtId="0" fontId="18" fillId="0" borderId="28" xfId="50" applyFont="1" applyBorder="1" applyAlignment="1">
      <alignment vertical="center"/>
    </xf>
    <xf numFmtId="0" fontId="16" fillId="0" borderId="35" xfId="50" applyFont="1" applyBorder="1" applyAlignment="1">
      <alignment horizontal="left" vertical="center"/>
    </xf>
    <xf numFmtId="0" fontId="16" fillId="0" borderId="50" xfId="50" applyFont="1" applyBorder="1" applyAlignment="1">
      <alignment horizontal="left" vertical="center"/>
    </xf>
    <xf numFmtId="0" fontId="13" fillId="0" borderId="28" xfId="50" applyFont="1" applyBorder="1" applyAlignment="1">
      <alignment vertical="center"/>
    </xf>
    <xf numFmtId="0" fontId="18" fillId="0" borderId="38" xfId="50" applyFont="1" applyBorder="1" applyAlignment="1">
      <alignment vertical="center"/>
    </xf>
    <xf numFmtId="0" fontId="16" fillId="0" borderId="39" xfId="50" applyFont="1" applyBorder="1" applyAlignment="1">
      <alignment horizontal="center" vertical="center"/>
    </xf>
    <xf numFmtId="0" fontId="16" fillId="0" borderId="51" xfId="50" applyFont="1" applyBorder="1" applyAlignment="1">
      <alignment horizontal="center" vertical="center"/>
    </xf>
    <xf numFmtId="0" fontId="18" fillId="0" borderId="38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14" fontId="16" fillId="0" borderId="39" xfId="50" applyNumberFormat="1" applyFont="1" applyBorder="1" applyAlignment="1">
      <alignment horizontal="center" vertical="center"/>
    </xf>
    <xf numFmtId="14" fontId="16" fillId="0" borderId="51" xfId="50" applyNumberFormat="1" applyFont="1" applyBorder="1" applyAlignment="1">
      <alignment horizontal="center" vertical="center"/>
    </xf>
    <xf numFmtId="0" fontId="18" fillId="0" borderId="56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9" fillId="0" borderId="57" xfId="50" applyFont="1" applyBorder="1" applyAlignment="1">
      <alignment horizontal="left" vertical="center"/>
    </xf>
    <xf numFmtId="0" fontId="19" fillId="0" borderId="58" xfId="50" applyFont="1" applyBorder="1" applyAlignment="1">
      <alignment horizontal="left" vertical="center"/>
    </xf>
    <xf numFmtId="0" fontId="18" fillId="0" borderId="31" xfId="50" applyFont="1" applyBorder="1" applyAlignment="1">
      <alignment vertical="center"/>
    </xf>
    <xf numFmtId="0" fontId="13" fillId="0" borderId="32" xfId="50" applyFont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13" fillId="0" borderId="32" xfId="50" applyFont="1" applyBorder="1" applyAlignment="1">
      <alignment vertical="center"/>
    </xf>
    <xf numFmtId="0" fontId="18" fillId="0" borderId="32" xfId="50" applyFont="1" applyBorder="1" applyAlignment="1">
      <alignment vertical="center"/>
    </xf>
    <xf numFmtId="0" fontId="13" fillId="0" borderId="28" xfId="50" applyFont="1" applyBorder="1" applyAlignment="1">
      <alignment horizontal="left" vertical="center"/>
    </xf>
    <xf numFmtId="0" fontId="18" fillId="0" borderId="31" xfId="50" applyFont="1" applyBorder="1" applyAlignment="1">
      <alignment horizontal="center" vertical="center"/>
    </xf>
    <xf numFmtId="0" fontId="16" fillId="0" borderId="32" xfId="50" applyFont="1" applyBorder="1" applyAlignment="1">
      <alignment horizontal="center" vertical="center"/>
    </xf>
    <xf numFmtId="0" fontId="18" fillId="0" borderId="32" xfId="50" applyFont="1" applyBorder="1" applyAlignment="1">
      <alignment horizontal="center" vertical="center"/>
    </xf>
    <xf numFmtId="0" fontId="13" fillId="0" borderId="32" xfId="50" applyFont="1" applyBorder="1" applyAlignment="1">
      <alignment horizontal="center" vertical="center"/>
    </xf>
    <xf numFmtId="0" fontId="18" fillId="0" borderId="27" xfId="50" applyFont="1" applyBorder="1" applyAlignment="1">
      <alignment horizontal="center" vertical="center"/>
    </xf>
    <xf numFmtId="0" fontId="16" fillId="0" borderId="28" xfId="50" applyFont="1" applyBorder="1" applyAlignment="1">
      <alignment horizontal="center" vertical="center"/>
    </xf>
    <xf numFmtId="0" fontId="18" fillId="0" borderId="28" xfId="50" applyFont="1" applyBorder="1" applyAlignment="1">
      <alignment horizontal="center" vertical="center"/>
    </xf>
    <xf numFmtId="0" fontId="13" fillId="0" borderId="28" xfId="50" applyFont="1" applyBorder="1" applyAlignment="1">
      <alignment horizontal="center" vertical="center"/>
    </xf>
    <xf numFmtId="0" fontId="18" fillId="0" borderId="43" xfId="50" applyFont="1" applyBorder="1" applyAlignment="1">
      <alignment horizontal="left" vertical="center" wrapText="1"/>
    </xf>
    <xf numFmtId="0" fontId="18" fillId="0" borderId="44" xfId="50" applyFont="1" applyBorder="1" applyAlignment="1">
      <alignment horizontal="left" vertical="center" wrapText="1"/>
    </xf>
    <xf numFmtId="0" fontId="18" fillId="0" borderId="31" xfId="50" applyFont="1" applyBorder="1" applyAlignment="1">
      <alignment horizontal="left" vertical="center"/>
    </xf>
    <xf numFmtId="0" fontId="18" fillId="0" borderId="32" xfId="50" applyFont="1" applyBorder="1" applyAlignment="1">
      <alignment horizontal="left" vertical="center"/>
    </xf>
    <xf numFmtId="0" fontId="21" fillId="0" borderId="59" xfId="50" applyFont="1" applyBorder="1" applyAlignment="1">
      <alignment horizontal="left" vertical="center" wrapText="1"/>
    </xf>
    <xf numFmtId="0" fontId="16" fillId="0" borderId="27" xfId="50" applyFont="1" applyBorder="1" applyAlignment="1">
      <alignment horizontal="left" vertical="center"/>
    </xf>
    <xf numFmtId="9" fontId="16" fillId="0" borderId="28" xfId="50" applyNumberFormat="1" applyFont="1" applyBorder="1" applyAlignment="1">
      <alignment horizontal="center" vertical="center"/>
    </xf>
    <xf numFmtId="0" fontId="19" fillId="0" borderId="57" xfId="0" applyFont="1" applyBorder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9" fontId="16" fillId="0" borderId="41" xfId="50" applyNumberFormat="1" applyFont="1" applyBorder="1" applyAlignment="1">
      <alignment horizontal="left" vertical="center"/>
    </xf>
    <xf numFmtId="9" fontId="16" fillId="0" borderId="42" xfId="50" applyNumberFormat="1" applyFont="1" applyBorder="1" applyAlignment="1">
      <alignment horizontal="left" vertical="center"/>
    </xf>
    <xf numFmtId="9" fontId="16" fillId="0" borderId="43" xfId="50" applyNumberFormat="1" applyFont="1" applyBorder="1" applyAlignment="1">
      <alignment horizontal="left" vertical="center"/>
    </xf>
    <xf numFmtId="9" fontId="16" fillId="0" borderId="44" xfId="50" applyNumberFormat="1" applyFont="1" applyBorder="1" applyAlignment="1">
      <alignment horizontal="left" vertical="center"/>
    </xf>
    <xf numFmtId="0" fontId="15" fillId="0" borderId="31" xfId="50" applyFont="1" applyFill="1" applyBorder="1" applyAlignment="1">
      <alignment horizontal="left" vertical="center"/>
    </xf>
    <xf numFmtId="0" fontId="15" fillId="0" borderId="32" xfId="50" applyFont="1" applyFill="1" applyBorder="1" applyAlignment="1">
      <alignment horizontal="left" vertical="center"/>
    </xf>
    <xf numFmtId="0" fontId="15" fillId="0" borderId="60" xfId="50" applyFont="1" applyFill="1" applyBorder="1" applyAlignment="1">
      <alignment horizontal="left" vertical="center"/>
    </xf>
    <xf numFmtId="0" fontId="15" fillId="0" borderId="44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6" fillId="0" borderId="61" xfId="50" applyFont="1" applyFill="1" applyBorder="1" applyAlignment="1">
      <alignment horizontal="left" vertical="center"/>
    </xf>
    <xf numFmtId="0" fontId="16" fillId="0" borderId="34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9" fillId="0" borderId="54" xfId="50" applyFont="1" applyBorder="1" applyAlignment="1">
      <alignment vertical="center"/>
    </xf>
    <xf numFmtId="0" fontId="22" fillId="0" borderId="58" xfId="50" applyFont="1" applyBorder="1" applyAlignment="1">
      <alignment horizontal="center" vertical="center"/>
    </xf>
    <xf numFmtId="0" fontId="19" fillId="0" borderId="55" xfId="50" applyFont="1" applyBorder="1" applyAlignment="1">
      <alignment vertical="center"/>
    </xf>
    <xf numFmtId="0" fontId="16" fillId="0" borderId="62" xfId="50" applyFont="1" applyBorder="1" applyAlignment="1">
      <alignment vertical="center"/>
    </xf>
    <xf numFmtId="0" fontId="19" fillId="0" borderId="62" xfId="50" applyFont="1" applyBorder="1" applyAlignment="1">
      <alignment vertical="center"/>
    </xf>
    <xf numFmtId="58" fontId="13" fillId="0" borderId="55" xfId="50" applyNumberFormat="1" applyFont="1" applyBorder="1" applyAlignment="1">
      <alignment vertical="center"/>
    </xf>
    <xf numFmtId="0" fontId="19" fillId="0" borderId="40" xfId="50" applyFont="1" applyBorder="1" applyAlignment="1">
      <alignment horizontal="center" vertical="center"/>
    </xf>
    <xf numFmtId="0" fontId="16" fillId="0" borderId="56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3" fillId="0" borderId="62" xfId="50" applyFont="1" applyBorder="1" applyAlignment="1">
      <alignment vertical="center"/>
    </xf>
    <xf numFmtId="0" fontId="13" fillId="0" borderId="55" xfId="50" applyFont="1" applyBorder="1" applyAlignment="1">
      <alignment horizontal="center" vertical="center"/>
    </xf>
    <xf numFmtId="0" fontId="13" fillId="0" borderId="63" xfId="50" applyFont="1" applyBorder="1" applyAlignment="1">
      <alignment horizontal="center" vertical="center"/>
    </xf>
    <xf numFmtId="0" fontId="16" fillId="0" borderId="39" xfId="50" applyFont="1" applyBorder="1" applyAlignment="1">
      <alignment horizontal="left" vertical="center"/>
    </xf>
    <xf numFmtId="0" fontId="16" fillId="0" borderId="51" xfId="50" applyFont="1" applyBorder="1" applyAlignment="1">
      <alignment horizontal="left" vertical="center"/>
    </xf>
    <xf numFmtId="0" fontId="18" fillId="0" borderId="64" xfId="50" applyFont="1" applyBorder="1" applyAlignment="1">
      <alignment horizontal="left" vertical="center"/>
    </xf>
    <xf numFmtId="0" fontId="19" fillId="0" borderId="65" xfId="50" applyFont="1" applyBorder="1" applyAlignment="1">
      <alignment horizontal="left" vertical="center"/>
    </xf>
    <xf numFmtId="0" fontId="16" fillId="0" borderId="66" xfId="50" applyFont="1" applyBorder="1" applyAlignment="1">
      <alignment horizontal="left" vertical="center"/>
    </xf>
    <xf numFmtId="0" fontId="18" fillId="0" borderId="51" xfId="50" applyFont="1" applyBorder="1" applyAlignment="1">
      <alignment horizontal="left" vertical="center"/>
    </xf>
    <xf numFmtId="0" fontId="18" fillId="0" borderId="0" xfId="50" applyFont="1" applyBorder="1" applyAlignment="1">
      <alignment vertical="center"/>
    </xf>
    <xf numFmtId="0" fontId="18" fillId="0" borderId="53" xfId="50" applyFont="1" applyBorder="1" applyAlignment="1">
      <alignment horizontal="left" vertical="center" wrapText="1"/>
    </xf>
    <xf numFmtId="0" fontId="18" fillId="0" borderId="66" xfId="50" applyFont="1" applyBorder="1" applyAlignment="1">
      <alignment horizontal="left" vertical="center"/>
    </xf>
    <xf numFmtId="0" fontId="15" fillId="0" borderId="47" xfId="50" applyFont="1" applyBorder="1" applyAlignment="1">
      <alignment horizontal="left" vertical="center"/>
    </xf>
    <xf numFmtId="0" fontId="23" fillId="0" borderId="47" xfId="50" applyFont="1" applyBorder="1" applyAlignment="1">
      <alignment horizontal="left" vertical="center" wrapText="1"/>
    </xf>
    <xf numFmtId="0" fontId="23" fillId="0" borderId="47" xfId="50" applyFont="1" applyBorder="1" applyAlignment="1">
      <alignment horizontal="left" vertical="center"/>
    </xf>
    <xf numFmtId="0" fontId="17" fillId="0" borderId="47" xfId="50" applyFont="1" applyBorder="1" applyAlignment="1">
      <alignment horizontal="left" vertical="center"/>
    </xf>
    <xf numFmtId="0" fontId="19" fillId="0" borderId="65" xfId="0" applyFont="1" applyBorder="1" applyAlignment="1">
      <alignment horizontal="left" vertical="center"/>
    </xf>
    <xf numFmtId="9" fontId="16" fillId="0" borderId="52" xfId="50" applyNumberFormat="1" applyFont="1" applyBorder="1" applyAlignment="1">
      <alignment horizontal="left" vertical="center"/>
    </xf>
    <xf numFmtId="9" fontId="16" fillId="0" borderId="53" xfId="50" applyNumberFormat="1" applyFont="1" applyBorder="1" applyAlignment="1">
      <alignment horizontal="left" vertical="center"/>
    </xf>
    <xf numFmtId="0" fontId="15" fillId="0" borderId="66" xfId="50" applyFont="1" applyFill="1" applyBorder="1" applyAlignment="1">
      <alignment horizontal="left" vertical="center"/>
    </xf>
    <xf numFmtId="0" fontId="15" fillId="0" borderId="53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6" fillId="0" borderId="50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9" fillId="0" borderId="67" xfId="50" applyFont="1" applyBorder="1" applyAlignment="1">
      <alignment horizontal="center" vertical="center"/>
    </xf>
    <xf numFmtId="0" fontId="16" fillId="0" borderId="62" xfId="50" applyFont="1" applyBorder="1" applyAlignment="1">
      <alignment horizontal="center" vertical="center"/>
    </xf>
    <xf numFmtId="0" fontId="16" fillId="0" borderId="64" xfId="50" applyFont="1" applyBorder="1" applyAlignment="1">
      <alignment horizontal="center" vertical="center"/>
    </xf>
    <xf numFmtId="0" fontId="16" fillId="0" borderId="64" xfId="50" applyFont="1" applyFill="1" applyBorder="1" applyAlignment="1">
      <alignment horizontal="left" vertical="center"/>
    </xf>
    <xf numFmtId="0" fontId="24" fillId="0" borderId="68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5" fillId="0" borderId="14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2" xfId="0" applyFont="1" applyFill="1" applyBorder="1"/>
    <xf numFmtId="0" fontId="0" fillId="0" borderId="14" xfId="0" applyBorder="1"/>
    <xf numFmtId="0" fontId="0" fillId="5" borderId="2" xfId="0" applyFill="1" applyBorder="1"/>
    <xf numFmtId="0" fontId="0" fillId="0" borderId="70" xfId="0" applyBorder="1"/>
    <xf numFmtId="0" fontId="0" fillId="0" borderId="71" xfId="0" applyBorder="1"/>
    <xf numFmtId="0" fontId="0" fillId="5" borderId="71" xfId="0" applyFill="1" applyBorder="1"/>
    <xf numFmtId="0" fontId="0" fillId="6" borderId="0" xfId="0" applyFill="1"/>
    <xf numFmtId="0" fontId="24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/>
    </xf>
    <xf numFmtId="0" fontId="25" fillId="0" borderId="74" xfId="0" applyFont="1" applyBorder="1"/>
    <xf numFmtId="0" fontId="0" fillId="0" borderId="74" xfId="0" applyBorder="1"/>
    <xf numFmtId="0" fontId="0" fillId="0" borderId="75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_110509_2006-09-28 2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6098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80695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8</xdr:row>
          <xdr:rowOff>57150</xdr:rowOff>
        </xdr:from>
        <xdr:to>
          <xdr:col>2</xdr:col>
          <xdr:colOff>0</xdr:colOff>
          <xdr:row>10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724025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784725" y="8069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251575" y="8069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642225" y="80791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30003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394200" y="260985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251450" y="250507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409575</xdr:colOff>
          <xdr:row>15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251450" y="269557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394200" y="299085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409575</xdr:colOff>
          <xdr:row>16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251450" y="291465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089900" y="248602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089900" y="269557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223125" y="29908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089900" y="283845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05167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85177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85177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20478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20574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22479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339725</xdr:colOff>
          <xdr:row>10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85737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85737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537075" y="185737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91490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223125" y="26193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223125" y="28098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85177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05167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05167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69557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180975</xdr:rowOff>
        </xdr:from>
        <xdr:to>
          <xdr:col>3</xdr:col>
          <xdr:colOff>628650</xdr:colOff>
          <xdr:row>27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72440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8003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99085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60985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365625" y="280035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8573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294" t="s">
        <v>0</v>
      </c>
      <c r="C2" s="295"/>
      <c r="D2" s="295"/>
      <c r="E2" s="295"/>
      <c r="F2" s="295"/>
      <c r="G2" s="295"/>
      <c r="H2" s="295"/>
      <c r="I2" s="309"/>
    </row>
    <row r="3" ht="27.95" customHeight="1" spans="2:9">
      <c r="B3" s="296"/>
      <c r="C3" s="297"/>
      <c r="D3" s="298" t="s">
        <v>1</v>
      </c>
      <c r="E3" s="299"/>
      <c r="F3" s="300" t="s">
        <v>2</v>
      </c>
      <c r="G3" s="301"/>
      <c r="H3" s="298" t="s">
        <v>3</v>
      </c>
      <c r="I3" s="310"/>
    </row>
    <row r="4" ht="27.95" customHeight="1" spans="2:9">
      <c r="B4" s="296" t="s">
        <v>4</v>
      </c>
      <c r="C4" s="297" t="s">
        <v>5</v>
      </c>
      <c r="D4" s="297" t="s">
        <v>6</v>
      </c>
      <c r="E4" s="297" t="s">
        <v>7</v>
      </c>
      <c r="F4" s="302" t="s">
        <v>6</v>
      </c>
      <c r="G4" s="302" t="s">
        <v>7</v>
      </c>
      <c r="H4" s="297" t="s">
        <v>6</v>
      </c>
      <c r="I4" s="311" t="s">
        <v>7</v>
      </c>
    </row>
    <row r="5" ht="27.95" customHeight="1" spans="2:9">
      <c r="B5" s="303" t="s">
        <v>8</v>
      </c>
      <c r="C5" s="9">
        <v>13</v>
      </c>
      <c r="D5" s="9">
        <v>0</v>
      </c>
      <c r="E5" s="9">
        <v>1</v>
      </c>
      <c r="F5" s="304">
        <v>0</v>
      </c>
      <c r="G5" s="304">
        <v>1</v>
      </c>
      <c r="H5" s="9">
        <v>1</v>
      </c>
      <c r="I5" s="312">
        <v>2</v>
      </c>
    </row>
    <row r="6" ht="27.95" customHeight="1" spans="2:9">
      <c r="B6" s="303" t="s">
        <v>9</v>
      </c>
      <c r="C6" s="9">
        <v>20</v>
      </c>
      <c r="D6" s="9">
        <v>0</v>
      </c>
      <c r="E6" s="9">
        <v>1</v>
      </c>
      <c r="F6" s="304">
        <v>1</v>
      </c>
      <c r="G6" s="304">
        <v>2</v>
      </c>
      <c r="H6" s="9">
        <v>2</v>
      </c>
      <c r="I6" s="312">
        <v>3</v>
      </c>
    </row>
    <row r="7" ht="27.95" customHeight="1" spans="2:9">
      <c r="B7" s="303" t="s">
        <v>10</v>
      </c>
      <c r="C7" s="9">
        <v>32</v>
      </c>
      <c r="D7" s="9">
        <v>0</v>
      </c>
      <c r="E7" s="9">
        <v>1</v>
      </c>
      <c r="F7" s="304">
        <v>2</v>
      </c>
      <c r="G7" s="304">
        <v>3</v>
      </c>
      <c r="H7" s="9">
        <v>3</v>
      </c>
      <c r="I7" s="312">
        <v>4</v>
      </c>
    </row>
    <row r="8" ht="27.95" customHeight="1" spans="2:9">
      <c r="B8" s="303" t="s">
        <v>11</v>
      </c>
      <c r="C8" s="9">
        <v>50</v>
      </c>
      <c r="D8" s="9">
        <v>1</v>
      </c>
      <c r="E8" s="9">
        <v>2</v>
      </c>
      <c r="F8" s="304">
        <v>3</v>
      </c>
      <c r="G8" s="304">
        <v>4</v>
      </c>
      <c r="H8" s="9">
        <v>5</v>
      </c>
      <c r="I8" s="312">
        <v>6</v>
      </c>
    </row>
    <row r="9" ht="27.95" customHeight="1" spans="2:9">
      <c r="B9" s="303" t="s">
        <v>12</v>
      </c>
      <c r="C9" s="9">
        <v>80</v>
      </c>
      <c r="D9" s="9">
        <v>2</v>
      </c>
      <c r="E9" s="9">
        <v>3</v>
      </c>
      <c r="F9" s="304">
        <v>5</v>
      </c>
      <c r="G9" s="304">
        <v>6</v>
      </c>
      <c r="H9" s="9">
        <v>7</v>
      </c>
      <c r="I9" s="312">
        <v>8</v>
      </c>
    </row>
    <row r="10" ht="27.95" customHeight="1" spans="2:9">
      <c r="B10" s="303" t="s">
        <v>13</v>
      </c>
      <c r="C10" s="9">
        <v>125</v>
      </c>
      <c r="D10" s="9">
        <v>3</v>
      </c>
      <c r="E10" s="9">
        <v>4</v>
      </c>
      <c r="F10" s="304">
        <v>7</v>
      </c>
      <c r="G10" s="304">
        <v>8</v>
      </c>
      <c r="H10" s="9">
        <v>10</v>
      </c>
      <c r="I10" s="312">
        <v>11</v>
      </c>
    </row>
    <row r="11" ht="27.95" customHeight="1" spans="2:9">
      <c r="B11" s="303" t="s">
        <v>14</v>
      </c>
      <c r="C11" s="9">
        <v>200</v>
      </c>
      <c r="D11" s="9">
        <v>5</v>
      </c>
      <c r="E11" s="9">
        <v>6</v>
      </c>
      <c r="F11" s="304">
        <v>10</v>
      </c>
      <c r="G11" s="304">
        <v>11</v>
      </c>
      <c r="H11" s="9">
        <v>14</v>
      </c>
      <c r="I11" s="312">
        <v>15</v>
      </c>
    </row>
    <row r="12" ht="27.95" customHeight="1" spans="2:9">
      <c r="B12" s="305" t="s">
        <v>15</v>
      </c>
      <c r="C12" s="306">
        <v>315</v>
      </c>
      <c r="D12" s="306">
        <v>7</v>
      </c>
      <c r="E12" s="306">
        <v>8</v>
      </c>
      <c r="F12" s="307">
        <v>14</v>
      </c>
      <c r="G12" s="307">
        <v>15</v>
      </c>
      <c r="H12" s="306">
        <v>21</v>
      </c>
      <c r="I12" s="313">
        <v>22</v>
      </c>
    </row>
    <row r="14" customFormat="1" spans="2:4">
      <c r="B14" s="308" t="s">
        <v>16</v>
      </c>
      <c r="C14" s="308"/>
      <c r="D14" s="308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3" sqref="A3:K7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283</v>
      </c>
      <c r="B2" s="5" t="s">
        <v>245</v>
      </c>
      <c r="C2" s="5" t="s">
        <v>241</v>
      </c>
      <c r="D2" s="5" t="s">
        <v>242</v>
      </c>
      <c r="E2" s="5" t="s">
        <v>243</v>
      </c>
      <c r="F2" s="5" t="s">
        <v>244</v>
      </c>
      <c r="G2" s="4" t="s">
        <v>311</v>
      </c>
      <c r="H2" s="4" t="s">
        <v>312</v>
      </c>
      <c r="I2" s="4" t="s">
        <v>313</v>
      </c>
      <c r="J2" s="4" t="s">
        <v>314</v>
      </c>
      <c r="K2" s="5" t="s">
        <v>289</v>
      </c>
      <c r="L2" s="5" t="s">
        <v>254</v>
      </c>
    </row>
    <row r="3" spans="1:12">
      <c r="A3" s="9"/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1" t="s">
        <v>261</v>
      </c>
      <c r="B11" s="12"/>
      <c r="C11" s="12"/>
      <c r="D11" s="12"/>
      <c r="E11" s="13"/>
      <c r="F11" s="14"/>
      <c r="G11" s="20"/>
      <c r="H11" s="11" t="s">
        <v>262</v>
      </c>
      <c r="I11" s="12"/>
      <c r="J11" s="12"/>
      <c r="K11" s="12"/>
      <c r="L11" s="19"/>
    </row>
    <row r="12" ht="79.5" customHeight="1" spans="1:12">
      <c r="A12" s="15" t="s">
        <v>315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316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240</v>
      </c>
      <c r="B2" s="5" t="s">
        <v>245</v>
      </c>
      <c r="C2" s="5" t="s">
        <v>290</v>
      </c>
      <c r="D2" s="5" t="s">
        <v>243</v>
      </c>
      <c r="E2" s="5" t="s">
        <v>244</v>
      </c>
      <c r="F2" s="4" t="s">
        <v>317</v>
      </c>
      <c r="G2" s="4" t="s">
        <v>266</v>
      </c>
      <c r="H2" s="6" t="s">
        <v>267</v>
      </c>
      <c r="I2" s="17" t="s">
        <v>269</v>
      </c>
    </row>
    <row r="3" s="1" customFormat="1" ht="16.5" spans="1:9">
      <c r="A3" s="4"/>
      <c r="B3" s="7"/>
      <c r="C3" s="7"/>
      <c r="D3" s="7"/>
      <c r="E3" s="7"/>
      <c r="F3" s="4" t="s">
        <v>318</v>
      </c>
      <c r="G3" s="4" t="s">
        <v>270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1" t="s">
        <v>261</v>
      </c>
      <c r="B12" s="12"/>
      <c r="C12" s="12"/>
      <c r="D12" s="13"/>
      <c r="E12" s="14"/>
      <c r="F12" s="11" t="s">
        <v>262</v>
      </c>
      <c r="G12" s="12"/>
      <c r="H12" s="13"/>
      <c r="I12" s="19"/>
    </row>
    <row r="13" ht="52.5" customHeight="1" spans="1:9">
      <c r="A13" s="15" t="s">
        <v>319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40" sqref="A40:K40"/>
    </sheetView>
  </sheetViews>
  <sheetFormatPr defaultColWidth="10.375" defaultRowHeight="16.5" customHeight="1"/>
  <cols>
    <col min="1" max="9" width="10.375" style="182"/>
    <col min="10" max="10" width="8.875" style="182" customWidth="1"/>
    <col min="11" max="11" width="12" style="182" customWidth="1"/>
    <col min="12" max="16384" width="10.375" style="182"/>
  </cols>
  <sheetData>
    <row r="1" s="182" customFormat="1" ht="21.75" spans="1:11">
      <c r="A1" s="184" t="s">
        <v>17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="182" customFormat="1" ht="15.75" spans="1:11">
      <c r="A2" s="185" t="s">
        <v>18</v>
      </c>
      <c r="B2" s="186" t="s">
        <v>19</v>
      </c>
      <c r="C2" s="186"/>
      <c r="D2" s="187" t="s">
        <v>20</v>
      </c>
      <c r="E2" s="187"/>
      <c r="F2" s="186" t="s">
        <v>21</v>
      </c>
      <c r="G2" s="186"/>
      <c r="H2" s="188" t="s">
        <v>22</v>
      </c>
      <c r="I2" s="267" t="s">
        <v>23</v>
      </c>
      <c r="J2" s="267"/>
      <c r="K2" s="268"/>
    </row>
    <row r="3" s="182" customFormat="1" ht="15" spans="1:11">
      <c r="A3" s="189" t="s">
        <v>24</v>
      </c>
      <c r="B3" s="190"/>
      <c r="C3" s="191"/>
      <c r="D3" s="192" t="s">
        <v>25</v>
      </c>
      <c r="E3" s="193"/>
      <c r="F3" s="193"/>
      <c r="G3" s="194"/>
      <c r="H3" s="192" t="s">
        <v>26</v>
      </c>
      <c r="I3" s="193"/>
      <c r="J3" s="193"/>
      <c r="K3" s="194"/>
    </row>
    <row r="4" s="182" customFormat="1" ht="15" spans="1:11">
      <c r="A4" s="195" t="s">
        <v>27</v>
      </c>
      <c r="B4" s="196" t="s">
        <v>28</v>
      </c>
      <c r="C4" s="197"/>
      <c r="D4" s="195" t="s">
        <v>29</v>
      </c>
      <c r="E4" s="198"/>
      <c r="F4" s="199" t="s">
        <v>30</v>
      </c>
      <c r="G4" s="200"/>
      <c r="H4" s="195" t="s">
        <v>31</v>
      </c>
      <c r="I4" s="198"/>
      <c r="J4" s="196" t="s">
        <v>32</v>
      </c>
      <c r="K4" s="197" t="s">
        <v>33</v>
      </c>
    </row>
    <row r="5" s="182" customFormat="1" ht="15" spans="1:11">
      <c r="A5" s="201" t="s">
        <v>34</v>
      </c>
      <c r="B5" s="196" t="s">
        <v>35</v>
      </c>
      <c r="C5" s="197"/>
      <c r="D5" s="195" t="s">
        <v>36</v>
      </c>
      <c r="E5" s="198"/>
      <c r="F5" s="199" t="s">
        <v>37</v>
      </c>
      <c r="G5" s="200"/>
      <c r="H5" s="195" t="s">
        <v>38</v>
      </c>
      <c r="I5" s="198"/>
      <c r="J5" s="196" t="s">
        <v>32</v>
      </c>
      <c r="K5" s="197" t="s">
        <v>33</v>
      </c>
    </row>
    <row r="6" s="182" customFormat="1" ht="15" spans="1:11">
      <c r="A6" s="195" t="s">
        <v>39</v>
      </c>
      <c r="B6" s="202">
        <v>1</v>
      </c>
      <c r="C6" s="203">
        <v>5</v>
      </c>
      <c r="D6" s="201" t="s">
        <v>40</v>
      </c>
      <c r="E6" s="204"/>
      <c r="F6" s="199" t="s">
        <v>41</v>
      </c>
      <c r="G6" s="200"/>
      <c r="H6" s="195" t="s">
        <v>42</v>
      </c>
      <c r="I6" s="198"/>
      <c r="J6" s="196" t="s">
        <v>32</v>
      </c>
      <c r="K6" s="197" t="s">
        <v>33</v>
      </c>
    </row>
    <row r="7" s="182" customFormat="1" ht="15" spans="1:11">
      <c r="A7" s="195" t="s">
        <v>43</v>
      </c>
      <c r="B7" s="205">
        <v>1250</v>
      </c>
      <c r="C7" s="206"/>
      <c r="D7" s="201" t="s">
        <v>44</v>
      </c>
      <c r="E7" s="207"/>
      <c r="F7" s="199" t="s">
        <v>45</v>
      </c>
      <c r="G7" s="200"/>
      <c r="H7" s="195" t="s">
        <v>46</v>
      </c>
      <c r="I7" s="198"/>
      <c r="J7" s="196" t="s">
        <v>32</v>
      </c>
      <c r="K7" s="197" t="s">
        <v>33</v>
      </c>
    </row>
    <row r="8" s="182" customFormat="1" ht="15.75" spans="1:11">
      <c r="A8" s="208"/>
      <c r="B8" s="209"/>
      <c r="C8" s="210"/>
      <c r="D8" s="211" t="s">
        <v>47</v>
      </c>
      <c r="E8" s="212"/>
      <c r="F8" s="213" t="s">
        <v>48</v>
      </c>
      <c r="G8" s="214"/>
      <c r="H8" s="211" t="s">
        <v>49</v>
      </c>
      <c r="I8" s="212"/>
      <c r="J8" s="269" t="s">
        <v>32</v>
      </c>
      <c r="K8" s="270" t="s">
        <v>33</v>
      </c>
    </row>
    <row r="9" s="182" customFormat="1" ht="15.75" spans="1:11">
      <c r="A9" s="215" t="s">
        <v>50</v>
      </c>
      <c r="B9" s="216"/>
      <c r="C9" s="216"/>
      <c r="D9" s="216"/>
      <c r="E9" s="216"/>
      <c r="F9" s="216"/>
      <c r="G9" s="216"/>
      <c r="H9" s="216"/>
      <c r="I9" s="216"/>
      <c r="J9" s="216"/>
      <c r="K9" s="271"/>
    </row>
    <row r="10" s="182" customFormat="1" ht="15.75" spans="1:11">
      <c r="A10" s="217" t="s">
        <v>51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72"/>
    </row>
    <row r="11" s="182" customFormat="1" ht="15" spans="1:11">
      <c r="A11" s="219" t="s">
        <v>52</v>
      </c>
      <c r="B11" s="220" t="s">
        <v>53</v>
      </c>
      <c r="C11" s="221" t="s">
        <v>54</v>
      </c>
      <c r="D11" s="222"/>
      <c r="E11" s="223" t="s">
        <v>55</v>
      </c>
      <c r="F11" s="220" t="s">
        <v>53</v>
      </c>
      <c r="G11" s="221" t="s">
        <v>54</v>
      </c>
      <c r="H11" s="221" t="s">
        <v>56</v>
      </c>
      <c r="I11" s="223" t="s">
        <v>57</v>
      </c>
      <c r="J11" s="220" t="s">
        <v>53</v>
      </c>
      <c r="K11" s="273" t="s">
        <v>54</v>
      </c>
    </row>
    <row r="12" s="182" customFormat="1" ht="15" spans="1:11">
      <c r="A12" s="201" t="s">
        <v>58</v>
      </c>
      <c r="B12" s="224" t="s">
        <v>53</v>
      </c>
      <c r="C12" s="196" t="s">
        <v>54</v>
      </c>
      <c r="D12" s="207"/>
      <c r="E12" s="204" t="s">
        <v>59</v>
      </c>
      <c r="F12" s="224" t="s">
        <v>53</v>
      </c>
      <c r="G12" s="196" t="s">
        <v>54</v>
      </c>
      <c r="H12" s="196" t="s">
        <v>56</v>
      </c>
      <c r="I12" s="204" t="s">
        <v>60</v>
      </c>
      <c r="J12" s="224" t="s">
        <v>53</v>
      </c>
      <c r="K12" s="197" t="s">
        <v>54</v>
      </c>
    </row>
    <row r="13" s="182" customFormat="1" ht="15" spans="1:11">
      <c r="A13" s="201" t="s">
        <v>61</v>
      </c>
      <c r="B13" s="224" t="s">
        <v>53</v>
      </c>
      <c r="C13" s="196" t="s">
        <v>54</v>
      </c>
      <c r="D13" s="207"/>
      <c r="E13" s="204" t="s">
        <v>62</v>
      </c>
      <c r="F13" s="196" t="s">
        <v>63</v>
      </c>
      <c r="G13" s="196" t="s">
        <v>64</v>
      </c>
      <c r="H13" s="196" t="s">
        <v>56</v>
      </c>
      <c r="I13" s="204" t="s">
        <v>65</v>
      </c>
      <c r="J13" s="224" t="s">
        <v>53</v>
      </c>
      <c r="K13" s="197" t="s">
        <v>54</v>
      </c>
    </row>
    <row r="14" s="182" customFormat="1" ht="15.75" spans="1:11">
      <c r="A14" s="211" t="s">
        <v>66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74"/>
    </row>
    <row r="15" s="182" customFormat="1" ht="15.75" spans="1:11">
      <c r="A15" s="217" t="s">
        <v>67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72"/>
    </row>
    <row r="16" s="182" customFormat="1" ht="15" spans="1:11">
      <c r="A16" s="225" t="s">
        <v>68</v>
      </c>
      <c r="B16" s="221" t="s">
        <v>63</v>
      </c>
      <c r="C16" s="221" t="s">
        <v>64</v>
      </c>
      <c r="D16" s="226"/>
      <c r="E16" s="227" t="s">
        <v>69</v>
      </c>
      <c r="F16" s="221" t="s">
        <v>63</v>
      </c>
      <c r="G16" s="221" t="s">
        <v>64</v>
      </c>
      <c r="H16" s="228"/>
      <c r="I16" s="227" t="s">
        <v>70</v>
      </c>
      <c r="J16" s="221" t="s">
        <v>63</v>
      </c>
      <c r="K16" s="273" t="s">
        <v>64</v>
      </c>
    </row>
    <row r="17" s="182" customFormat="1" customHeight="1" spans="1:22">
      <c r="A17" s="229" t="s">
        <v>71</v>
      </c>
      <c r="B17" s="196" t="s">
        <v>63</v>
      </c>
      <c r="C17" s="196" t="s">
        <v>64</v>
      </c>
      <c r="D17" s="230"/>
      <c r="E17" s="231" t="s">
        <v>72</v>
      </c>
      <c r="F17" s="196" t="s">
        <v>63</v>
      </c>
      <c r="G17" s="196" t="s">
        <v>64</v>
      </c>
      <c r="H17" s="232"/>
      <c r="I17" s="231" t="s">
        <v>73</v>
      </c>
      <c r="J17" s="196" t="s">
        <v>63</v>
      </c>
      <c r="K17" s="197" t="s">
        <v>64</v>
      </c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</row>
    <row r="18" s="182" customFormat="1" ht="18" customHeight="1" spans="1:11">
      <c r="A18" s="233" t="s">
        <v>74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76"/>
    </row>
    <row r="19" s="183" customFormat="1" ht="18" customHeight="1" spans="1:11">
      <c r="A19" s="217" t="s">
        <v>75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72"/>
    </row>
    <row r="20" s="182" customFormat="1" customHeight="1" spans="1:11">
      <c r="A20" s="235" t="s">
        <v>76</v>
      </c>
      <c r="B20" s="236"/>
      <c r="C20" s="236"/>
      <c r="D20" s="236"/>
      <c r="E20" s="236"/>
      <c r="F20" s="236"/>
      <c r="G20" s="236"/>
      <c r="H20" s="236"/>
      <c r="I20" s="236"/>
      <c r="J20" s="236"/>
      <c r="K20" s="277"/>
    </row>
    <row r="21" s="182" customFormat="1" ht="21.75" customHeight="1" spans="1:11">
      <c r="A21" s="237" t="s">
        <v>77</v>
      </c>
      <c r="B21" s="231" t="s">
        <v>78</v>
      </c>
      <c r="C21" s="231" t="s">
        <v>79</v>
      </c>
      <c r="D21" s="231" t="s">
        <v>80</v>
      </c>
      <c r="E21" s="231" t="s">
        <v>81</v>
      </c>
      <c r="F21" s="231" t="s">
        <v>82</v>
      </c>
      <c r="G21" s="231" t="s">
        <v>83</v>
      </c>
      <c r="H21" s="231" t="s">
        <v>84</v>
      </c>
      <c r="I21" s="231" t="s">
        <v>85</v>
      </c>
      <c r="J21" s="231" t="s">
        <v>86</v>
      </c>
      <c r="K21" s="278" t="s">
        <v>87</v>
      </c>
    </row>
    <row r="22" s="182" customFormat="1" customHeight="1" spans="1:11">
      <c r="A22" s="238" t="s">
        <v>88</v>
      </c>
      <c r="B22" s="239"/>
      <c r="C22" s="239"/>
      <c r="D22" s="239">
        <v>1</v>
      </c>
      <c r="E22" s="239">
        <v>1</v>
      </c>
      <c r="F22" s="239">
        <v>1</v>
      </c>
      <c r="G22" s="239">
        <v>1</v>
      </c>
      <c r="H22" s="239">
        <v>1</v>
      </c>
      <c r="I22" s="239"/>
      <c r="J22" s="239"/>
      <c r="K22" s="279"/>
    </row>
    <row r="23" s="182" customFormat="1" customHeight="1" spans="1:11">
      <c r="A23" s="238"/>
      <c r="B23" s="239"/>
      <c r="C23" s="239"/>
      <c r="D23" s="239"/>
      <c r="E23" s="239"/>
      <c r="F23" s="239"/>
      <c r="G23" s="239"/>
      <c r="H23" s="239"/>
      <c r="I23" s="239"/>
      <c r="J23" s="239"/>
      <c r="K23" s="280"/>
    </row>
    <row r="24" s="182" customFormat="1" customHeight="1" spans="1:11">
      <c r="A24" s="238"/>
      <c r="B24" s="239"/>
      <c r="C24" s="239"/>
      <c r="D24" s="239"/>
      <c r="E24" s="239"/>
      <c r="F24" s="239"/>
      <c r="G24" s="239"/>
      <c r="H24" s="239"/>
      <c r="I24" s="239"/>
      <c r="J24" s="239"/>
      <c r="K24" s="280"/>
    </row>
    <row r="25" s="182" customFormat="1" customHeight="1" spans="1:11">
      <c r="A25" s="238"/>
      <c r="B25" s="239"/>
      <c r="C25" s="239"/>
      <c r="D25" s="239"/>
      <c r="E25" s="239"/>
      <c r="F25" s="239"/>
      <c r="G25" s="239"/>
      <c r="H25" s="239"/>
      <c r="I25" s="239"/>
      <c r="J25" s="239"/>
      <c r="K25" s="281"/>
    </row>
    <row r="26" s="182" customFormat="1" customHeight="1" spans="1:11">
      <c r="A26" s="238"/>
      <c r="B26" s="239"/>
      <c r="C26" s="239"/>
      <c r="D26" s="239"/>
      <c r="E26" s="239"/>
      <c r="F26" s="239"/>
      <c r="G26" s="239"/>
      <c r="H26" s="239"/>
      <c r="I26" s="239"/>
      <c r="J26" s="239"/>
      <c r="K26" s="281"/>
    </row>
    <row r="27" s="182" customFormat="1" customHeight="1" spans="1:11">
      <c r="A27" s="238"/>
      <c r="B27" s="239"/>
      <c r="C27" s="239"/>
      <c r="D27" s="239"/>
      <c r="E27" s="239"/>
      <c r="F27" s="239"/>
      <c r="G27" s="239"/>
      <c r="H27" s="239"/>
      <c r="I27" s="239"/>
      <c r="J27" s="239"/>
      <c r="K27" s="281"/>
    </row>
    <row r="28" s="182" customFormat="1" customHeight="1" spans="1:11">
      <c r="A28" s="238"/>
      <c r="B28" s="239"/>
      <c r="C28" s="239"/>
      <c r="D28" s="239"/>
      <c r="E28" s="239"/>
      <c r="F28" s="239"/>
      <c r="G28" s="239"/>
      <c r="H28" s="239"/>
      <c r="I28" s="239"/>
      <c r="J28" s="239"/>
      <c r="K28" s="281"/>
    </row>
    <row r="29" s="182" customFormat="1" ht="18" customHeight="1" spans="1:11">
      <c r="A29" s="240" t="s">
        <v>89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82"/>
    </row>
    <row r="30" s="182" customFormat="1" ht="18.75" customHeight="1" spans="1:11">
      <c r="A30" s="242" t="s">
        <v>90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83"/>
    </row>
    <row r="31" s="182" customFormat="1" ht="18.75" customHeight="1" spans="1:11">
      <c r="A31" s="244"/>
      <c r="B31" s="245"/>
      <c r="C31" s="245"/>
      <c r="D31" s="245"/>
      <c r="E31" s="245"/>
      <c r="F31" s="245"/>
      <c r="G31" s="245"/>
      <c r="H31" s="245"/>
      <c r="I31" s="245"/>
      <c r="J31" s="245"/>
      <c r="K31" s="284"/>
    </row>
    <row r="32" s="182" customFormat="1" ht="18" customHeight="1" spans="1:11">
      <c r="A32" s="240" t="s">
        <v>91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82"/>
    </row>
    <row r="33" s="182" customFormat="1" ht="15" spans="1:11">
      <c r="A33" s="246" t="s">
        <v>92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85"/>
    </row>
    <row r="34" s="182" customFormat="1" ht="15.75" spans="1:11">
      <c r="A34" s="106" t="s">
        <v>93</v>
      </c>
      <c r="B34" s="108"/>
      <c r="C34" s="196" t="s">
        <v>32</v>
      </c>
      <c r="D34" s="196" t="s">
        <v>33</v>
      </c>
      <c r="E34" s="248" t="s">
        <v>94</v>
      </c>
      <c r="F34" s="249"/>
      <c r="G34" s="249"/>
      <c r="H34" s="249"/>
      <c r="I34" s="249"/>
      <c r="J34" s="249"/>
      <c r="K34" s="286"/>
    </row>
    <row r="35" s="182" customFormat="1" ht="15.75" spans="1:11">
      <c r="A35" s="250" t="s">
        <v>95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50"/>
    </row>
    <row r="36" s="182" customFormat="1" ht="15" spans="1:11">
      <c r="A36" s="251" t="s">
        <v>96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87"/>
    </row>
    <row r="37" s="182" customFormat="1" ht="15" spans="1:11">
      <c r="A37" s="253" t="s">
        <v>97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88"/>
    </row>
    <row r="38" s="182" customFormat="1" ht="15" spans="1:11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88"/>
    </row>
    <row r="39" s="182" customFormat="1" ht="15" spans="1:1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88"/>
    </row>
    <row r="40" s="182" customFormat="1" ht="15" spans="1:1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88"/>
    </row>
    <row r="41" s="182" customFormat="1" ht="15" spans="1:1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88"/>
    </row>
    <row r="42" s="182" customFormat="1" ht="15" spans="1:1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88"/>
    </row>
    <row r="43" s="182" customFormat="1" ht="15.75" spans="1:11">
      <c r="A43" s="255" t="s">
        <v>98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89"/>
    </row>
    <row r="44" s="182" customFormat="1" ht="15.75" spans="1:11">
      <c r="A44" s="217" t="s">
        <v>99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72"/>
    </row>
    <row r="45" s="182" customFormat="1" ht="15" spans="1:11">
      <c r="A45" s="225" t="s">
        <v>100</v>
      </c>
      <c r="B45" s="221" t="s">
        <v>63</v>
      </c>
      <c r="C45" s="221" t="s">
        <v>64</v>
      </c>
      <c r="D45" s="221" t="s">
        <v>56</v>
      </c>
      <c r="E45" s="227" t="s">
        <v>101</v>
      </c>
      <c r="F45" s="221" t="s">
        <v>63</v>
      </c>
      <c r="G45" s="221" t="s">
        <v>64</v>
      </c>
      <c r="H45" s="221" t="s">
        <v>56</v>
      </c>
      <c r="I45" s="227" t="s">
        <v>102</v>
      </c>
      <c r="J45" s="221" t="s">
        <v>63</v>
      </c>
      <c r="K45" s="273" t="s">
        <v>64</v>
      </c>
    </row>
    <row r="46" s="182" customFormat="1" ht="15" spans="1:11">
      <c r="A46" s="229" t="s">
        <v>55</v>
      </c>
      <c r="B46" s="196" t="s">
        <v>63</v>
      </c>
      <c r="C46" s="196" t="s">
        <v>64</v>
      </c>
      <c r="D46" s="196" t="s">
        <v>56</v>
      </c>
      <c r="E46" s="231" t="s">
        <v>62</v>
      </c>
      <c r="F46" s="196" t="s">
        <v>63</v>
      </c>
      <c r="G46" s="196" t="s">
        <v>64</v>
      </c>
      <c r="H46" s="196" t="s">
        <v>56</v>
      </c>
      <c r="I46" s="231" t="s">
        <v>73</v>
      </c>
      <c r="J46" s="196" t="s">
        <v>63</v>
      </c>
      <c r="K46" s="197" t="s">
        <v>64</v>
      </c>
    </row>
    <row r="47" s="182" customFormat="1" ht="15.75" spans="1:11">
      <c r="A47" s="211" t="s">
        <v>66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74"/>
    </row>
    <row r="48" s="182" customFormat="1" ht="15.75" spans="1:11">
      <c r="A48" s="250" t="s">
        <v>103</v>
      </c>
      <c r="B48" s="250"/>
      <c r="C48" s="250"/>
      <c r="D48" s="250"/>
      <c r="E48" s="250"/>
      <c r="F48" s="250"/>
      <c r="G48" s="250"/>
      <c r="H48" s="250"/>
      <c r="I48" s="250"/>
      <c r="J48" s="250"/>
      <c r="K48" s="250"/>
    </row>
    <row r="49" s="182" customFormat="1" ht="15.75" spans="1:11">
      <c r="A49" s="251"/>
      <c r="B49" s="252"/>
      <c r="C49" s="252"/>
      <c r="D49" s="252"/>
      <c r="E49" s="252"/>
      <c r="F49" s="252"/>
      <c r="G49" s="252"/>
      <c r="H49" s="252"/>
      <c r="I49" s="252"/>
      <c r="J49" s="252"/>
      <c r="K49" s="287"/>
    </row>
    <row r="50" s="182" customFormat="1" ht="15.75" spans="1:11">
      <c r="A50" s="257" t="s">
        <v>104</v>
      </c>
      <c r="B50" s="258" t="s">
        <v>105</v>
      </c>
      <c r="C50" s="258"/>
      <c r="D50" s="259" t="s">
        <v>106</v>
      </c>
      <c r="E50" s="260"/>
      <c r="F50" s="261" t="s">
        <v>107</v>
      </c>
      <c r="G50" s="262"/>
      <c r="H50" s="263" t="s">
        <v>108</v>
      </c>
      <c r="I50" s="290"/>
      <c r="J50" s="291"/>
      <c r="K50" s="292"/>
    </row>
    <row r="51" s="182" customFormat="1" ht="15.75" spans="1:11">
      <c r="A51" s="250" t="s">
        <v>109</v>
      </c>
      <c r="B51" s="250"/>
      <c r="C51" s="250"/>
      <c r="D51" s="250"/>
      <c r="E51" s="250"/>
      <c r="F51" s="250"/>
      <c r="G51" s="250"/>
      <c r="H51" s="250"/>
      <c r="I51" s="250"/>
      <c r="J51" s="250"/>
      <c r="K51" s="250"/>
    </row>
    <row r="52" s="182" customFormat="1" ht="15.75" spans="1:11">
      <c r="A52" s="264"/>
      <c r="B52" s="265"/>
      <c r="C52" s="265"/>
      <c r="D52" s="265"/>
      <c r="E52" s="265"/>
      <c r="F52" s="265"/>
      <c r="G52" s="265"/>
      <c r="H52" s="265"/>
      <c r="I52" s="265"/>
      <c r="J52" s="265"/>
      <c r="K52" s="293"/>
    </row>
    <row r="53" s="182" customFormat="1" ht="15.75" spans="1:11">
      <c r="A53" s="257" t="s">
        <v>104</v>
      </c>
      <c r="B53" s="258" t="s">
        <v>105</v>
      </c>
      <c r="C53" s="258"/>
      <c r="D53" s="259" t="s">
        <v>106</v>
      </c>
      <c r="E53" s="266" t="s">
        <v>110</v>
      </c>
      <c r="F53" s="261" t="s">
        <v>111</v>
      </c>
      <c r="G53" s="262" t="s">
        <v>112</v>
      </c>
      <c r="H53" s="263" t="s">
        <v>108</v>
      </c>
      <c r="I53" s="290"/>
      <c r="J53" s="291" t="s">
        <v>113</v>
      </c>
      <c r="K53" s="29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J9" sqref="J9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.37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 t="s">
        <v>114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27</v>
      </c>
      <c r="B2" s="53" t="s">
        <v>28</v>
      </c>
      <c r="C2" s="53"/>
      <c r="D2" s="54" t="s">
        <v>34</v>
      </c>
      <c r="E2" s="53" t="s">
        <v>35</v>
      </c>
      <c r="F2" s="53"/>
      <c r="G2" s="53"/>
      <c r="H2" s="55"/>
      <c r="I2" s="76" t="s">
        <v>22</v>
      </c>
      <c r="J2" s="53" t="s">
        <v>23</v>
      </c>
      <c r="K2" s="53"/>
      <c r="L2" s="53"/>
      <c r="M2" s="53"/>
      <c r="N2" s="77"/>
    </row>
    <row r="3" s="49" customFormat="1" ht="29.1" customHeight="1" spans="1:14">
      <c r="A3" s="56" t="s">
        <v>115</v>
      </c>
      <c r="B3" s="57" t="s">
        <v>116</v>
      </c>
      <c r="C3" s="57"/>
      <c r="D3" s="57"/>
      <c r="E3" s="57"/>
      <c r="F3" s="57"/>
      <c r="G3" s="57"/>
      <c r="H3" s="58"/>
      <c r="I3" s="78" t="s">
        <v>117</v>
      </c>
      <c r="J3" s="78"/>
      <c r="K3" s="78"/>
      <c r="L3" s="78"/>
      <c r="M3" s="78"/>
      <c r="N3" s="79"/>
    </row>
    <row r="4" s="49" customFormat="1" ht="29.1" customHeight="1" spans="1:14">
      <c r="A4" s="56"/>
      <c r="B4" s="59" t="s">
        <v>79</v>
      </c>
      <c r="C4" s="60" t="s">
        <v>80</v>
      </c>
      <c r="D4" s="61" t="s">
        <v>81</v>
      </c>
      <c r="E4" s="60" t="s">
        <v>82</v>
      </c>
      <c r="F4" s="60" t="s">
        <v>83</v>
      </c>
      <c r="G4" s="60" t="s">
        <v>84</v>
      </c>
      <c r="H4" s="58"/>
      <c r="I4" s="60" t="s">
        <v>118</v>
      </c>
      <c r="J4" s="61" t="s">
        <v>119</v>
      </c>
      <c r="K4" s="60"/>
      <c r="L4" s="60"/>
      <c r="M4" s="80"/>
      <c r="N4" s="81"/>
    </row>
    <row r="5" s="49" customFormat="1" ht="29.1" customHeight="1" spans="1:14">
      <c r="A5" s="56"/>
      <c r="B5" s="59" t="s">
        <v>120</v>
      </c>
      <c r="C5" s="60" t="s">
        <v>121</v>
      </c>
      <c r="D5" s="61" t="s">
        <v>122</v>
      </c>
      <c r="E5" s="60" t="s">
        <v>123</v>
      </c>
      <c r="F5" s="60" t="s">
        <v>124</v>
      </c>
      <c r="G5" s="60" t="s">
        <v>125</v>
      </c>
      <c r="H5" s="58"/>
      <c r="I5" s="82" t="s">
        <v>88</v>
      </c>
      <c r="J5" s="82" t="s">
        <v>88</v>
      </c>
      <c r="K5" s="82"/>
      <c r="L5" s="82"/>
      <c r="M5" s="82"/>
      <c r="N5" s="81"/>
    </row>
    <row r="6" s="49" customFormat="1" ht="29.1" customHeight="1" spans="1:14">
      <c r="A6" s="62" t="s">
        <v>126</v>
      </c>
      <c r="B6" s="63">
        <f>C6-1.9</f>
        <v>96.2</v>
      </c>
      <c r="C6" s="63">
        <f>D6-1.9</f>
        <v>98.1</v>
      </c>
      <c r="D6" s="64">
        <v>100</v>
      </c>
      <c r="E6" s="63">
        <f t="shared" ref="E6:G6" si="0">D6+1.9</f>
        <v>101.9</v>
      </c>
      <c r="F6" s="63">
        <f t="shared" si="0"/>
        <v>103.8</v>
      </c>
      <c r="G6" s="63">
        <f t="shared" si="0"/>
        <v>105.7</v>
      </c>
      <c r="H6" s="58"/>
      <c r="I6" s="83" t="s">
        <v>127</v>
      </c>
      <c r="J6" s="83" t="s">
        <v>128</v>
      </c>
      <c r="K6" s="83"/>
      <c r="L6" s="83"/>
      <c r="M6" s="83"/>
      <c r="N6" s="81"/>
    </row>
    <row r="7" s="49" customFormat="1" ht="29.1" customHeight="1" spans="1:14">
      <c r="A7" s="62" t="s">
        <v>129</v>
      </c>
      <c r="B7" s="63">
        <f>C7-4</f>
        <v>66</v>
      </c>
      <c r="C7" s="63">
        <f>D7-4</f>
        <v>70</v>
      </c>
      <c r="D7" s="65" t="s">
        <v>130</v>
      </c>
      <c r="E7" s="63">
        <f>D7+4</f>
        <v>78</v>
      </c>
      <c r="F7" s="63">
        <f>E7+5</f>
        <v>83</v>
      </c>
      <c r="G7" s="63">
        <f>F7+6</f>
        <v>89</v>
      </c>
      <c r="H7" s="58"/>
      <c r="I7" s="84" t="s">
        <v>131</v>
      </c>
      <c r="J7" s="84" t="s">
        <v>132</v>
      </c>
      <c r="K7" s="84"/>
      <c r="L7" s="84"/>
      <c r="M7" s="84"/>
      <c r="N7" s="81"/>
    </row>
    <row r="8" s="49" customFormat="1" ht="29.1" customHeight="1" spans="1:14">
      <c r="A8" s="62" t="s">
        <v>133</v>
      </c>
      <c r="B8" s="63">
        <f>C8-3.6</f>
        <v>90.8</v>
      </c>
      <c r="C8" s="63">
        <f>D8-3.6</f>
        <v>94.4</v>
      </c>
      <c r="D8" s="65" t="s">
        <v>134</v>
      </c>
      <c r="E8" s="63">
        <f t="shared" ref="E8:G8" si="1">D8+4</f>
        <v>102</v>
      </c>
      <c r="F8" s="63">
        <f t="shared" si="1"/>
        <v>106</v>
      </c>
      <c r="G8" s="63">
        <f t="shared" si="1"/>
        <v>110</v>
      </c>
      <c r="H8" s="58"/>
      <c r="I8" s="84" t="s">
        <v>135</v>
      </c>
      <c r="J8" s="84" t="s">
        <v>136</v>
      </c>
      <c r="K8" s="84"/>
      <c r="L8" s="84"/>
      <c r="M8" s="84"/>
      <c r="N8" s="81"/>
    </row>
    <row r="9" s="49" customFormat="1" ht="29.1" customHeight="1" spans="1:14">
      <c r="A9" s="62" t="s">
        <v>137</v>
      </c>
      <c r="B9" s="66">
        <f>C9-2.3/2</f>
        <v>27.7</v>
      </c>
      <c r="C9" s="66">
        <f>D9-2.3/2</f>
        <v>28.85</v>
      </c>
      <c r="D9" s="67">
        <v>30</v>
      </c>
      <c r="E9" s="66">
        <f t="shared" ref="E9:G9" si="2">D9+2.6/2</f>
        <v>31.3</v>
      </c>
      <c r="F9" s="66">
        <f t="shared" si="2"/>
        <v>32.6</v>
      </c>
      <c r="G9" s="66">
        <f t="shared" si="2"/>
        <v>33.9</v>
      </c>
      <c r="H9" s="58"/>
      <c r="I9" s="83" t="s">
        <v>127</v>
      </c>
      <c r="J9" s="83" t="s">
        <v>138</v>
      </c>
      <c r="K9" s="83"/>
      <c r="L9" s="83"/>
      <c r="M9" s="83"/>
      <c r="N9" s="81"/>
    </row>
    <row r="10" s="49" customFormat="1" ht="29.1" customHeight="1" spans="1:14">
      <c r="A10" s="62" t="s">
        <v>139</v>
      </c>
      <c r="B10" s="66">
        <f>C10-0.7</f>
        <v>20.1</v>
      </c>
      <c r="C10" s="66">
        <f>D10-0.7</f>
        <v>20.8</v>
      </c>
      <c r="D10" s="67">
        <v>21.5</v>
      </c>
      <c r="E10" s="66">
        <f>D10+0.7</f>
        <v>22.2</v>
      </c>
      <c r="F10" s="66">
        <f>E10+0.7</f>
        <v>22.9</v>
      </c>
      <c r="G10" s="66">
        <f>F10+0.9</f>
        <v>23.8</v>
      </c>
      <c r="H10" s="58"/>
      <c r="I10" s="84" t="s">
        <v>140</v>
      </c>
      <c r="J10" s="84" t="s">
        <v>140</v>
      </c>
      <c r="K10" s="84"/>
      <c r="L10" s="84"/>
      <c r="M10" s="84"/>
      <c r="N10" s="81"/>
    </row>
    <row r="11" s="49" customFormat="1" ht="29.1" customHeight="1" spans="1:14">
      <c r="A11" s="62" t="s">
        <v>141</v>
      </c>
      <c r="B11" s="63">
        <f>C11-0.5</f>
        <v>16.5</v>
      </c>
      <c r="C11" s="63">
        <f>D11-0.5</f>
        <v>17</v>
      </c>
      <c r="D11" s="64">
        <v>17.5</v>
      </c>
      <c r="E11" s="63">
        <f>D11+0.5</f>
        <v>18</v>
      </c>
      <c r="F11" s="63">
        <f>E11+0.5</f>
        <v>18.5</v>
      </c>
      <c r="G11" s="63">
        <f>F11+0.7</f>
        <v>19.2</v>
      </c>
      <c r="H11" s="58"/>
      <c r="I11" s="84" t="s">
        <v>140</v>
      </c>
      <c r="J11" s="84" t="s">
        <v>142</v>
      </c>
      <c r="K11" s="84"/>
      <c r="L11" s="84"/>
      <c r="M11" s="84"/>
      <c r="N11" s="81"/>
    </row>
    <row r="12" s="49" customFormat="1" ht="29.1" customHeight="1" spans="1:14">
      <c r="A12" s="62" t="s">
        <v>143</v>
      </c>
      <c r="B12" s="63">
        <f>C12-0.7</f>
        <v>25.7</v>
      </c>
      <c r="C12" s="63">
        <f>D12-0.6</f>
        <v>26.4</v>
      </c>
      <c r="D12" s="64">
        <v>27</v>
      </c>
      <c r="E12" s="63">
        <f>D12+0.6</f>
        <v>27.6</v>
      </c>
      <c r="F12" s="63">
        <f>E12+0.7</f>
        <v>28.3</v>
      </c>
      <c r="G12" s="63">
        <f>F12+0.6</f>
        <v>28.9</v>
      </c>
      <c r="H12" s="58"/>
      <c r="I12" s="84" t="s">
        <v>144</v>
      </c>
      <c r="J12" s="84" t="s">
        <v>145</v>
      </c>
      <c r="K12" s="84"/>
      <c r="L12" s="84"/>
      <c r="M12" s="84"/>
      <c r="N12" s="81"/>
    </row>
    <row r="13" s="49" customFormat="1" ht="29.1" customHeight="1" spans="1:14">
      <c r="A13" s="62" t="s">
        <v>146</v>
      </c>
      <c r="B13" s="63">
        <f>C13-0.9</f>
        <v>36.2</v>
      </c>
      <c r="C13" s="63">
        <f>D13-0.9</f>
        <v>37.1</v>
      </c>
      <c r="D13" s="64">
        <v>38</v>
      </c>
      <c r="E13" s="63">
        <f t="shared" ref="E13:G13" si="3">D13+1.1</f>
        <v>39.1</v>
      </c>
      <c r="F13" s="63">
        <f t="shared" si="3"/>
        <v>40.2</v>
      </c>
      <c r="G13" s="63">
        <f t="shared" si="3"/>
        <v>41.3</v>
      </c>
      <c r="H13" s="58"/>
      <c r="I13" s="84" t="s">
        <v>147</v>
      </c>
      <c r="J13" s="84" t="s">
        <v>147</v>
      </c>
      <c r="K13" s="84"/>
      <c r="L13" s="84"/>
      <c r="M13" s="84"/>
      <c r="N13" s="81"/>
    </row>
    <row r="14" s="49" customFormat="1" ht="29.1" customHeight="1" spans="1:14">
      <c r="A14" s="68"/>
      <c r="B14" s="69"/>
      <c r="C14" s="70"/>
      <c r="D14" s="70"/>
      <c r="E14" s="71"/>
      <c r="F14" s="71"/>
      <c r="G14" s="72"/>
      <c r="H14" s="73"/>
      <c r="I14" s="85"/>
      <c r="J14" s="86"/>
      <c r="K14" s="87"/>
      <c r="L14" s="86"/>
      <c r="M14" s="86"/>
      <c r="N14" s="88"/>
    </row>
    <row r="15" s="49" customFormat="1" ht="15.75" spans="1:14">
      <c r="A15" s="74" t="s">
        <v>94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</row>
    <row r="16" s="49" customFormat="1" ht="15" spans="1:14">
      <c r="A16" s="49" t="s">
        <v>148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</row>
    <row r="17" s="49" customFormat="1" ht="15" spans="1:13">
      <c r="A17" s="75"/>
      <c r="B17" s="75"/>
      <c r="C17" s="75"/>
      <c r="D17" s="75"/>
      <c r="E17" s="75"/>
      <c r="F17" s="75"/>
      <c r="G17" s="75"/>
      <c r="H17" s="75"/>
      <c r="I17" s="74" t="s">
        <v>149</v>
      </c>
      <c r="J17" s="89"/>
      <c r="K17" s="74" t="s">
        <v>150</v>
      </c>
      <c r="L17" s="74"/>
      <c r="M17" s="74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zoomScale="120" zoomScaleNormal="120" workbookViewId="0">
      <selection activeCell="F7" sqref="F7:G8"/>
    </sheetView>
  </sheetViews>
  <sheetFormatPr defaultColWidth="10.125" defaultRowHeight="15"/>
  <cols>
    <col min="1" max="1" width="9.625" style="90" customWidth="1"/>
    <col min="2" max="2" width="11.125" style="90" customWidth="1"/>
    <col min="3" max="3" width="9.125" style="90" customWidth="1"/>
    <col min="4" max="4" width="9.5" style="90" customWidth="1"/>
    <col min="5" max="5" width="12.2916666666667" style="90" customWidth="1"/>
    <col min="6" max="6" width="10.375" style="90" customWidth="1"/>
    <col min="7" max="7" width="9.5" style="90" customWidth="1"/>
    <col min="8" max="8" width="9.125" style="90" customWidth="1"/>
    <col min="9" max="9" width="8.125" style="90" customWidth="1"/>
    <col min="10" max="10" width="10.5" style="90" customWidth="1"/>
    <col min="11" max="11" width="12.125" style="90" customWidth="1"/>
    <col min="12" max="16384" width="10.125" style="90"/>
  </cols>
  <sheetData>
    <row r="1" s="90" customFormat="1" ht="26.25" spans="1:11">
      <c r="A1" s="93" t="s">
        <v>152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="90" customFormat="1" spans="1:11">
      <c r="A2" s="94" t="s">
        <v>18</v>
      </c>
      <c r="B2" s="95" t="s">
        <v>19</v>
      </c>
      <c r="C2" s="95"/>
      <c r="D2" s="96" t="s">
        <v>27</v>
      </c>
      <c r="E2" s="97" t="s">
        <v>28</v>
      </c>
      <c r="F2" s="98" t="s">
        <v>153</v>
      </c>
      <c r="G2" s="99" t="s">
        <v>154</v>
      </c>
      <c r="H2" s="99"/>
      <c r="I2" s="140" t="s">
        <v>22</v>
      </c>
      <c r="J2" s="99" t="s">
        <v>23</v>
      </c>
      <c r="K2" s="163"/>
    </row>
    <row r="3" s="90" customFormat="1" spans="1:11">
      <c r="A3" s="100" t="s">
        <v>43</v>
      </c>
      <c r="B3" s="101">
        <v>1250</v>
      </c>
      <c r="C3" s="101"/>
      <c r="D3" s="102" t="s">
        <v>155</v>
      </c>
      <c r="E3" s="103" t="s">
        <v>30</v>
      </c>
      <c r="F3" s="104"/>
      <c r="G3" s="104"/>
      <c r="H3" s="105" t="s">
        <v>156</v>
      </c>
      <c r="I3" s="105"/>
      <c r="J3" s="105"/>
      <c r="K3" s="164"/>
    </row>
    <row r="4" s="90" customFormat="1" spans="1:11">
      <c r="A4" s="106" t="s">
        <v>39</v>
      </c>
      <c r="B4" s="107">
        <v>1</v>
      </c>
      <c r="C4" s="107">
        <v>5</v>
      </c>
      <c r="D4" s="108" t="s">
        <v>157</v>
      </c>
      <c r="E4" s="104"/>
      <c r="F4" s="104"/>
      <c r="G4" s="104"/>
      <c r="H4" s="108" t="s">
        <v>158</v>
      </c>
      <c r="I4" s="108"/>
      <c r="J4" s="127" t="s">
        <v>32</v>
      </c>
      <c r="K4" s="165" t="s">
        <v>33</v>
      </c>
    </row>
    <row r="5" s="90" customFormat="1" spans="1:11">
      <c r="A5" s="106" t="s">
        <v>159</v>
      </c>
      <c r="B5" s="101">
        <v>1</v>
      </c>
      <c r="C5" s="101"/>
      <c r="D5" s="102" t="s">
        <v>160</v>
      </c>
      <c r="E5" s="102" t="s">
        <v>161</v>
      </c>
      <c r="F5" s="102" t="s">
        <v>162</v>
      </c>
      <c r="G5" s="102" t="s">
        <v>163</v>
      </c>
      <c r="H5" s="108" t="s">
        <v>164</v>
      </c>
      <c r="I5" s="108"/>
      <c r="J5" s="127" t="s">
        <v>32</v>
      </c>
      <c r="K5" s="165" t="s">
        <v>33</v>
      </c>
    </row>
    <row r="6" s="90" customFormat="1" spans="1:11">
      <c r="A6" s="109" t="s">
        <v>165</v>
      </c>
      <c r="B6" s="110">
        <v>80</v>
      </c>
      <c r="C6" s="110"/>
      <c r="D6" s="111"/>
      <c r="E6" s="112"/>
      <c r="F6" s="113"/>
      <c r="G6" s="111"/>
      <c r="H6" s="114" t="s">
        <v>166</v>
      </c>
      <c r="I6" s="114"/>
      <c r="J6" s="113" t="s">
        <v>32</v>
      </c>
      <c r="K6" s="166" t="s">
        <v>33</v>
      </c>
    </row>
    <row r="7" s="90" customFormat="1" spans="1:11">
      <c r="A7" s="115" t="s">
        <v>167</v>
      </c>
      <c r="B7" s="116" t="s">
        <v>168</v>
      </c>
      <c r="C7" s="116"/>
      <c r="D7" s="115" t="s">
        <v>169</v>
      </c>
      <c r="E7" s="117"/>
      <c r="F7" s="118">
        <v>303</v>
      </c>
      <c r="G7" s="115"/>
      <c r="H7" s="119"/>
      <c r="I7" s="167"/>
      <c r="J7" s="120"/>
      <c r="K7" s="120"/>
    </row>
    <row r="8" s="90" customFormat="1" spans="1:11">
      <c r="A8" s="115" t="s">
        <v>167</v>
      </c>
      <c r="B8" s="116" t="s">
        <v>168</v>
      </c>
      <c r="C8" s="116"/>
      <c r="D8" s="115" t="s">
        <v>169</v>
      </c>
      <c r="E8" s="117"/>
      <c r="F8" s="120"/>
      <c r="G8" s="118">
        <v>286</v>
      </c>
      <c r="H8" s="119"/>
      <c r="I8" s="167"/>
      <c r="J8" s="120"/>
      <c r="K8" s="120"/>
    </row>
    <row r="9" s="90" customFormat="1" spans="1:11">
      <c r="A9" s="115" t="s">
        <v>167</v>
      </c>
      <c r="B9" s="121" t="s">
        <v>170</v>
      </c>
      <c r="C9" s="121"/>
      <c r="D9" s="115" t="s">
        <v>169</v>
      </c>
      <c r="E9" s="117"/>
      <c r="F9" s="120"/>
      <c r="G9" s="118">
        <v>661</v>
      </c>
      <c r="H9" s="122"/>
      <c r="I9" s="117"/>
      <c r="J9" s="117"/>
      <c r="K9" s="117"/>
    </row>
    <row r="10" s="90" customFormat="1" spans="1:11">
      <c r="A10" s="123" t="s">
        <v>171</v>
      </c>
      <c r="B10" s="124" t="s">
        <v>172</v>
      </c>
      <c r="C10" s="124" t="s">
        <v>173</v>
      </c>
      <c r="D10" s="124" t="s">
        <v>174</v>
      </c>
      <c r="E10" s="124" t="s">
        <v>175</v>
      </c>
      <c r="F10" s="124" t="s">
        <v>176</v>
      </c>
      <c r="G10" s="125"/>
      <c r="H10" s="126"/>
      <c r="I10" s="126"/>
      <c r="J10" s="126"/>
      <c r="K10" s="168"/>
    </row>
    <row r="11" s="90" customFormat="1" spans="1:11">
      <c r="A11" s="106" t="s">
        <v>177</v>
      </c>
      <c r="B11" s="108"/>
      <c r="C11" s="127" t="s">
        <v>32</v>
      </c>
      <c r="D11" s="127" t="s">
        <v>33</v>
      </c>
      <c r="E11" s="102" t="s">
        <v>178</v>
      </c>
      <c r="F11" s="128" t="s">
        <v>179</v>
      </c>
      <c r="G11" s="129"/>
      <c r="H11" s="130"/>
      <c r="I11" s="130"/>
      <c r="J11" s="130"/>
      <c r="K11" s="169"/>
    </row>
    <row r="12" s="90" customFormat="1" spans="1:11">
      <c r="A12" s="106" t="s">
        <v>180</v>
      </c>
      <c r="B12" s="108"/>
      <c r="C12" s="127" t="s">
        <v>32</v>
      </c>
      <c r="D12" s="127" t="s">
        <v>33</v>
      </c>
      <c r="E12" s="102" t="s">
        <v>181</v>
      </c>
      <c r="F12" s="128" t="s">
        <v>182</v>
      </c>
      <c r="G12" s="129" t="s">
        <v>183</v>
      </c>
      <c r="H12" s="130"/>
      <c r="I12" s="130"/>
      <c r="J12" s="130"/>
      <c r="K12" s="169"/>
    </row>
    <row r="13" s="90" customFormat="1" spans="1:11">
      <c r="A13" s="131" t="s">
        <v>184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70"/>
    </row>
    <row r="14" s="90" customFormat="1" spans="1:11">
      <c r="A14" s="100" t="s">
        <v>57</v>
      </c>
      <c r="B14" s="127" t="s">
        <v>53</v>
      </c>
      <c r="C14" s="127" t="s">
        <v>54</v>
      </c>
      <c r="D14" s="128"/>
      <c r="E14" s="102" t="s">
        <v>55</v>
      </c>
      <c r="F14" s="127" t="s">
        <v>53</v>
      </c>
      <c r="G14" s="127" t="s">
        <v>54</v>
      </c>
      <c r="H14" s="127"/>
      <c r="I14" s="102" t="s">
        <v>185</v>
      </c>
      <c r="J14" s="127" t="s">
        <v>53</v>
      </c>
      <c r="K14" s="165" t="s">
        <v>54</v>
      </c>
    </row>
    <row r="15" s="90" customFormat="1" spans="1:11">
      <c r="A15" s="100" t="s">
        <v>60</v>
      </c>
      <c r="B15" s="127" t="s">
        <v>53</v>
      </c>
      <c r="C15" s="127" t="s">
        <v>54</v>
      </c>
      <c r="D15" s="128"/>
      <c r="E15" s="102" t="s">
        <v>65</v>
      </c>
      <c r="F15" s="127" t="s">
        <v>53</v>
      </c>
      <c r="G15" s="127" t="s">
        <v>54</v>
      </c>
      <c r="H15" s="127"/>
      <c r="I15" s="102" t="s">
        <v>186</v>
      </c>
      <c r="J15" s="127" t="s">
        <v>53</v>
      </c>
      <c r="K15" s="165" t="s">
        <v>54</v>
      </c>
    </row>
    <row r="16" s="90" customFormat="1" ht="15.75" spans="1:11">
      <c r="A16" s="133" t="s">
        <v>187</v>
      </c>
      <c r="B16" s="134" t="s">
        <v>53</v>
      </c>
      <c r="C16" s="134" t="s">
        <v>54</v>
      </c>
      <c r="D16" s="135"/>
      <c r="E16" s="136" t="s">
        <v>188</v>
      </c>
      <c r="F16" s="134" t="s">
        <v>53</v>
      </c>
      <c r="G16" s="134" t="s">
        <v>54</v>
      </c>
      <c r="H16" s="134"/>
      <c r="I16" s="136" t="s">
        <v>189</v>
      </c>
      <c r="J16" s="134" t="s">
        <v>53</v>
      </c>
      <c r="K16" s="171" t="s">
        <v>54</v>
      </c>
    </row>
    <row r="17" s="90" customFormat="1" ht="15.75" spans="1:11">
      <c r="A17" s="137"/>
      <c r="B17" s="138"/>
      <c r="C17" s="138"/>
      <c r="D17" s="139"/>
      <c r="E17" s="137"/>
      <c r="F17" s="138"/>
      <c r="G17" s="138"/>
      <c r="H17" s="138"/>
      <c r="I17" s="137"/>
      <c r="J17" s="138"/>
      <c r="K17" s="138"/>
    </row>
    <row r="18" s="91" customFormat="1" spans="1:11">
      <c r="A18" s="94" t="s">
        <v>190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72"/>
    </row>
    <row r="19" s="90" customFormat="1" spans="1:11">
      <c r="A19" s="106" t="s">
        <v>191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73"/>
    </row>
    <row r="20" s="90" customFormat="1" spans="1:11">
      <c r="A20" s="106" t="s">
        <v>192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73"/>
    </row>
    <row r="21" s="90" customFormat="1" spans="1:11">
      <c r="A21" s="141" t="s">
        <v>193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65"/>
    </row>
    <row r="22" s="90" customFormat="1" spans="1:11">
      <c r="A22" s="142" t="s">
        <v>194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74"/>
    </row>
    <row r="23" s="90" customFormat="1" spans="1:11">
      <c r="A23" s="142" t="s">
        <v>195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74"/>
    </row>
    <row r="24" s="90" customFormat="1" spans="1:11">
      <c r="A24" s="142"/>
      <c r="B24" s="143"/>
      <c r="C24" s="143"/>
      <c r="D24" s="143"/>
      <c r="E24" s="143"/>
      <c r="F24" s="143"/>
      <c r="G24" s="143"/>
      <c r="H24" s="143"/>
      <c r="I24" s="143"/>
      <c r="J24" s="143"/>
      <c r="K24" s="174"/>
    </row>
    <row r="25" s="90" customFormat="1" spans="1:11">
      <c r="A25" s="144"/>
      <c r="B25" s="145"/>
      <c r="C25" s="145"/>
      <c r="D25" s="145"/>
      <c r="E25" s="145"/>
      <c r="F25" s="145"/>
      <c r="G25" s="145"/>
      <c r="H25" s="145"/>
      <c r="I25" s="145"/>
      <c r="J25" s="145"/>
      <c r="K25" s="175"/>
    </row>
    <row r="26" s="90" customFormat="1" spans="1:11">
      <c r="A26" s="106" t="s">
        <v>93</v>
      </c>
      <c r="B26" s="108"/>
      <c r="C26" s="127" t="s">
        <v>32</v>
      </c>
      <c r="D26" s="127" t="s">
        <v>33</v>
      </c>
      <c r="E26" s="105"/>
      <c r="F26" s="105"/>
      <c r="G26" s="105"/>
      <c r="H26" s="105"/>
      <c r="I26" s="105"/>
      <c r="J26" s="105"/>
      <c r="K26" s="164"/>
    </row>
    <row r="27" s="90" customFormat="1" ht="15.75" spans="1:11">
      <c r="A27" s="146" t="s">
        <v>196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76"/>
    </row>
    <row r="28" s="90" customFormat="1" ht="15.75" spans="1:11">
      <c r="A28" s="148"/>
      <c r="B28" s="148"/>
      <c r="C28" s="148"/>
      <c r="D28" s="148"/>
      <c r="E28" s="148"/>
      <c r="F28" s="148"/>
      <c r="G28" s="148"/>
      <c r="H28" s="148"/>
      <c r="I28" s="148"/>
      <c r="J28" s="148"/>
      <c r="K28" s="148"/>
    </row>
    <row r="29" s="90" customFormat="1" spans="1:11">
      <c r="A29" s="149" t="s">
        <v>197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77"/>
    </row>
    <row r="30" s="90" customFormat="1" spans="1:11">
      <c r="A30" s="151" t="s">
        <v>198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78"/>
    </row>
    <row r="31" s="90" customFormat="1" spans="1:11">
      <c r="A31" s="151" t="s">
        <v>199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78"/>
    </row>
    <row r="32" s="90" customFormat="1" spans="1:11">
      <c r="A32" s="151" t="s">
        <v>200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78"/>
    </row>
    <row r="33" s="90" customFormat="1" spans="1:11">
      <c r="A33" s="151"/>
      <c r="B33" s="152"/>
      <c r="C33" s="152"/>
      <c r="D33" s="152"/>
      <c r="E33" s="152"/>
      <c r="F33" s="152"/>
      <c r="G33" s="152"/>
      <c r="H33" s="152"/>
      <c r="I33" s="152"/>
      <c r="J33" s="152"/>
      <c r="K33" s="178"/>
    </row>
    <row r="34" s="90" customFormat="1" spans="1:11">
      <c r="A34" s="151"/>
      <c r="B34" s="152"/>
      <c r="C34" s="152"/>
      <c r="D34" s="152"/>
      <c r="E34" s="152"/>
      <c r="F34" s="152"/>
      <c r="G34" s="152"/>
      <c r="H34" s="152"/>
      <c r="I34" s="152"/>
      <c r="J34" s="152"/>
      <c r="K34" s="178"/>
    </row>
    <row r="35" s="90" customFormat="1" ht="23.1" customHeight="1" spans="1:11">
      <c r="A35" s="151"/>
      <c r="B35" s="152"/>
      <c r="C35" s="152"/>
      <c r="D35" s="152"/>
      <c r="E35" s="152"/>
      <c r="F35" s="152"/>
      <c r="G35" s="152"/>
      <c r="H35" s="152"/>
      <c r="I35" s="152"/>
      <c r="J35" s="152"/>
      <c r="K35" s="178"/>
    </row>
    <row r="36" s="90" customFormat="1" ht="23.1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74"/>
    </row>
    <row r="37" s="90" customFormat="1" ht="23.1" customHeight="1" spans="1:11">
      <c r="A37" s="153"/>
      <c r="B37" s="143"/>
      <c r="C37" s="143"/>
      <c r="D37" s="143"/>
      <c r="E37" s="143"/>
      <c r="F37" s="143"/>
      <c r="G37" s="143"/>
      <c r="H37" s="143"/>
      <c r="I37" s="143"/>
      <c r="J37" s="143"/>
      <c r="K37" s="174"/>
    </row>
    <row r="38" s="90" customFormat="1" ht="23.1" customHeight="1" spans="1:11">
      <c r="A38" s="154"/>
      <c r="B38" s="155"/>
      <c r="C38" s="155"/>
      <c r="D38" s="155"/>
      <c r="E38" s="155"/>
      <c r="F38" s="155"/>
      <c r="G38" s="155"/>
      <c r="H38" s="155"/>
      <c r="I38" s="155"/>
      <c r="J38" s="155"/>
      <c r="K38" s="179"/>
    </row>
    <row r="39" s="90" customFormat="1" ht="18.75" customHeight="1" spans="1:11">
      <c r="A39" s="156" t="s">
        <v>201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80"/>
    </row>
    <row r="40" s="92" customFormat="1" ht="18.75" customHeight="1" spans="1:11">
      <c r="A40" s="106" t="s">
        <v>202</v>
      </c>
      <c r="B40" s="108"/>
      <c r="C40" s="108"/>
      <c r="D40" s="105" t="s">
        <v>203</v>
      </c>
      <c r="E40" s="105"/>
      <c r="F40" s="158" t="s">
        <v>204</v>
      </c>
      <c r="G40" s="159"/>
      <c r="H40" s="108" t="s">
        <v>205</v>
      </c>
      <c r="I40" s="108"/>
      <c r="J40" s="108" t="s">
        <v>206</v>
      </c>
      <c r="K40" s="173"/>
    </row>
    <row r="41" s="90" customFormat="1" ht="18.75" customHeight="1" spans="1:13">
      <c r="A41" s="106" t="s">
        <v>94</v>
      </c>
      <c r="B41" s="108" t="s">
        <v>207</v>
      </c>
      <c r="C41" s="108"/>
      <c r="D41" s="108"/>
      <c r="E41" s="108"/>
      <c r="F41" s="108"/>
      <c r="G41" s="108"/>
      <c r="H41" s="108"/>
      <c r="I41" s="108"/>
      <c r="J41" s="108"/>
      <c r="K41" s="173"/>
      <c r="M41" s="92"/>
    </row>
    <row r="42" s="90" customFormat="1" ht="30.95" customHeight="1" spans="1:11">
      <c r="A42" s="106" t="s">
        <v>208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73"/>
    </row>
    <row r="43" s="90" customFormat="1" ht="18.75" customHeight="1" spans="1:11">
      <c r="A43" s="106"/>
      <c r="B43" s="108"/>
      <c r="C43" s="108"/>
      <c r="D43" s="108"/>
      <c r="E43" s="108"/>
      <c r="F43" s="108"/>
      <c r="G43" s="108"/>
      <c r="H43" s="108"/>
      <c r="I43" s="108"/>
      <c r="J43" s="108"/>
      <c r="K43" s="173"/>
    </row>
    <row r="44" s="90" customFormat="1" ht="32.1" customHeight="1" spans="1:11">
      <c r="A44" s="133" t="s">
        <v>104</v>
      </c>
      <c r="B44" s="160" t="s">
        <v>209</v>
      </c>
      <c r="C44" s="160"/>
      <c r="D44" s="136" t="s">
        <v>210</v>
      </c>
      <c r="E44" s="160" t="s">
        <v>110</v>
      </c>
      <c r="F44" s="136" t="s">
        <v>107</v>
      </c>
      <c r="G44" s="161" t="s">
        <v>211</v>
      </c>
      <c r="H44" s="162" t="s">
        <v>108</v>
      </c>
      <c r="I44" s="162"/>
      <c r="J44" s="160" t="s">
        <v>113</v>
      </c>
      <c r="K44" s="181"/>
    </row>
    <row r="45" s="90" customFormat="1" ht="16.5" customHeight="1"/>
    <row r="46" s="90" customFormat="1" ht="16.5" customHeight="1"/>
    <row r="47" s="90" customFormat="1" ht="16.5" customHeight="1"/>
  </sheetData>
  <mergeCells count="56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8</xdr:row>
                    <xdr:rowOff>57150</xdr:rowOff>
                  </from>
                  <to>
                    <xdr:col>2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409575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339725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23</xdr:row>
                    <xdr:rowOff>180975</xdr:rowOff>
                  </from>
                  <to>
                    <xdr:col>3</xdr:col>
                    <xdr:colOff>628650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.37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 t="s">
        <v>114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27</v>
      </c>
      <c r="B2" s="53" t="s">
        <v>28</v>
      </c>
      <c r="C2" s="53"/>
      <c r="D2" s="54" t="s">
        <v>34</v>
      </c>
      <c r="E2" s="53" t="s">
        <v>35</v>
      </c>
      <c r="F2" s="53"/>
      <c r="G2" s="53"/>
      <c r="H2" s="55"/>
      <c r="I2" s="76" t="s">
        <v>22</v>
      </c>
      <c r="J2" s="53" t="s">
        <v>23</v>
      </c>
      <c r="K2" s="53"/>
      <c r="L2" s="53"/>
      <c r="M2" s="53"/>
      <c r="N2" s="77"/>
    </row>
    <row r="3" s="49" customFormat="1" ht="29.1" customHeight="1" spans="1:14">
      <c r="A3" s="56" t="s">
        <v>115</v>
      </c>
      <c r="B3" s="57" t="s">
        <v>116</v>
      </c>
      <c r="C3" s="57"/>
      <c r="D3" s="57"/>
      <c r="E3" s="57"/>
      <c r="F3" s="57"/>
      <c r="G3" s="57"/>
      <c r="H3" s="58"/>
      <c r="I3" s="78" t="s">
        <v>117</v>
      </c>
      <c r="J3" s="78"/>
      <c r="K3" s="78"/>
      <c r="L3" s="78"/>
      <c r="M3" s="78"/>
      <c r="N3" s="79"/>
    </row>
    <row r="4" s="49" customFormat="1" ht="29.1" customHeight="1" spans="1:14">
      <c r="A4" s="56"/>
      <c r="B4" s="59" t="s">
        <v>79</v>
      </c>
      <c r="C4" s="60" t="s">
        <v>80</v>
      </c>
      <c r="D4" s="61" t="s">
        <v>81</v>
      </c>
      <c r="E4" s="60" t="s">
        <v>82</v>
      </c>
      <c r="F4" s="60" t="s">
        <v>83</v>
      </c>
      <c r="G4" s="60" t="s">
        <v>84</v>
      </c>
      <c r="H4" s="58"/>
      <c r="I4" s="60" t="s">
        <v>80</v>
      </c>
      <c r="J4" s="61" t="s">
        <v>81</v>
      </c>
      <c r="K4" s="60" t="s">
        <v>82</v>
      </c>
      <c r="L4" s="60" t="s">
        <v>83</v>
      </c>
      <c r="M4" s="80" t="s">
        <v>84</v>
      </c>
      <c r="N4" s="81"/>
    </row>
    <row r="5" s="49" customFormat="1" ht="29.1" customHeight="1" spans="1:14">
      <c r="A5" s="56"/>
      <c r="B5" s="59" t="s">
        <v>120</v>
      </c>
      <c r="C5" s="60" t="s">
        <v>121</v>
      </c>
      <c r="D5" s="61" t="s">
        <v>122</v>
      </c>
      <c r="E5" s="60" t="s">
        <v>123</v>
      </c>
      <c r="F5" s="60" t="s">
        <v>124</v>
      </c>
      <c r="G5" s="60" t="s">
        <v>125</v>
      </c>
      <c r="H5" s="58"/>
      <c r="I5" s="82" t="s">
        <v>88</v>
      </c>
      <c r="J5" s="82" t="s">
        <v>88</v>
      </c>
      <c r="K5" s="82" t="s">
        <v>88</v>
      </c>
      <c r="L5" s="82" t="s">
        <v>88</v>
      </c>
      <c r="M5" s="82" t="s">
        <v>88</v>
      </c>
      <c r="N5" s="81"/>
    </row>
    <row r="6" s="49" customFormat="1" ht="29.1" customHeight="1" spans="1:14">
      <c r="A6" s="62" t="s">
        <v>126</v>
      </c>
      <c r="B6" s="63">
        <f>C6-1.9</f>
        <v>96.2</v>
      </c>
      <c r="C6" s="63">
        <f>D6-1.9</f>
        <v>98.1</v>
      </c>
      <c r="D6" s="64">
        <v>100</v>
      </c>
      <c r="E6" s="63">
        <f t="shared" ref="E6:G6" si="0">D6+1.9</f>
        <v>101.9</v>
      </c>
      <c r="F6" s="63">
        <f t="shared" si="0"/>
        <v>103.8</v>
      </c>
      <c r="G6" s="63">
        <f t="shared" si="0"/>
        <v>105.7</v>
      </c>
      <c r="H6" s="58"/>
      <c r="I6" s="83" t="s">
        <v>212</v>
      </c>
      <c r="J6" s="83" t="s">
        <v>213</v>
      </c>
      <c r="K6" s="83" t="s">
        <v>214</v>
      </c>
      <c r="L6" s="83" t="s">
        <v>215</v>
      </c>
      <c r="M6" s="83" t="s">
        <v>216</v>
      </c>
      <c r="N6" s="81"/>
    </row>
    <row r="7" s="49" customFormat="1" ht="29.1" customHeight="1" spans="1:14">
      <c r="A7" s="62" t="s">
        <v>129</v>
      </c>
      <c r="B7" s="63">
        <f>C7-4</f>
        <v>66</v>
      </c>
      <c r="C7" s="63">
        <f>D7-4</f>
        <v>70</v>
      </c>
      <c r="D7" s="65" t="s">
        <v>130</v>
      </c>
      <c r="E7" s="63">
        <f>D7+4</f>
        <v>78</v>
      </c>
      <c r="F7" s="63">
        <f>E7+5</f>
        <v>83</v>
      </c>
      <c r="G7" s="63">
        <f>F7+6</f>
        <v>89</v>
      </c>
      <c r="H7" s="58"/>
      <c r="I7" s="84" t="s">
        <v>217</v>
      </c>
      <c r="J7" s="84" t="s">
        <v>213</v>
      </c>
      <c r="K7" s="84" t="s">
        <v>218</v>
      </c>
      <c r="L7" s="84" t="s">
        <v>219</v>
      </c>
      <c r="M7" s="84" t="s">
        <v>220</v>
      </c>
      <c r="N7" s="81"/>
    </row>
    <row r="8" s="49" customFormat="1" ht="29.1" customHeight="1" spans="1:14">
      <c r="A8" s="62" t="s">
        <v>133</v>
      </c>
      <c r="B8" s="63">
        <f>C8-3.6</f>
        <v>90.8</v>
      </c>
      <c r="C8" s="63">
        <f>D8-3.6</f>
        <v>94.4</v>
      </c>
      <c r="D8" s="65" t="s">
        <v>134</v>
      </c>
      <c r="E8" s="63">
        <f t="shared" ref="E8:G8" si="1">D8+4</f>
        <v>102</v>
      </c>
      <c r="F8" s="63">
        <f t="shared" si="1"/>
        <v>106</v>
      </c>
      <c r="G8" s="63">
        <f t="shared" si="1"/>
        <v>110</v>
      </c>
      <c r="H8" s="58"/>
      <c r="I8" s="84" t="s">
        <v>221</v>
      </c>
      <c r="J8" s="84" t="s">
        <v>220</v>
      </c>
      <c r="K8" s="84" t="s">
        <v>213</v>
      </c>
      <c r="L8" s="84" t="s">
        <v>222</v>
      </c>
      <c r="M8" s="84" t="s">
        <v>223</v>
      </c>
      <c r="N8" s="81"/>
    </row>
    <row r="9" s="49" customFormat="1" ht="29.1" customHeight="1" spans="1:14">
      <c r="A9" s="62" t="s">
        <v>137</v>
      </c>
      <c r="B9" s="66">
        <f>C9-2.3/2</f>
        <v>27.7</v>
      </c>
      <c r="C9" s="66">
        <f>D9-2.3/2</f>
        <v>28.85</v>
      </c>
      <c r="D9" s="67">
        <v>30</v>
      </c>
      <c r="E9" s="66">
        <f t="shared" ref="E9:G9" si="2">D9+2.6/2</f>
        <v>31.3</v>
      </c>
      <c r="F9" s="66">
        <f t="shared" si="2"/>
        <v>32.6</v>
      </c>
      <c r="G9" s="66">
        <f t="shared" si="2"/>
        <v>33.9</v>
      </c>
      <c r="H9" s="58"/>
      <c r="I9" s="83" t="s">
        <v>224</v>
      </c>
      <c r="J9" s="83" t="s">
        <v>225</v>
      </c>
      <c r="K9" s="83" t="s">
        <v>226</v>
      </c>
      <c r="L9" s="83" t="s">
        <v>227</v>
      </c>
      <c r="M9" s="83" t="s">
        <v>228</v>
      </c>
      <c r="N9" s="81"/>
    </row>
    <row r="10" s="49" customFormat="1" ht="29.1" customHeight="1" spans="1:14">
      <c r="A10" s="62" t="s">
        <v>139</v>
      </c>
      <c r="B10" s="66">
        <f>C10-0.7</f>
        <v>20.1</v>
      </c>
      <c r="C10" s="66">
        <f>D10-0.7</f>
        <v>20.8</v>
      </c>
      <c r="D10" s="67">
        <v>21.5</v>
      </c>
      <c r="E10" s="66">
        <f>D10+0.7</f>
        <v>22.2</v>
      </c>
      <c r="F10" s="66">
        <f>E10+0.7</f>
        <v>22.9</v>
      </c>
      <c r="G10" s="66">
        <f>F10+0.9</f>
        <v>23.8</v>
      </c>
      <c r="H10" s="58"/>
      <c r="I10" s="84" t="s">
        <v>224</v>
      </c>
      <c r="J10" s="84" t="s">
        <v>229</v>
      </c>
      <c r="K10" s="84" t="s">
        <v>230</v>
      </c>
      <c r="L10" s="84" t="s">
        <v>230</v>
      </c>
      <c r="M10" s="84" t="s">
        <v>231</v>
      </c>
      <c r="N10" s="81"/>
    </row>
    <row r="11" s="49" customFormat="1" ht="29.1" customHeight="1" spans="1:14">
      <c r="A11" s="62" t="s">
        <v>141</v>
      </c>
      <c r="B11" s="63">
        <f>C11-0.5</f>
        <v>16.5</v>
      </c>
      <c r="C11" s="63">
        <f>D11-0.5</f>
        <v>17</v>
      </c>
      <c r="D11" s="64">
        <v>17.5</v>
      </c>
      <c r="E11" s="63">
        <f>D11+0.5</f>
        <v>18</v>
      </c>
      <c r="F11" s="63">
        <f>E11+0.5</f>
        <v>18.5</v>
      </c>
      <c r="G11" s="63">
        <f>F11+0.7</f>
        <v>19.2</v>
      </c>
      <c r="H11" s="58"/>
      <c r="I11" s="84" t="s">
        <v>227</v>
      </c>
      <c r="J11" s="84" t="s">
        <v>230</v>
      </c>
      <c r="K11" s="84" t="s">
        <v>232</v>
      </c>
      <c r="L11" s="84" t="s">
        <v>232</v>
      </c>
      <c r="M11" s="84" t="s">
        <v>229</v>
      </c>
      <c r="N11" s="81"/>
    </row>
    <row r="12" s="49" customFormat="1" ht="29.1" customHeight="1" spans="1:14">
      <c r="A12" s="62" t="s">
        <v>143</v>
      </c>
      <c r="B12" s="63">
        <f>C12-0.7</f>
        <v>25.7</v>
      </c>
      <c r="C12" s="63">
        <f>D12-0.6</f>
        <v>26.4</v>
      </c>
      <c r="D12" s="64">
        <v>27</v>
      </c>
      <c r="E12" s="63">
        <f>D12+0.6</f>
        <v>27.6</v>
      </c>
      <c r="F12" s="63">
        <f>E12+0.7</f>
        <v>28.3</v>
      </c>
      <c r="G12" s="63">
        <f>F12+0.6</f>
        <v>28.9</v>
      </c>
      <c r="H12" s="58"/>
      <c r="I12" s="84" t="s">
        <v>229</v>
      </c>
      <c r="J12" s="84" t="s">
        <v>233</v>
      </c>
      <c r="K12" s="84" t="s">
        <v>229</v>
      </c>
      <c r="L12" s="84" t="s">
        <v>234</v>
      </c>
      <c r="M12" s="84" t="s">
        <v>232</v>
      </c>
      <c r="N12" s="81"/>
    </row>
    <row r="13" s="49" customFormat="1" ht="29.1" customHeight="1" spans="1:14">
      <c r="A13" s="62" t="s">
        <v>146</v>
      </c>
      <c r="B13" s="63">
        <f>C13-0.9</f>
        <v>36.2</v>
      </c>
      <c r="C13" s="63">
        <f>D13-0.9</f>
        <v>37.1</v>
      </c>
      <c r="D13" s="64">
        <v>38</v>
      </c>
      <c r="E13" s="63">
        <f t="shared" ref="E13:G13" si="3">D13+1.1</f>
        <v>39.1</v>
      </c>
      <c r="F13" s="63">
        <f t="shared" si="3"/>
        <v>40.2</v>
      </c>
      <c r="G13" s="63">
        <f t="shared" si="3"/>
        <v>41.3</v>
      </c>
      <c r="H13" s="58"/>
      <c r="I13" s="84" t="s">
        <v>227</v>
      </c>
      <c r="J13" s="84" t="s">
        <v>235</v>
      </c>
      <c r="K13" s="84" t="s">
        <v>236</v>
      </c>
      <c r="L13" s="84" t="s">
        <v>237</v>
      </c>
      <c r="M13" s="84" t="s">
        <v>224</v>
      </c>
      <c r="N13" s="81"/>
    </row>
    <row r="14" s="49" customFormat="1" ht="29.1" customHeight="1" spans="1:14">
      <c r="A14" s="68"/>
      <c r="B14" s="69"/>
      <c r="C14" s="70"/>
      <c r="D14" s="70"/>
      <c r="E14" s="71"/>
      <c r="F14" s="71"/>
      <c r="G14" s="72"/>
      <c r="H14" s="73"/>
      <c r="I14" s="85"/>
      <c r="J14" s="86"/>
      <c r="K14" s="87"/>
      <c r="L14" s="86"/>
      <c r="M14" s="86"/>
      <c r="N14" s="88"/>
    </row>
    <row r="15" s="49" customFormat="1" ht="15.75" spans="1:14">
      <c r="A15" s="74" t="s">
        <v>94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</row>
    <row r="16" s="49" customFormat="1" ht="15" spans="1:14">
      <c r="A16" s="49" t="s">
        <v>148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</row>
    <row r="17" s="49" customFormat="1" ht="15" spans="1:13">
      <c r="A17" s="75"/>
      <c r="B17" s="75"/>
      <c r="C17" s="75"/>
      <c r="D17" s="75"/>
      <c r="E17" s="75"/>
      <c r="F17" s="75"/>
      <c r="G17" s="75"/>
      <c r="H17" s="75"/>
      <c r="I17" s="74" t="s">
        <v>238</v>
      </c>
      <c r="J17" s="89"/>
      <c r="K17" s="74" t="s">
        <v>150</v>
      </c>
      <c r="L17" s="74"/>
      <c r="M17" s="74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11" sqref="E11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240</v>
      </c>
      <c r="B2" s="5" t="s">
        <v>241</v>
      </c>
      <c r="C2" s="5" t="s">
        <v>242</v>
      </c>
      <c r="D2" s="5" t="s">
        <v>243</v>
      </c>
      <c r="E2" s="5" t="s">
        <v>244</v>
      </c>
      <c r="F2" s="5" t="s">
        <v>245</v>
      </c>
      <c r="G2" s="5" t="s">
        <v>246</v>
      </c>
      <c r="H2" s="5" t="s">
        <v>247</v>
      </c>
      <c r="I2" s="4" t="s">
        <v>248</v>
      </c>
      <c r="J2" s="4" t="s">
        <v>249</v>
      </c>
      <c r="K2" s="4" t="s">
        <v>250</v>
      </c>
      <c r="L2" s="4" t="s">
        <v>251</v>
      </c>
      <c r="M2" s="4" t="s">
        <v>252</v>
      </c>
      <c r="N2" s="5" t="s">
        <v>253</v>
      </c>
      <c r="O2" s="5" t="s">
        <v>254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255</v>
      </c>
      <c r="J3" s="4" t="s">
        <v>255</v>
      </c>
      <c r="K3" s="4" t="s">
        <v>255</v>
      </c>
      <c r="L3" s="4" t="s">
        <v>255</v>
      </c>
      <c r="M3" s="4" t="s">
        <v>255</v>
      </c>
      <c r="N3" s="7"/>
      <c r="O3" s="7"/>
    </row>
    <row r="4" spans="1:15">
      <c r="A4" s="9">
        <v>1</v>
      </c>
      <c r="B4" s="42" t="s">
        <v>256</v>
      </c>
      <c r="C4" s="10" t="s">
        <v>257</v>
      </c>
      <c r="D4" s="43" t="s">
        <v>88</v>
      </c>
      <c r="E4" s="44" t="s">
        <v>258</v>
      </c>
      <c r="F4" s="10" t="s">
        <v>259</v>
      </c>
      <c r="G4" s="45"/>
      <c r="H4" s="10"/>
      <c r="I4" s="10"/>
      <c r="J4" s="10">
        <v>3</v>
      </c>
      <c r="K4" s="10">
        <v>4</v>
      </c>
      <c r="L4" s="10"/>
      <c r="M4" s="10">
        <v>1</v>
      </c>
      <c r="N4" s="10"/>
      <c r="O4" s="10"/>
    </row>
    <row r="5" spans="1:15">
      <c r="A5" s="9">
        <v>2</v>
      </c>
      <c r="B5" s="42" t="s">
        <v>260</v>
      </c>
      <c r="C5" s="10"/>
      <c r="D5" s="46"/>
      <c r="E5" s="44"/>
      <c r="F5" s="10"/>
      <c r="G5" s="45"/>
      <c r="H5" s="10"/>
      <c r="I5" s="10"/>
      <c r="J5" s="10"/>
      <c r="K5" s="10"/>
      <c r="L5" s="10"/>
      <c r="M5" s="10"/>
      <c r="N5" s="10"/>
      <c r="O5" s="10"/>
    </row>
    <row r="6" spans="1:15">
      <c r="A6" s="9"/>
      <c r="B6" s="10"/>
      <c r="C6" s="32"/>
      <c r="D6" s="30"/>
      <c r="E6" s="47"/>
      <c r="F6" s="32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9"/>
      <c r="B7" s="10"/>
      <c r="C7" s="32"/>
      <c r="D7" s="32"/>
      <c r="E7" s="47"/>
      <c r="F7" s="32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9"/>
      <c r="C8" s="34"/>
      <c r="D8" s="34"/>
      <c r="E8" s="48"/>
      <c r="F8" s="34"/>
      <c r="G8" s="9"/>
      <c r="H8" s="9"/>
      <c r="I8" s="10"/>
      <c r="J8" s="10"/>
      <c r="K8" s="10"/>
      <c r="L8" s="10"/>
      <c r="M8" s="10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5" spans="1:15">
      <c r="A12" s="11" t="s">
        <v>261</v>
      </c>
      <c r="B12" s="12"/>
      <c r="C12" s="12"/>
      <c r="D12" s="13"/>
      <c r="E12" s="14"/>
      <c r="F12" s="25"/>
      <c r="G12" s="25"/>
      <c r="H12" s="25"/>
      <c r="I12" s="20"/>
      <c r="J12" s="11" t="s">
        <v>262</v>
      </c>
      <c r="K12" s="12"/>
      <c r="L12" s="12"/>
      <c r="M12" s="13"/>
      <c r="N12" s="12"/>
      <c r="O12" s="19"/>
    </row>
    <row r="13" ht="45" customHeight="1" spans="1:15">
      <c r="A13" s="15" t="s">
        <v>263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20">
    <mergeCell ref="A1:O1"/>
    <mergeCell ref="A12:D12"/>
    <mergeCell ref="E12:I12"/>
    <mergeCell ref="J12:M12"/>
    <mergeCell ref="A13:O13"/>
    <mergeCell ref="A2:A3"/>
    <mergeCell ref="B2:B3"/>
    <mergeCell ref="C2:C3"/>
    <mergeCell ref="C4:C8"/>
    <mergeCell ref="D2:D3"/>
    <mergeCell ref="D4:D5"/>
    <mergeCell ref="D6:D8"/>
    <mergeCell ref="E2:E3"/>
    <mergeCell ref="E4:E8"/>
    <mergeCell ref="F2:F3"/>
    <mergeCell ref="F4:F8"/>
    <mergeCell ref="G2:G3"/>
    <mergeCell ref="H2:H3"/>
    <mergeCell ref="N2:N3"/>
    <mergeCell ref="O2:O3"/>
  </mergeCells>
  <dataValidations count="1">
    <dataValidation type="list" allowBlank="1" showInputMessage="1" showErrorMessage="1" sqref="O1 O3 O4:O5 O6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125" zoomScaleNormal="125" workbookViewId="0">
      <selection activeCell="D22" sqref="D22"/>
    </sheetView>
  </sheetViews>
  <sheetFormatPr defaultColWidth="9" defaultRowHeight="1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240</v>
      </c>
      <c r="B2" s="5" t="s">
        <v>245</v>
      </c>
      <c r="C2" s="5" t="s">
        <v>241</v>
      </c>
      <c r="D2" s="5" t="s">
        <v>242</v>
      </c>
      <c r="E2" s="5" t="s">
        <v>243</v>
      </c>
      <c r="F2" s="5" t="s">
        <v>244</v>
      </c>
      <c r="G2" s="4" t="s">
        <v>265</v>
      </c>
      <c r="H2" s="4"/>
      <c r="I2" s="4" t="s">
        <v>266</v>
      </c>
      <c r="J2" s="4"/>
      <c r="K2" s="6" t="s">
        <v>267</v>
      </c>
      <c r="L2" s="39" t="s">
        <v>268</v>
      </c>
      <c r="M2" s="17" t="s">
        <v>269</v>
      </c>
    </row>
    <row r="3" s="1" customFormat="1" ht="16.5" spans="1:13">
      <c r="A3" s="4"/>
      <c r="B3" s="7"/>
      <c r="C3" s="7"/>
      <c r="D3" s="7"/>
      <c r="E3" s="7"/>
      <c r="F3" s="7"/>
      <c r="G3" s="4" t="s">
        <v>270</v>
      </c>
      <c r="H3" s="4" t="s">
        <v>271</v>
      </c>
      <c r="I3" s="4" t="s">
        <v>270</v>
      </c>
      <c r="J3" s="4" t="s">
        <v>271</v>
      </c>
      <c r="K3" s="8"/>
      <c r="L3" s="40"/>
      <c r="M3" s="18"/>
    </row>
    <row r="4" spans="1:13">
      <c r="A4" s="37">
        <v>1</v>
      </c>
      <c r="B4" s="37"/>
      <c r="C4" s="37"/>
      <c r="D4" s="37" t="s">
        <v>272</v>
      </c>
      <c r="E4" s="37" t="s">
        <v>88</v>
      </c>
      <c r="F4" s="10">
        <v>82749</v>
      </c>
      <c r="G4" s="37">
        <v>0</v>
      </c>
      <c r="H4" s="37">
        <v>0.5</v>
      </c>
      <c r="I4" s="10">
        <v>0</v>
      </c>
      <c r="J4" s="10">
        <v>1</v>
      </c>
      <c r="K4" s="10"/>
      <c r="L4" s="10"/>
      <c r="M4" s="10"/>
    </row>
    <row r="5" spans="1:13">
      <c r="A5" s="37">
        <v>2</v>
      </c>
      <c r="B5" s="37"/>
      <c r="C5" s="37"/>
      <c r="D5" s="37" t="s">
        <v>273</v>
      </c>
      <c r="E5" s="37" t="s">
        <v>88</v>
      </c>
      <c r="F5" s="10">
        <v>82749</v>
      </c>
      <c r="G5" s="37">
        <v>0</v>
      </c>
      <c r="H5" s="37">
        <v>0.5</v>
      </c>
      <c r="I5" s="10"/>
      <c r="J5" s="10"/>
      <c r="K5" s="10"/>
      <c r="L5" s="10"/>
      <c r="M5" s="10"/>
    </row>
    <row r="6" spans="1:13">
      <c r="A6" s="37">
        <v>3</v>
      </c>
      <c r="B6" s="37"/>
      <c r="C6" s="37"/>
      <c r="D6" s="37" t="s">
        <v>274</v>
      </c>
      <c r="E6" s="37" t="s">
        <v>88</v>
      </c>
      <c r="F6" s="10">
        <v>82749</v>
      </c>
      <c r="G6" s="37">
        <v>0.5</v>
      </c>
      <c r="H6" s="37">
        <v>0.5</v>
      </c>
      <c r="I6" s="10"/>
      <c r="J6" s="10"/>
      <c r="K6" s="10"/>
      <c r="L6" s="10"/>
      <c r="M6" s="10"/>
    </row>
    <row r="7" spans="1:13">
      <c r="A7" s="37">
        <v>4</v>
      </c>
      <c r="B7" s="37"/>
      <c r="C7" s="37"/>
      <c r="D7" s="37" t="s">
        <v>275</v>
      </c>
      <c r="E7" s="37" t="s">
        <v>88</v>
      </c>
      <c r="F7" s="10">
        <v>82749</v>
      </c>
      <c r="G7" s="37">
        <v>0.5</v>
      </c>
      <c r="H7" s="37">
        <v>0.5</v>
      </c>
      <c r="I7" s="10">
        <v>0.5</v>
      </c>
      <c r="J7" s="10">
        <v>1</v>
      </c>
      <c r="K7" s="10"/>
      <c r="L7" s="10"/>
      <c r="M7" s="10"/>
    </row>
    <row r="8" spans="1:13">
      <c r="A8" s="37">
        <v>5</v>
      </c>
      <c r="B8" s="37"/>
      <c r="C8" s="37"/>
      <c r="D8" s="37" t="s">
        <v>276</v>
      </c>
      <c r="E8" s="37" t="s">
        <v>88</v>
      </c>
      <c r="F8" s="10">
        <v>82749</v>
      </c>
      <c r="G8" s="37">
        <v>1</v>
      </c>
      <c r="H8" s="37">
        <v>0.5</v>
      </c>
      <c r="I8" s="10">
        <v>1</v>
      </c>
      <c r="J8" s="10">
        <v>1</v>
      </c>
      <c r="K8" s="10"/>
      <c r="L8" s="9"/>
      <c r="M8" s="9"/>
    </row>
    <row r="9" spans="1:13">
      <c r="A9" s="37">
        <v>6</v>
      </c>
      <c r="B9" s="37"/>
      <c r="C9" s="37"/>
      <c r="D9" s="37" t="s">
        <v>277</v>
      </c>
      <c r="E9" s="37" t="s">
        <v>88</v>
      </c>
      <c r="F9" s="10">
        <v>82749</v>
      </c>
      <c r="G9" s="37">
        <v>1</v>
      </c>
      <c r="H9" s="37">
        <v>0.5</v>
      </c>
      <c r="I9" s="10"/>
      <c r="J9" s="10"/>
      <c r="K9" s="10"/>
      <c r="L9" s="9"/>
      <c r="M9" s="9"/>
    </row>
    <row r="10" s="2" customFormat="1" ht="17.5" spans="1:13">
      <c r="A10" s="37">
        <v>7</v>
      </c>
      <c r="B10" s="37"/>
      <c r="C10" s="37"/>
      <c r="D10" s="37" t="s">
        <v>278</v>
      </c>
      <c r="E10" s="37" t="s">
        <v>88</v>
      </c>
      <c r="F10" s="10">
        <v>82749</v>
      </c>
      <c r="G10" s="37">
        <v>1</v>
      </c>
      <c r="H10" s="37">
        <v>0.5</v>
      </c>
      <c r="I10" s="10"/>
      <c r="J10" s="10"/>
      <c r="K10" s="10"/>
      <c r="L10" s="41"/>
      <c r="M10" s="19"/>
    </row>
    <row r="11" s="2" customFormat="1" ht="18" customHeight="1" spans="1:13">
      <c r="A11" s="37">
        <v>8</v>
      </c>
      <c r="B11" s="37"/>
      <c r="C11" s="37"/>
      <c r="D11" s="37" t="s">
        <v>279</v>
      </c>
      <c r="E11" s="37" t="s">
        <v>88</v>
      </c>
      <c r="F11" s="10">
        <v>82749</v>
      </c>
      <c r="G11" s="37"/>
      <c r="H11" s="37"/>
      <c r="I11" s="10">
        <v>0</v>
      </c>
      <c r="J11" s="10">
        <v>1</v>
      </c>
      <c r="K11" s="10"/>
      <c r="L11" s="41"/>
      <c r="M11" s="19"/>
    </row>
    <row r="12" ht="23" customHeight="1" spans="1:13">
      <c r="A12" s="37">
        <v>9</v>
      </c>
      <c r="B12" s="37"/>
      <c r="C12" s="37"/>
      <c r="D12" s="37" t="s">
        <v>280</v>
      </c>
      <c r="E12" s="37" t="s">
        <v>88</v>
      </c>
      <c r="F12" s="10">
        <v>82749</v>
      </c>
      <c r="G12" s="37"/>
      <c r="H12" s="37"/>
      <c r="I12" s="10">
        <v>0.5</v>
      </c>
      <c r="J12" s="10">
        <v>2</v>
      </c>
      <c r="K12" s="9"/>
      <c r="L12" s="16"/>
      <c r="M12" s="16"/>
    </row>
    <row r="13" spans="1:11">
      <c r="A13" s="37">
        <v>10</v>
      </c>
      <c r="B13" s="37"/>
      <c r="C13" s="37"/>
      <c r="D13" s="37" t="s">
        <v>281</v>
      </c>
      <c r="E13" s="37" t="s">
        <v>88</v>
      </c>
      <c r="F13" s="10">
        <v>82749</v>
      </c>
      <c r="G13" s="37"/>
      <c r="H13" s="37"/>
      <c r="I13" s="10">
        <v>0.5</v>
      </c>
      <c r="J13" s="10">
        <v>1</v>
      </c>
      <c r="K13" s="9"/>
    </row>
    <row r="14" spans="1:13">
      <c r="A14" s="9"/>
      <c r="B14" s="9"/>
      <c r="C14" s="9"/>
      <c r="D14" s="9"/>
      <c r="E14" s="9"/>
      <c r="F14" s="10"/>
      <c r="G14" s="10"/>
      <c r="H14" s="10"/>
      <c r="I14" s="10"/>
      <c r="J14" s="10"/>
      <c r="K14" s="9"/>
      <c r="L14" s="9"/>
      <c r="M14" s="9"/>
    </row>
    <row r="15" spans="1:13">
      <c r="A15" s="9"/>
      <c r="B15" s="9"/>
      <c r="C15" s="9"/>
      <c r="D15" s="9"/>
      <c r="E15" s="9"/>
      <c r="F15" s="10"/>
      <c r="G15" s="10"/>
      <c r="H15" s="10"/>
      <c r="I15" s="10"/>
      <c r="J15" s="10"/>
      <c r="K15" s="9"/>
      <c r="L15" s="9"/>
      <c r="M15" s="9"/>
    </row>
    <row r="16" spans="1:13">
      <c r="A16" s="9"/>
      <c r="B16" s="9"/>
      <c r="C16" s="9"/>
      <c r="D16" s="9"/>
      <c r="E16" s="9"/>
      <c r="F16" s="10"/>
      <c r="G16" s="10"/>
      <c r="H16" s="10"/>
      <c r="I16" s="10"/>
      <c r="J16" s="10"/>
      <c r="K16" s="9"/>
      <c r="L16" s="9"/>
      <c r="M16" s="9"/>
    </row>
    <row r="19" spans="2:2">
      <c r="B19" s="38">
        <v>45250</v>
      </c>
    </row>
  </sheetData>
  <mergeCells count="13">
    <mergeCell ref="A1:M1"/>
    <mergeCell ref="G2:H2"/>
    <mergeCell ref="I2:J2"/>
    <mergeCell ref="L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0 M1:M9 M11:M16 M17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283</v>
      </c>
      <c r="B2" s="5" t="s">
        <v>245</v>
      </c>
      <c r="C2" s="5" t="s">
        <v>241</v>
      </c>
      <c r="D2" s="5" t="s">
        <v>242</v>
      </c>
      <c r="E2" s="5" t="s">
        <v>243</v>
      </c>
      <c r="F2" s="5" t="s">
        <v>244</v>
      </c>
      <c r="G2" s="26" t="s">
        <v>284</v>
      </c>
      <c r="H2" s="27"/>
      <c r="I2" s="35"/>
      <c r="J2" s="26" t="s">
        <v>285</v>
      </c>
      <c r="K2" s="27"/>
      <c r="L2" s="35"/>
      <c r="M2" s="26" t="s">
        <v>286</v>
      </c>
      <c r="N2" s="27"/>
      <c r="O2" s="35"/>
      <c r="P2" s="26" t="s">
        <v>287</v>
      </c>
      <c r="Q2" s="27"/>
      <c r="R2" s="35"/>
      <c r="S2" s="27" t="s">
        <v>288</v>
      </c>
      <c r="T2" s="27"/>
      <c r="U2" s="35"/>
      <c r="V2" s="22" t="s">
        <v>289</v>
      </c>
      <c r="W2" s="22" t="s">
        <v>254</v>
      </c>
    </row>
    <row r="3" s="1" customFormat="1" ht="16.5" spans="1:23">
      <c r="A3" s="7"/>
      <c r="B3" s="28"/>
      <c r="C3" s="28"/>
      <c r="D3" s="28"/>
      <c r="E3" s="28"/>
      <c r="F3" s="28"/>
      <c r="G3" s="4" t="s">
        <v>290</v>
      </c>
      <c r="H3" s="4" t="s">
        <v>34</v>
      </c>
      <c r="I3" s="4" t="s">
        <v>245</v>
      </c>
      <c r="J3" s="4" t="s">
        <v>290</v>
      </c>
      <c r="K3" s="4" t="s">
        <v>34</v>
      </c>
      <c r="L3" s="4" t="s">
        <v>245</v>
      </c>
      <c r="M3" s="4" t="s">
        <v>290</v>
      </c>
      <c r="N3" s="4" t="s">
        <v>34</v>
      </c>
      <c r="O3" s="4" t="s">
        <v>245</v>
      </c>
      <c r="P3" s="4" t="s">
        <v>290</v>
      </c>
      <c r="Q3" s="4" t="s">
        <v>34</v>
      </c>
      <c r="R3" s="4" t="s">
        <v>245</v>
      </c>
      <c r="S3" s="4" t="s">
        <v>290</v>
      </c>
      <c r="T3" s="4" t="s">
        <v>34</v>
      </c>
      <c r="U3" s="4" t="s">
        <v>245</v>
      </c>
      <c r="V3" s="36"/>
      <c r="W3" s="36"/>
    </row>
    <row r="4" spans="1:23">
      <c r="A4" s="29" t="s">
        <v>291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31"/>
      <c r="B5" s="32"/>
      <c r="C5" s="32"/>
      <c r="D5" s="32"/>
      <c r="E5" s="32"/>
      <c r="F5" s="32"/>
      <c r="G5" s="26" t="s">
        <v>292</v>
      </c>
      <c r="H5" s="27"/>
      <c r="I5" s="35"/>
      <c r="J5" s="26" t="s">
        <v>293</v>
      </c>
      <c r="K5" s="27"/>
      <c r="L5" s="35"/>
      <c r="M5" s="26" t="s">
        <v>294</v>
      </c>
      <c r="N5" s="27"/>
      <c r="O5" s="35"/>
      <c r="P5" s="26" t="s">
        <v>295</v>
      </c>
      <c r="Q5" s="27"/>
      <c r="R5" s="35"/>
      <c r="S5" s="27" t="s">
        <v>296</v>
      </c>
      <c r="T5" s="27"/>
      <c r="U5" s="35"/>
      <c r="V5" s="10"/>
      <c r="W5" s="10"/>
    </row>
    <row r="6" spans="1:23">
      <c r="A6" s="31"/>
      <c r="B6" s="32"/>
      <c r="C6" s="32"/>
      <c r="D6" s="32"/>
      <c r="E6" s="32"/>
      <c r="F6" s="32"/>
      <c r="G6" s="4" t="s">
        <v>290</v>
      </c>
      <c r="H6" s="4" t="s">
        <v>34</v>
      </c>
      <c r="I6" s="4" t="s">
        <v>245</v>
      </c>
      <c r="J6" s="4" t="s">
        <v>290</v>
      </c>
      <c r="K6" s="4" t="s">
        <v>34</v>
      </c>
      <c r="L6" s="4" t="s">
        <v>245</v>
      </c>
      <c r="M6" s="4" t="s">
        <v>290</v>
      </c>
      <c r="N6" s="4" t="s">
        <v>34</v>
      </c>
      <c r="O6" s="4" t="s">
        <v>245</v>
      </c>
      <c r="P6" s="4" t="s">
        <v>290</v>
      </c>
      <c r="Q6" s="4" t="s">
        <v>34</v>
      </c>
      <c r="R6" s="4" t="s">
        <v>245</v>
      </c>
      <c r="S6" s="4" t="s">
        <v>290</v>
      </c>
      <c r="T6" s="4" t="s">
        <v>34</v>
      </c>
      <c r="U6" s="4" t="s">
        <v>245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297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298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299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300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1" t="s">
        <v>261</v>
      </c>
      <c r="B17" s="12"/>
      <c r="C17" s="12"/>
      <c r="D17" s="12"/>
      <c r="E17" s="13"/>
      <c r="F17" s="14"/>
      <c r="G17" s="20"/>
      <c r="H17" s="25"/>
      <c r="I17" s="25"/>
      <c r="J17" s="11" t="s">
        <v>262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301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303</v>
      </c>
      <c r="B2" s="22" t="s">
        <v>241</v>
      </c>
      <c r="C2" s="22" t="s">
        <v>242</v>
      </c>
      <c r="D2" s="22" t="s">
        <v>243</v>
      </c>
      <c r="E2" s="22" t="s">
        <v>244</v>
      </c>
      <c r="F2" s="22" t="s">
        <v>245</v>
      </c>
      <c r="G2" s="21" t="s">
        <v>304</v>
      </c>
      <c r="H2" s="21" t="s">
        <v>305</v>
      </c>
      <c r="I2" s="21" t="s">
        <v>306</v>
      </c>
      <c r="J2" s="21" t="s">
        <v>305</v>
      </c>
      <c r="K2" s="21" t="s">
        <v>307</v>
      </c>
      <c r="L2" s="21" t="s">
        <v>305</v>
      </c>
      <c r="M2" s="22" t="s">
        <v>289</v>
      </c>
      <c r="N2" s="22" t="s">
        <v>254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3" t="s">
        <v>303</v>
      </c>
      <c r="B4" s="24" t="s">
        <v>308</v>
      </c>
      <c r="C4" s="24" t="s">
        <v>290</v>
      </c>
      <c r="D4" s="24" t="s">
        <v>243</v>
      </c>
      <c r="E4" s="22" t="s">
        <v>244</v>
      </c>
      <c r="F4" s="22" t="s">
        <v>245</v>
      </c>
      <c r="G4" s="21" t="s">
        <v>304</v>
      </c>
      <c r="H4" s="21" t="s">
        <v>305</v>
      </c>
      <c r="I4" s="21" t="s">
        <v>306</v>
      </c>
      <c r="J4" s="21" t="s">
        <v>305</v>
      </c>
      <c r="K4" s="21" t="s">
        <v>307</v>
      </c>
      <c r="L4" s="21" t="s">
        <v>305</v>
      </c>
      <c r="M4" s="22" t="s">
        <v>289</v>
      </c>
      <c r="N4" s="22" t="s">
        <v>254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1" t="s">
        <v>261</v>
      </c>
      <c r="B11" s="12"/>
      <c r="C11" s="12"/>
      <c r="D11" s="13"/>
      <c r="E11" s="14"/>
      <c r="F11" s="25"/>
      <c r="G11" s="20"/>
      <c r="H11" s="25"/>
      <c r="I11" s="11" t="s">
        <v>262</v>
      </c>
      <c r="J11" s="12"/>
      <c r="K11" s="12"/>
      <c r="L11" s="12"/>
      <c r="M11" s="12"/>
      <c r="N11" s="19"/>
    </row>
    <row r="12" ht="71.25" customHeight="1" spans="1:14">
      <c r="A12" s="15" t="s">
        <v>309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洗水尺寸表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2024-01-02T13:38:44Z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FFFB536E16AC4079B8170CA5C34BDE0F_13</vt:lpwstr>
  </property>
</Properties>
</file>