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5"/>
  </bookViews>
  <sheets>
    <sheet name="AQL2.5验货" sheetId="13" r:id="rId1"/>
    <sheet name="首期" sheetId="14" r:id="rId2"/>
    <sheet name="洗水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44525"/>
</workbook>
</file>

<file path=xl/sharedStrings.xml><?xml version="1.0" encoding="utf-8"?>
<sst xmlns="http://schemas.openxmlformats.org/spreadsheetml/2006/main" count="839" uniqueCount="361">
  <si>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</si>
  <si>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</si>
  <si>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</si>
  <si>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</si>
  <si>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</si>
  <si>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</si>
  <si>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</si>
  <si>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</si>
  <si>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</si>
  <si>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</si>
  <si>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</si>
  <si>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</si>
  <si>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</si>
  <si>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</si>
  <si>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</si>
  <si>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</si>
  <si>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</si>
  <si>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</si>
  <si>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</si>
  <si>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</si>
  <si>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</si>
  <si>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</si>
  <si>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</si>
  <si>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丹东乐尔</t>
  </si>
  <si>
    <t>订单基础信息</t>
  </si>
  <si>
    <t>生产•出货进度</t>
  </si>
  <si>
    <t>指示•确认资料</t>
  </si>
  <si>
    <t>款号</t>
  </si>
  <si>
    <t>TAMMBM81826</t>
  </si>
  <si>
    <t>合同交期</t>
  </si>
  <si>
    <t>2023.12.22/2024.3.5</t>
  </si>
  <si>
    <t>产前确认样</t>
  </si>
  <si>
    <t>有</t>
  </si>
  <si>
    <t>无</t>
  </si>
  <si>
    <t>品名</t>
  </si>
  <si>
    <t>男式长裤</t>
  </si>
  <si>
    <t>上线日</t>
  </si>
  <si>
    <t>2023.11.8</t>
  </si>
  <si>
    <t>原辅材料卡</t>
  </si>
  <si>
    <t>色/号型数</t>
  </si>
  <si>
    <t>缝制预计完成日</t>
  </si>
  <si>
    <t>2024.1.15</t>
  </si>
  <si>
    <t>大货面料确认样</t>
  </si>
  <si>
    <t>订单数量</t>
  </si>
  <si>
    <t>包装预计完成日</t>
  </si>
  <si>
    <t>2024.1.18</t>
  </si>
  <si>
    <t>印花、刺绣确认样</t>
  </si>
  <si>
    <t>预计发货时间</t>
  </si>
  <si>
    <t>2023.12.20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</si>
  <si>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</si>
  <si>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</si>
  <si>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</si>
  <si>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</si>
  <si>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</si>
  <si>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</si>
  <si>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</si>
  <si>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</si>
  <si>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</si>
  <si>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</si>
  <si>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</si>
  <si>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</si>
  <si>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</si>
  <si>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</si>
  <si>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</si>
  <si>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</si>
  <si>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</si>
  <si>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</si>
  <si>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</si>
  <si>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</si>
  <si>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</si>
  <si>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</si>
  <si>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</si>
  <si>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</si>
  <si>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</si>
  <si>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</si>
  <si>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</si>
  <si>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</si>
  <si>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</si>
  <si>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</si>
  <si>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</si>
  <si>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</si>
  <si>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</si>
  <si>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</si>
  <si>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</si>
  <si>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</si>
  <si>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</si>
  <si>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</si>
  <si>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</si>
  <si>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</si>
  <si>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</si>
  <si>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太空蓝</t>
  </si>
  <si>
    <t>炭灰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</si>
  <si>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</si>
  <si>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</si>
  <si>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</si>
  <si>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</si>
  <si>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</si>
  <si>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</si>
  <si>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</si>
  <si>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1.打结掉道</t>
  </si>
  <si>
    <t>2.腰面不等宽</t>
  </si>
  <si>
    <t>3.膝省尖没扒开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</si>
  <si>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</si>
  <si>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</si>
  <si>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</si>
  <si>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</si>
  <si>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</si>
  <si>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</si>
  <si>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</si>
  <si>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</si>
  <si>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</si>
  <si>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</si>
  <si>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</si>
  <si>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</si>
  <si>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</si>
  <si>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</si>
  <si>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2023.11.20</t>
  </si>
  <si>
    <t>张爱萍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</si>
  <si>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</si>
  <si>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</si>
  <si>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</si>
  <si>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</si>
  <si>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</si>
  <si>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</si>
  <si>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</si>
  <si>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</si>
  <si>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</si>
  <si>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</si>
  <si>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</si>
  <si>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</si>
  <si>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</t>
  </si>
  <si>
    <t>+0.7/0</t>
  </si>
  <si>
    <t>+0.5/0</t>
  </si>
  <si>
    <t>腰围 平量</t>
  </si>
  <si>
    <t>0/-1</t>
  </si>
  <si>
    <t>0/-0.5</t>
  </si>
  <si>
    <t>臀围</t>
  </si>
  <si>
    <t>+1/+1</t>
  </si>
  <si>
    <t>腿围/2</t>
  </si>
  <si>
    <t>0/0</t>
  </si>
  <si>
    <t>膝围/2</t>
  </si>
  <si>
    <t>脚口/2</t>
  </si>
  <si>
    <t>+0.2/+0.2</t>
  </si>
  <si>
    <t>+0.3/+0.3</t>
  </si>
  <si>
    <t>前裆长 含腰</t>
  </si>
  <si>
    <t>0/-0.3</t>
  </si>
  <si>
    <t>后裆长 含腰</t>
  </si>
  <si>
    <t>-0.3/-0.5</t>
  </si>
  <si>
    <t>-0.2/-0.5</t>
  </si>
  <si>
    <t xml:space="preserve">     初期请洗测2-3件，有问题的另加测量数量。</t>
  </si>
  <si>
    <t>验货时间：2023.11.21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</si>
  <si>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</si>
  <si>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</si>
  <si>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</si>
  <si>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</si>
  <si>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</si>
  <si>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</si>
  <si>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</si>
  <si>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</si>
  <si>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</si>
  <si>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</si>
  <si>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</si>
  <si>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黑色：S#XL#各5件</t>
  </si>
  <si>
    <t>太空蓝：M#L#各5件</t>
  </si>
  <si>
    <t>炭灰：XXL#XXXL#各5件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</si>
  <si>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</si>
  <si>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</si>
  <si>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</si>
  <si>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1.后档没熨好</t>
  </si>
  <si>
    <t>2.侧缝没熨好</t>
  </si>
  <si>
    <t>3.前门襟及小裆不平</t>
  </si>
  <si>
    <t>【整改的严重缺陷及整改复核时间】</t>
  </si>
  <si>
    <t>2023.12.8</t>
  </si>
  <si>
    <t>+0.8/0</t>
  </si>
  <si>
    <t>+1/+0.5</t>
  </si>
  <si>
    <t>-0.2/-0.6</t>
  </si>
  <si>
    <t>-1/-2</t>
  </si>
  <si>
    <t>-1/-1.5</t>
  </si>
  <si>
    <t>-0.8/-1</t>
  </si>
  <si>
    <t>+1/0</t>
  </si>
  <si>
    <t>+0.3/0</t>
  </si>
  <si>
    <t>+0.7/+0.5</t>
  </si>
  <si>
    <t>0/-0.4</t>
  </si>
  <si>
    <t>+0.5/+0.5</t>
  </si>
  <si>
    <t>+0.6/+0.3</t>
  </si>
  <si>
    <t>+0.5/+0.3</t>
  </si>
  <si>
    <t>-0.5/-0.8</t>
  </si>
  <si>
    <t>-0.4/-0.4</t>
  </si>
  <si>
    <t>+0.2/0</t>
  </si>
  <si>
    <t>验货时间：2023.12.9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</si>
  <si>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</si>
  <si>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</si>
  <si>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</si>
  <si>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</si>
  <si>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</si>
  <si>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</si>
  <si>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</si>
  <si>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</si>
  <si>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</si>
  <si>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</si>
  <si>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美妙直发</t>
  </si>
  <si>
    <t>成品第三方合格报告</t>
  </si>
  <si>
    <t>验货数量</t>
  </si>
  <si>
    <t>入仓数量</t>
  </si>
  <si>
    <t>中期检验报告</t>
  </si>
  <si>
    <t>采购凭证号</t>
  </si>
  <si>
    <t xml:space="preserve"> CGDD23111000042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</si>
  <si>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</si>
  <si>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</si>
  <si>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</si>
  <si>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</si>
  <si>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</si>
  <si>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</si>
  <si>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</si>
  <si>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</si>
  <si>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</si>
  <si>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</si>
  <si>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</si>
  <si>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</si>
  <si>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</si>
  <si>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</si>
  <si>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</si>
  <si>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</si>
  <si>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</si>
  <si>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</si>
  <si>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</si>
  <si>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</si>
  <si>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②检验明细：炭灰：9#、15#、22#、109#、28#、38#</t>
  </si>
  <si>
    <t>太空蓝：41#、44#、47#、49#、50#、99#</t>
  </si>
  <si>
    <t>黑色：51#、56#、70#、81#、90#、97#</t>
  </si>
  <si>
    <t>共抽18箱，每箱7件，合计：126件</t>
  </si>
  <si>
    <t>情况说明：</t>
  </si>
  <si>
    <t xml:space="preserve">【问题点描述】  </t>
  </si>
  <si>
    <t>1.小裆吃皱严重，返工翻修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</si>
  <si>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</si>
  <si>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</si>
  <si>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</si>
  <si>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</si>
  <si>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</si>
  <si>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</si>
  <si>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</si>
  <si>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此订单12300件，此次出货3694件，按照AQL2.5的抽验要求，抽验126件，不良：小裆吃皱严重，需翻箱返修，翻箱修理后验货合格，可以出货</t>
  </si>
  <si>
    <t>服装QC部门</t>
  </si>
  <si>
    <t>检验人</t>
  </si>
  <si>
    <t>2024.1.3</t>
  </si>
  <si>
    <t>-0.8+0.8</t>
  </si>
  <si>
    <t>+0.60</t>
  </si>
  <si>
    <t>+1+0.5</t>
  </si>
  <si>
    <t>+1+1</t>
  </si>
  <si>
    <t>-0.2+1</t>
  </si>
  <si>
    <t>-0.3-0.3</t>
  </si>
  <si>
    <t>-2-1</t>
  </si>
  <si>
    <t>-1+2</t>
  </si>
  <si>
    <t>-1-1</t>
  </si>
  <si>
    <t>0-1</t>
  </si>
  <si>
    <t>-10</t>
  </si>
  <si>
    <t>-0.8-0.8</t>
  </si>
  <si>
    <t>-0.4+0.4</t>
  </si>
  <si>
    <t>+10</t>
  </si>
  <si>
    <t>+0.3-0.7</t>
  </si>
  <si>
    <t>0+0.2</t>
  </si>
  <si>
    <t>0+0.5</t>
  </si>
  <si>
    <t>+0.70</t>
  </si>
  <si>
    <t>0+1</t>
  </si>
  <si>
    <t>00</t>
  </si>
  <si>
    <t>0+0.4</t>
  </si>
  <si>
    <t>+0.5+0.4</t>
  </si>
  <si>
    <t>+0.3+0.3</t>
  </si>
  <si>
    <t>0-0.4</t>
  </si>
  <si>
    <t>+0.5+0.5</t>
  </si>
  <si>
    <t>+0.6+0.5</t>
  </si>
  <si>
    <t>+0.30</t>
  </si>
  <si>
    <t>-0.7-0.7</t>
  </si>
  <si>
    <t>-0.7-0.5</t>
  </si>
  <si>
    <t>0-0.6</t>
  </si>
  <si>
    <t>-0.7-0.3</t>
  </si>
  <si>
    <t>-0.4-0.4</t>
  </si>
  <si>
    <t>-0.2-0.5</t>
  </si>
  <si>
    <t>-0.8-1</t>
  </si>
  <si>
    <t>-0.2-1</t>
  </si>
  <si>
    <t>+0.2-0.3</t>
  </si>
  <si>
    <t>验货时间：2024.1.3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</si>
  <si>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</si>
  <si>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</si>
  <si>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</si>
  <si>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</si>
  <si>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</si>
  <si>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</si>
  <si>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</si>
  <si>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</si>
  <si>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</si>
  <si>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</si>
  <si>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</si>
  <si>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</si>
  <si>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</si>
  <si>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</si>
  <si>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</si>
  <si>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</si>
  <si>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</si>
  <si>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1-3-1</t>
  </si>
  <si>
    <t>台华</t>
  </si>
  <si>
    <t>3-3</t>
  </si>
  <si>
    <t>9-1</t>
  </si>
  <si>
    <t>1-10R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</si>
  <si>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</si>
  <si>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</si>
  <si>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</si>
  <si>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</si>
  <si>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</si>
  <si>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</si>
  <si>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</si>
  <si>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</si>
  <si>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</si>
  <si>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</si>
  <si>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</si>
  <si>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3-3-165M</t>
  </si>
  <si>
    <t>G21SS2350</t>
  </si>
  <si>
    <t>9-1-85M</t>
  </si>
  <si>
    <t>1-3-1-173M</t>
  </si>
  <si>
    <t>1-3-37M</t>
  </si>
  <si>
    <t>1-10R-170M</t>
  </si>
  <si>
    <t>黑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</si>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</sst>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sz val="11"/>
      <name val="仿宋_GB2312"/>
      <charset val="134"/>
    </font>
    <font>
      <b/>
      <sz val="11"/>
      <color rgb="FFFF0000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6" fillId="25" borderId="85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17" borderId="82" applyNumberFormat="0" applyFon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0" applyNumberFormat="0" applyFill="0" applyAlignment="0" applyProtection="0">
      <alignment vertical="center"/>
    </xf>
    <xf numFmtId="0" fontId="32" fillId="0" borderId="80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0" borderId="84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16" borderId="81" applyNumberFormat="0" applyAlignment="0" applyProtection="0">
      <alignment vertical="center"/>
    </xf>
    <xf numFmtId="0" fontId="47" fillId="16" borderId="85" applyNumberFormat="0" applyAlignment="0" applyProtection="0">
      <alignment vertical="center"/>
    </xf>
    <xf numFmtId="0" fontId="31" fillId="8" borderId="79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8" fillId="0" borderId="86" applyNumberFormat="0" applyFill="0" applyAlignment="0" applyProtection="0">
      <alignment vertical="center"/>
    </xf>
    <xf numFmtId="0" fontId="42" fillId="0" borderId="83" applyNumberFormat="0" applyFill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34" fillId="0" borderId="0">
      <alignment vertical="center"/>
    </xf>
  </cellStyleXfs>
  <cellXfs count="36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11" fillId="0" borderId="2" xfId="0" applyNumberFormat="1" applyFont="1" applyFill="1" applyBorder="1" applyAlignment="1">
      <alignment horizontal="center"/>
    </xf>
    <xf numFmtId="176" fontId="12" fillId="0" borderId="2" xfId="0" applyNumberFormat="1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76" fontId="15" fillId="0" borderId="2" xfId="0" applyNumberFormat="1" applyFont="1" applyFill="1" applyBorder="1" applyAlignment="1">
      <alignment horizontal="center"/>
    </xf>
    <xf numFmtId="176" fontId="16" fillId="0" borderId="2" xfId="0" applyNumberFormat="1" applyFont="1" applyFill="1" applyBorder="1" applyAlignment="1">
      <alignment horizontal="center"/>
    </xf>
    <xf numFmtId="176" fontId="17" fillId="0" borderId="2" xfId="0" applyNumberFormat="1" applyFont="1" applyFill="1" applyBorder="1" applyAlignment="1">
      <alignment horizontal="center"/>
    </xf>
    <xf numFmtId="176" fontId="18" fillId="0" borderId="2" xfId="0" applyNumberFormat="1" applyFont="1" applyFill="1" applyBorder="1" applyAlignment="1">
      <alignment horizontal="center"/>
    </xf>
    <xf numFmtId="0" fontId="9" fillId="3" borderId="12" xfId="51" applyFont="1" applyFill="1" applyBorder="1" applyAlignment="1"/>
    <xf numFmtId="49" fontId="9" fillId="3" borderId="13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1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6" xfId="52" applyNumberFormat="1" applyFont="1" applyFill="1" applyBorder="1" applyAlignment="1">
      <alignment horizontal="center" vertical="center"/>
    </xf>
    <xf numFmtId="49" fontId="9" fillId="3" borderId="27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9" fillId="0" borderId="0" xfId="50" applyFill="1" applyAlignment="1">
      <alignment horizontal="left" vertical="center"/>
    </xf>
    <xf numFmtId="0" fontId="19" fillId="0" borderId="0" xfId="50" applyFill="1" applyBorder="1" applyAlignment="1">
      <alignment horizontal="left" vertical="center"/>
    </xf>
    <xf numFmtId="0" fontId="19" fillId="0" borderId="0" xfId="50" applyFont="1" applyFill="1" applyAlignment="1">
      <alignment horizontal="left" vertical="center"/>
    </xf>
    <xf numFmtId="0" fontId="20" fillId="0" borderId="28" xfId="50" applyFont="1" applyFill="1" applyBorder="1" applyAlignment="1">
      <alignment horizontal="center" vertical="top"/>
    </xf>
    <xf numFmtId="0" fontId="21" fillId="0" borderId="29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horizontal="center" vertical="center"/>
    </xf>
    <xf numFmtId="0" fontId="22" fillId="0" borderId="30" xfId="50" applyFont="1" applyFill="1" applyBorder="1" applyAlignment="1">
      <alignment vertical="center"/>
    </xf>
    <xf numFmtId="0" fontId="21" fillId="0" borderId="30" xfId="50" applyFont="1" applyFill="1" applyBorder="1" applyAlignment="1">
      <alignment vertical="center"/>
    </xf>
    <xf numFmtId="0" fontId="22" fillId="0" borderId="30" xfId="50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vertical="center"/>
    </xf>
    <xf numFmtId="0" fontId="13" fillId="0" borderId="13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vertical="center"/>
    </xf>
    <xf numFmtId="58" fontId="22" fillId="0" borderId="13" xfId="50" applyNumberFormat="1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right" vertical="center"/>
    </xf>
    <xf numFmtId="0" fontId="21" fillId="0" borderId="13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vertical="center"/>
    </xf>
    <xf numFmtId="0" fontId="13" fillId="0" borderId="33" xfId="50" applyFont="1" applyFill="1" applyBorder="1" applyAlignment="1">
      <alignment horizontal="right" vertical="center"/>
    </xf>
    <xf numFmtId="0" fontId="21" fillId="0" borderId="33" xfId="50" applyFont="1" applyFill="1" applyBorder="1" applyAlignment="1">
      <alignment vertical="center"/>
    </xf>
    <xf numFmtId="0" fontId="22" fillId="0" borderId="33" xfId="50" applyFont="1" applyFill="1" applyBorder="1" applyAlignment="1">
      <alignment vertical="center"/>
    </xf>
    <xf numFmtId="0" fontId="22" fillId="0" borderId="33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center" vertical="center"/>
    </xf>
    <xf numFmtId="0" fontId="21" fillId="0" borderId="33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2" fillId="0" borderId="0" xfId="50" applyFont="1" applyFill="1" applyAlignment="1">
      <alignment horizontal="center" vertical="center"/>
    </xf>
    <xf numFmtId="0" fontId="22" fillId="0" borderId="0" xfId="50" applyFont="1" applyFill="1" applyBorder="1" applyAlignment="1">
      <alignment vertical="center"/>
    </xf>
    <xf numFmtId="0" fontId="22" fillId="0" borderId="0" xfId="50" applyFont="1" applyFill="1" applyAlignment="1">
      <alignment horizontal="left" vertical="center"/>
    </xf>
    <xf numFmtId="0" fontId="21" fillId="0" borderId="29" xfId="50" applyFont="1" applyFill="1" applyBorder="1" applyAlignment="1">
      <alignment vertical="center"/>
    </xf>
    <xf numFmtId="0" fontId="22" fillId="0" borderId="34" xfId="50" applyFont="1" applyFill="1" applyBorder="1" applyAlignment="1">
      <alignment horizontal="center" vertical="center"/>
    </xf>
    <xf numFmtId="0" fontId="22" fillId="0" borderId="35" xfId="50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vertical="center"/>
    </xf>
    <xf numFmtId="0" fontId="22" fillId="0" borderId="36" xfId="50" applyFont="1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center" vertical="center"/>
    </xf>
    <xf numFmtId="0" fontId="14" fillId="0" borderId="38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22" fillId="0" borderId="38" xfId="50" applyFont="1" applyFill="1" applyBorder="1" applyAlignment="1">
      <alignment horizontal="left" vertical="center"/>
    </xf>
    <xf numFmtId="0" fontId="22" fillId="0" borderId="37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 wrapText="1"/>
    </xf>
    <xf numFmtId="0" fontId="22" fillId="0" borderId="13" xfId="50" applyFont="1" applyFill="1" applyBorder="1" applyAlignment="1">
      <alignment horizontal="left" vertical="center" wrapText="1"/>
    </xf>
    <xf numFmtId="0" fontId="21" fillId="0" borderId="32" xfId="50" applyFont="1" applyFill="1" applyBorder="1" applyAlignment="1">
      <alignment horizontal="left" vertical="center"/>
    </xf>
    <xf numFmtId="0" fontId="19" fillId="0" borderId="33" xfId="50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center" vertical="center"/>
    </xf>
    <xf numFmtId="0" fontId="21" fillId="0" borderId="40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22" fillId="0" borderId="41" xfId="50" applyFont="1" applyFill="1" applyBorder="1" applyAlignment="1">
      <alignment horizontal="left" vertical="center"/>
    </xf>
    <xf numFmtId="0" fontId="22" fillId="0" borderId="42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22" fillId="0" borderId="33" xfId="50" applyFont="1" applyFill="1" applyBorder="1" applyAlignment="1">
      <alignment horizontal="center" vertical="center"/>
    </xf>
    <xf numFmtId="58" fontId="22" fillId="0" borderId="33" xfId="50" applyNumberFormat="1" applyFont="1" applyFill="1" applyBorder="1" applyAlignment="1">
      <alignment vertical="center"/>
    </xf>
    <xf numFmtId="0" fontId="22" fillId="0" borderId="44" xfId="50" applyFont="1" applyFill="1" applyBorder="1" applyAlignment="1">
      <alignment horizontal="center" vertical="center"/>
    </xf>
    <xf numFmtId="0" fontId="21" fillId="0" borderId="45" xfId="50" applyFont="1" applyFill="1" applyBorder="1" applyAlignment="1">
      <alignment horizontal="center" vertical="center"/>
    </xf>
    <xf numFmtId="0" fontId="22" fillId="0" borderId="45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47" xfId="50" applyFont="1" applyFill="1" applyBorder="1" applyAlignment="1">
      <alignment horizontal="center" vertical="center"/>
    </xf>
    <xf numFmtId="0" fontId="22" fillId="0" borderId="48" xfId="50" applyFont="1" applyFill="1" applyBorder="1" applyAlignment="1">
      <alignment horizontal="center" vertical="center"/>
    </xf>
    <xf numFmtId="0" fontId="14" fillId="0" borderId="48" xfId="50" applyFont="1" applyFill="1" applyBorder="1" applyAlignment="1">
      <alignment horizontal="left" vertical="center"/>
    </xf>
    <xf numFmtId="0" fontId="21" fillId="0" borderId="44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2" fillId="0" borderId="48" xfId="50" applyFont="1" applyFill="1" applyBorder="1" applyAlignment="1">
      <alignment horizontal="left" vertical="center"/>
    </xf>
    <xf numFmtId="0" fontId="22" fillId="0" borderId="45" xfId="50" applyFont="1" applyFill="1" applyBorder="1" applyAlignment="1">
      <alignment horizontal="left" vertical="center" wrapText="1"/>
    </xf>
    <xf numFmtId="0" fontId="19" fillId="0" borderId="46" xfId="50" applyFill="1" applyBorder="1" applyAlignment="1">
      <alignment horizontal="center" vertical="center"/>
    </xf>
    <xf numFmtId="0" fontId="21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22" fillId="0" borderId="49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center" vertical="center"/>
    </xf>
    <xf numFmtId="49" fontId="9" fillId="3" borderId="0" xfId="51" applyNumberFormat="1" applyFont="1" applyFill="1"/>
    <xf numFmtId="49" fontId="9" fillId="3" borderId="0" xfId="51" applyNumberFormat="1" applyFont="1" applyFill="1" applyBorder="1" applyAlignment="1">
      <alignment horizontal="center"/>
    </xf>
    <xf numFmtId="49" fontId="9" fillId="3" borderId="10" xfId="50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>
      <alignment horizontal="center"/>
    </xf>
    <xf numFmtId="49" fontId="0" fillId="3" borderId="0" xfId="52" applyNumberFormat="1" applyFont="1" applyFill="1">
      <alignment vertical="center"/>
    </xf>
    <xf numFmtId="49" fontId="10" fillId="3" borderId="0" xfId="51" applyNumberFormat="1" applyFont="1" applyFill="1"/>
    <xf numFmtId="0" fontId="19" fillId="0" borderId="0" xfId="50" applyFont="1" applyAlignment="1">
      <alignment horizontal="left" vertical="center"/>
    </xf>
    <xf numFmtId="0" fontId="23" fillId="0" borderId="28" xfId="50" applyFont="1" applyBorder="1" applyAlignment="1">
      <alignment horizontal="center" vertical="top"/>
    </xf>
    <xf numFmtId="0" fontId="12" fillId="0" borderId="50" xfId="50" applyFont="1" applyBorder="1" applyAlignment="1">
      <alignment horizontal="left" vertical="center"/>
    </xf>
    <xf numFmtId="0" fontId="13" fillId="0" borderId="51" xfId="50" applyFont="1" applyBorder="1" applyAlignment="1">
      <alignment horizontal="center" vertical="center"/>
    </xf>
    <xf numFmtId="0" fontId="12" fillId="0" borderId="51" xfId="50" applyFont="1" applyBorder="1" applyAlignment="1">
      <alignment horizontal="center" vertical="center"/>
    </xf>
    <xf numFmtId="0" fontId="14" fillId="0" borderId="51" xfId="50" applyFont="1" applyBorder="1" applyAlignment="1">
      <alignment horizontal="left" vertical="center"/>
    </xf>
    <xf numFmtId="0" fontId="14" fillId="0" borderId="29" xfId="50" applyFont="1" applyBorder="1" applyAlignment="1">
      <alignment horizontal="center" vertical="center"/>
    </xf>
    <xf numFmtId="0" fontId="14" fillId="0" borderId="30" xfId="50" applyFont="1" applyBorder="1" applyAlignment="1">
      <alignment horizontal="center" vertical="center"/>
    </xf>
    <xf numFmtId="0" fontId="14" fillId="0" borderId="44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2" fillId="0" borderId="30" xfId="50" applyFont="1" applyBorder="1" applyAlignment="1">
      <alignment horizontal="center" vertical="center"/>
    </xf>
    <xf numFmtId="0" fontId="12" fillId="0" borderId="44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3" fillId="0" borderId="13" xfId="50" applyFont="1" applyBorder="1" applyAlignment="1">
      <alignment horizontal="center" vertical="center"/>
    </xf>
    <xf numFmtId="0" fontId="13" fillId="0" borderId="45" xfId="50" applyFont="1" applyBorder="1" applyAlignment="1">
      <alignment horizontal="center" vertical="center"/>
    </xf>
    <xf numFmtId="0" fontId="14" fillId="0" borderId="13" xfId="50" applyFont="1" applyBorder="1" applyAlignment="1">
      <alignment horizontal="left" vertical="center"/>
    </xf>
    <xf numFmtId="14" fontId="13" fillId="0" borderId="13" xfId="50" applyNumberFormat="1" applyFont="1" applyBorder="1" applyAlignment="1">
      <alignment horizontal="center" vertical="center"/>
    </xf>
    <xf numFmtId="14" fontId="13" fillId="0" borderId="45" xfId="50" applyNumberFormat="1" applyFont="1" applyBorder="1" applyAlignment="1">
      <alignment horizontal="center" vertical="center"/>
    </xf>
    <xf numFmtId="0" fontId="14" fillId="0" borderId="31" xfId="50" applyFont="1" applyBorder="1" applyAlignment="1">
      <alignment vertical="center"/>
    </xf>
    <xf numFmtId="0" fontId="22" fillId="0" borderId="13" xfId="50" applyFont="1" applyBorder="1" applyAlignment="1">
      <alignment horizontal="center" vertical="center"/>
    </xf>
    <xf numFmtId="0" fontId="22" fillId="0" borderId="45" xfId="50" applyFont="1" applyBorder="1" applyAlignment="1">
      <alignment horizontal="center" vertical="center"/>
    </xf>
    <xf numFmtId="0" fontId="13" fillId="0" borderId="13" xfId="50" applyFont="1" applyBorder="1" applyAlignment="1">
      <alignment vertical="center"/>
    </xf>
    <xf numFmtId="0" fontId="13" fillId="0" borderId="45" xfId="50" applyFont="1" applyBorder="1" applyAlignment="1">
      <alignment vertical="center"/>
    </xf>
    <xf numFmtId="0" fontId="14" fillId="0" borderId="31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4" fillId="0" borderId="32" xfId="50" applyFont="1" applyBorder="1" applyAlignment="1">
      <alignment horizontal="left" vertical="center"/>
    </xf>
    <xf numFmtId="0" fontId="13" fillId="0" borderId="33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4" fillId="0" borderId="33" xfId="50" applyFont="1" applyBorder="1" applyAlignment="1">
      <alignment horizontal="left" vertical="center"/>
    </xf>
    <xf numFmtId="14" fontId="13" fillId="0" borderId="33" xfId="50" applyNumberFormat="1" applyFont="1" applyBorder="1" applyAlignment="1">
      <alignment horizontal="center" vertical="center"/>
    </xf>
    <xf numFmtId="14" fontId="13" fillId="0" borderId="46" xfId="50" applyNumberFormat="1" applyFont="1" applyBorder="1" applyAlignment="1">
      <alignment horizontal="center" vertical="center"/>
    </xf>
    <xf numFmtId="0" fontId="13" fillId="0" borderId="32" xfId="50" applyFont="1" applyBorder="1" applyAlignment="1">
      <alignment horizontal="left" vertical="center"/>
    </xf>
    <xf numFmtId="0" fontId="12" fillId="0" borderId="0" xfId="50" applyFont="1" applyBorder="1" applyAlignment="1">
      <alignment horizontal="left" vertical="center"/>
    </xf>
    <xf numFmtId="0" fontId="14" fillId="0" borderId="29" xfId="50" applyFont="1" applyBorder="1" applyAlignment="1">
      <alignment vertical="center"/>
    </xf>
    <xf numFmtId="0" fontId="19" fillId="0" borderId="30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19" fillId="0" borderId="30" xfId="50" applyFont="1" applyBorder="1" applyAlignment="1">
      <alignment vertical="center"/>
    </xf>
    <xf numFmtId="0" fontId="14" fillId="0" borderId="30" xfId="50" applyFont="1" applyBorder="1" applyAlignment="1">
      <alignment vertical="center"/>
    </xf>
    <xf numFmtId="0" fontId="19" fillId="0" borderId="13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9" fillId="0" borderId="13" xfId="50" applyFont="1" applyBorder="1" applyAlignment="1">
      <alignment vertical="center"/>
    </xf>
    <xf numFmtId="0" fontId="14" fillId="0" borderId="13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22" fillId="0" borderId="29" xfId="50" applyFont="1" applyBorder="1" applyAlignment="1">
      <alignment horizontal="left" vertical="center"/>
    </xf>
    <xf numFmtId="0" fontId="22" fillId="0" borderId="30" xfId="50" applyFont="1" applyBorder="1" applyAlignment="1">
      <alignment horizontal="left" vertical="center"/>
    </xf>
    <xf numFmtId="0" fontId="22" fillId="0" borderId="38" xfId="50" applyFont="1" applyBorder="1" applyAlignment="1">
      <alignment horizontal="left" vertical="center"/>
    </xf>
    <xf numFmtId="0" fontId="22" fillId="0" borderId="37" xfId="50" applyFont="1" applyBorder="1" applyAlignment="1">
      <alignment horizontal="left" vertical="center"/>
    </xf>
    <xf numFmtId="0" fontId="22" fillId="0" borderId="43" xfId="50" applyFont="1" applyBorder="1" applyAlignment="1">
      <alignment horizontal="left" vertical="center"/>
    </xf>
    <xf numFmtId="0" fontId="22" fillId="0" borderId="36" xfId="50" applyFont="1" applyBorder="1" applyAlignment="1">
      <alignment horizontal="left" vertical="center"/>
    </xf>
    <xf numFmtId="0" fontId="13" fillId="0" borderId="33" xfId="5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left" vertical="center"/>
    </xf>
    <xf numFmtId="0" fontId="14" fillId="0" borderId="32" xfId="50" applyFont="1" applyBorder="1" applyAlignment="1">
      <alignment horizontal="center" vertical="center"/>
    </xf>
    <xf numFmtId="0" fontId="14" fillId="0" borderId="33" xfId="50" applyFont="1" applyBorder="1" applyAlignment="1">
      <alignment horizontal="center" vertical="center"/>
    </xf>
    <xf numFmtId="0" fontId="14" fillId="0" borderId="13" xfId="50" applyFont="1" applyBorder="1" applyAlignment="1">
      <alignment horizontal="center" vertical="center"/>
    </xf>
    <xf numFmtId="0" fontId="21" fillId="0" borderId="13" xfId="50" applyFont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2" fillId="0" borderId="0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0" fontId="14" fillId="0" borderId="37" xfId="50" applyFont="1" applyBorder="1" applyAlignment="1">
      <alignment horizontal="left" vertical="center"/>
    </xf>
    <xf numFmtId="0" fontId="12" fillId="0" borderId="52" xfId="50" applyFont="1" applyBorder="1" applyAlignment="1">
      <alignment vertical="center"/>
    </xf>
    <xf numFmtId="0" fontId="13" fillId="0" borderId="53" xfId="50" applyFont="1" applyBorder="1" applyAlignment="1">
      <alignment horizontal="center" vertical="center"/>
    </xf>
    <xf numFmtId="0" fontId="12" fillId="0" borderId="53" xfId="50" applyFont="1" applyBorder="1" applyAlignment="1">
      <alignment vertical="center"/>
    </xf>
    <xf numFmtId="0" fontId="13" fillId="0" borderId="53" xfId="50" applyFont="1" applyBorder="1" applyAlignment="1">
      <alignment vertical="center"/>
    </xf>
    <xf numFmtId="58" fontId="19" fillId="0" borderId="53" xfId="50" applyNumberFormat="1" applyFont="1" applyBorder="1" applyAlignment="1">
      <alignment vertical="center"/>
    </xf>
    <xf numFmtId="0" fontId="12" fillId="0" borderId="53" xfId="50" applyFont="1" applyBorder="1" applyAlignment="1">
      <alignment horizontal="center" vertical="center"/>
    </xf>
    <xf numFmtId="0" fontId="12" fillId="0" borderId="54" xfId="50" applyFont="1" applyFill="1" applyBorder="1" applyAlignment="1">
      <alignment horizontal="left" vertical="center"/>
    </xf>
    <xf numFmtId="0" fontId="12" fillId="0" borderId="53" xfId="50" applyFont="1" applyFill="1" applyBorder="1" applyAlignment="1">
      <alignment horizontal="left" vertical="center"/>
    </xf>
    <xf numFmtId="0" fontId="12" fillId="0" borderId="55" xfId="50" applyFont="1" applyFill="1" applyBorder="1" applyAlignment="1">
      <alignment horizontal="center" vertical="center"/>
    </xf>
    <xf numFmtId="0" fontId="12" fillId="0" borderId="56" xfId="50" applyFont="1" applyFill="1" applyBorder="1" applyAlignment="1">
      <alignment horizontal="center" vertical="center"/>
    </xf>
    <xf numFmtId="0" fontId="12" fillId="0" borderId="32" xfId="50" applyFont="1" applyFill="1" applyBorder="1" applyAlignment="1">
      <alignment horizontal="center" vertical="center"/>
    </xf>
    <xf numFmtId="0" fontId="12" fillId="0" borderId="33" xfId="50" applyFont="1" applyFill="1" applyBorder="1" applyAlignment="1">
      <alignment horizontal="center" vertical="center"/>
    </xf>
    <xf numFmtId="0" fontId="19" fillId="0" borderId="51" xfId="50" applyFont="1" applyBorder="1" applyAlignment="1">
      <alignment horizontal="center" vertical="center"/>
    </xf>
    <xf numFmtId="0" fontId="19" fillId="0" borderId="57" xfId="50" applyFont="1" applyBorder="1" applyAlignment="1">
      <alignment horizontal="center" vertical="center"/>
    </xf>
    <xf numFmtId="0" fontId="13" fillId="0" borderId="45" xfId="50" applyFont="1" applyBorder="1" applyAlignment="1">
      <alignment horizontal="left" vertical="center"/>
    </xf>
    <xf numFmtId="0" fontId="14" fillId="0" borderId="45" xfId="50" applyFont="1" applyBorder="1" applyAlignment="1">
      <alignment horizontal="center" vertical="center"/>
    </xf>
    <xf numFmtId="0" fontId="13" fillId="0" borderId="46" xfId="50" applyFont="1" applyBorder="1" applyAlignment="1">
      <alignment horizontal="left" vertical="center"/>
    </xf>
    <xf numFmtId="0" fontId="13" fillId="0" borderId="44" xfId="50" applyFont="1" applyBorder="1" applyAlignment="1">
      <alignment horizontal="left" vertical="center"/>
    </xf>
    <xf numFmtId="0" fontId="14" fillId="0" borderId="46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1" fillId="0" borderId="44" xfId="50" applyFont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21" fillId="0" borderId="37" xfId="50" applyFont="1" applyBorder="1" applyAlignment="1">
      <alignment horizontal="left" vertical="center"/>
    </xf>
    <xf numFmtId="0" fontId="21" fillId="0" borderId="48" xfId="50" applyFont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4" fillId="0" borderId="46" xfId="50" applyFont="1" applyBorder="1" applyAlignment="1">
      <alignment horizontal="center" vertical="center"/>
    </xf>
    <xf numFmtId="0" fontId="21" fillId="0" borderId="45" xfId="50" applyFont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13" fillId="0" borderId="47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14" fillId="0" borderId="48" xfId="50" applyFont="1" applyBorder="1" applyAlignment="1">
      <alignment horizontal="left" vertical="center"/>
    </xf>
    <xf numFmtId="0" fontId="13" fillId="0" borderId="58" xfId="50" applyFont="1" applyBorder="1" applyAlignment="1">
      <alignment horizontal="center" vertical="center"/>
    </xf>
    <xf numFmtId="0" fontId="12" fillId="0" borderId="59" xfId="50" applyFont="1" applyFill="1" applyBorder="1" applyAlignment="1">
      <alignment horizontal="left" vertical="center"/>
    </xf>
    <xf numFmtId="0" fontId="12" fillId="0" borderId="60" xfId="50" applyFont="1" applyFill="1" applyBorder="1" applyAlignment="1">
      <alignment horizontal="center" vertical="center"/>
    </xf>
    <xf numFmtId="0" fontId="12" fillId="0" borderId="46" xfId="50" applyFont="1" applyFill="1" applyBorder="1" applyAlignment="1">
      <alignment horizontal="center" vertical="center"/>
    </xf>
    <xf numFmtId="0" fontId="19" fillId="0" borderId="53" xfId="50" applyFont="1" applyBorder="1" applyAlignment="1">
      <alignment horizontal="center" vertical="center"/>
    </xf>
    <xf numFmtId="0" fontId="19" fillId="0" borderId="58" xfId="50" applyFont="1" applyBorder="1" applyAlignment="1">
      <alignment horizontal="center" vertical="center"/>
    </xf>
    <xf numFmtId="0" fontId="19" fillId="0" borderId="0" xfId="50" applyFont="1" applyBorder="1" applyAlignment="1">
      <alignment horizontal="left" vertical="center"/>
    </xf>
    <xf numFmtId="0" fontId="24" fillId="0" borderId="28" xfId="50" applyFont="1" applyBorder="1" applyAlignment="1">
      <alignment horizontal="center" vertical="top"/>
    </xf>
    <xf numFmtId="0" fontId="13" fillId="0" borderId="36" xfId="50" applyFont="1" applyBorder="1" applyAlignment="1">
      <alignment horizontal="left" vertical="center"/>
    </xf>
    <xf numFmtId="0" fontId="13" fillId="0" borderId="48" xfId="50" applyFont="1" applyBorder="1" applyAlignment="1">
      <alignment horizontal="left" vertical="center"/>
    </xf>
    <xf numFmtId="0" fontId="14" fillId="0" borderId="32" xfId="50" applyFont="1" applyBorder="1" applyAlignment="1">
      <alignment vertical="center"/>
    </xf>
    <xf numFmtId="0" fontId="14" fillId="0" borderId="61" xfId="50" applyFont="1" applyBorder="1" applyAlignment="1">
      <alignment horizontal="left" vertical="center"/>
    </xf>
    <xf numFmtId="0" fontId="14" fillId="0" borderId="39" xfId="50" applyFont="1" applyBorder="1" applyAlignment="1">
      <alignment horizontal="left" vertical="center"/>
    </xf>
    <xf numFmtId="0" fontId="12" fillId="0" borderId="54" xfId="50" applyFont="1" applyBorder="1" applyAlignment="1">
      <alignment horizontal="left" vertical="center"/>
    </xf>
    <xf numFmtId="0" fontId="12" fillId="0" borderId="53" xfId="50" applyFont="1" applyBorder="1" applyAlignment="1">
      <alignment horizontal="left" vertical="center"/>
    </xf>
    <xf numFmtId="0" fontId="14" fillId="0" borderId="55" xfId="50" applyFont="1" applyBorder="1" applyAlignment="1">
      <alignment vertical="center"/>
    </xf>
    <xf numFmtId="0" fontId="19" fillId="0" borderId="56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19" fillId="0" borderId="56" xfId="50" applyFont="1" applyBorder="1" applyAlignment="1">
      <alignment vertical="center"/>
    </xf>
    <xf numFmtId="0" fontId="14" fillId="0" borderId="56" xfId="50" applyFont="1" applyBorder="1" applyAlignment="1">
      <alignment vertical="center"/>
    </xf>
    <xf numFmtId="0" fontId="14" fillId="0" borderId="55" xfId="50" applyFont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9" fillId="0" borderId="56" xfId="50" applyFont="1" applyBorder="1" applyAlignment="1">
      <alignment horizontal="center" vertical="center"/>
    </xf>
    <xf numFmtId="0" fontId="19" fillId="0" borderId="13" xfId="50" applyFont="1" applyBorder="1" applyAlignment="1">
      <alignment horizontal="center" vertical="center"/>
    </xf>
    <xf numFmtId="0" fontId="14" fillId="0" borderId="41" xfId="50" applyFont="1" applyBorder="1" applyAlignment="1">
      <alignment horizontal="left" vertical="center" wrapText="1"/>
    </xf>
    <xf numFmtId="0" fontId="14" fillId="0" borderId="42" xfId="50" applyFont="1" applyBorder="1" applyAlignment="1">
      <alignment horizontal="left" vertical="center" wrapText="1"/>
    </xf>
    <xf numFmtId="0" fontId="14" fillId="0" borderId="55" xfId="50" applyFont="1" applyBorder="1" applyAlignment="1">
      <alignment horizontal="left" vertical="center"/>
    </xf>
    <xf numFmtId="0" fontId="14" fillId="0" borderId="56" xfId="50" applyFont="1" applyBorder="1" applyAlignment="1">
      <alignment horizontal="left" vertical="center"/>
    </xf>
    <xf numFmtId="0" fontId="25" fillId="0" borderId="62" xfId="50" applyFont="1" applyBorder="1" applyAlignment="1">
      <alignment horizontal="left" vertical="center" wrapText="1"/>
    </xf>
    <xf numFmtId="9" fontId="13" fillId="0" borderId="13" xfId="50" applyNumberFormat="1" applyFont="1" applyBorder="1" applyAlignment="1">
      <alignment horizontal="center" vertical="center"/>
    </xf>
    <xf numFmtId="0" fontId="12" fillId="0" borderId="54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9" fontId="13" fillId="0" borderId="35" xfId="50" applyNumberFormat="1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0" fontId="21" fillId="0" borderId="55" xfId="50" applyFont="1" applyFill="1" applyBorder="1" applyAlignment="1">
      <alignment horizontal="left" vertical="center"/>
    </xf>
    <xf numFmtId="0" fontId="21" fillId="0" borderId="56" xfId="50" applyFont="1" applyFill="1" applyBorder="1" applyAlignment="1">
      <alignment horizontal="left" vertical="center"/>
    </xf>
    <xf numFmtId="0" fontId="21" fillId="0" borderId="63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3" fillId="0" borderId="64" xfId="50" applyFont="1" applyFill="1" applyBorder="1" applyAlignment="1">
      <alignment horizontal="left" vertical="center"/>
    </xf>
    <xf numFmtId="0" fontId="13" fillId="0" borderId="65" xfId="50" applyFont="1" applyFill="1" applyBorder="1" applyAlignment="1">
      <alignment horizontal="left" vertical="center"/>
    </xf>
    <xf numFmtId="0" fontId="12" fillId="0" borderId="50" xfId="50" applyFont="1" applyBorder="1" applyAlignment="1">
      <alignment vertical="center"/>
    </xf>
    <xf numFmtId="0" fontId="26" fillId="0" borderId="53" xfId="50" applyFont="1" applyBorder="1" applyAlignment="1">
      <alignment horizontal="center" vertical="center"/>
    </xf>
    <xf numFmtId="0" fontId="12" fillId="0" borderId="51" xfId="50" applyFont="1" applyBorder="1" applyAlignment="1">
      <alignment vertical="center"/>
    </xf>
    <xf numFmtId="0" fontId="13" fillId="0" borderId="66" xfId="50" applyFont="1" applyBorder="1" applyAlignment="1">
      <alignment vertical="center"/>
    </xf>
    <xf numFmtId="0" fontId="12" fillId="0" borderId="66" xfId="50" applyFont="1" applyBorder="1" applyAlignment="1">
      <alignment vertical="center"/>
    </xf>
    <xf numFmtId="58" fontId="19" fillId="0" borderId="51" xfId="50" applyNumberFormat="1" applyFont="1" applyBorder="1" applyAlignment="1">
      <alignment vertical="center"/>
    </xf>
    <xf numFmtId="0" fontId="12" fillId="0" borderId="39" xfId="50" applyFont="1" applyBorder="1" applyAlignment="1">
      <alignment horizontal="center" vertical="center"/>
    </xf>
    <xf numFmtId="0" fontId="13" fillId="0" borderId="61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9" fillId="0" borderId="66" xfId="50" applyFont="1" applyBorder="1" applyAlignment="1">
      <alignment vertical="center"/>
    </xf>
    <xf numFmtId="0" fontId="14" fillId="0" borderId="67" xfId="50" applyFont="1" applyBorder="1" applyAlignment="1">
      <alignment horizontal="left" vertical="center"/>
    </xf>
    <xf numFmtId="0" fontId="12" fillId="0" borderId="59" xfId="50" applyFont="1" applyBorder="1" applyAlignment="1">
      <alignment horizontal="left" vertical="center"/>
    </xf>
    <xf numFmtId="0" fontId="13" fillId="0" borderId="60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49" xfId="50" applyFont="1" applyBorder="1" applyAlignment="1">
      <alignment horizontal="left" vertical="center" wrapText="1"/>
    </xf>
    <xf numFmtId="0" fontId="14" fillId="0" borderId="60" xfId="50" applyFont="1" applyBorder="1" applyAlignment="1">
      <alignment horizontal="left" vertical="center"/>
    </xf>
    <xf numFmtId="0" fontId="27" fillId="0" borderId="45" xfId="50" applyFont="1" applyBorder="1" applyAlignment="1">
      <alignment horizontal="left" vertical="center" wrapText="1"/>
    </xf>
    <xf numFmtId="0" fontId="22" fillId="0" borderId="45" xfId="50" applyFont="1" applyBorder="1" applyAlignment="1">
      <alignment horizontal="left" vertical="center"/>
    </xf>
    <xf numFmtId="0" fontId="12" fillId="0" borderId="59" xfId="0" applyFont="1" applyBorder="1" applyAlignment="1">
      <alignment horizontal="left" vertical="center"/>
    </xf>
    <xf numFmtId="9" fontId="13" fillId="0" borderId="47" xfId="50" applyNumberFormat="1" applyFont="1" applyBorder="1" applyAlignment="1">
      <alignment horizontal="left" vertical="center"/>
    </xf>
    <xf numFmtId="9" fontId="13" fillId="0" borderId="49" xfId="50" applyNumberFormat="1" applyFont="1" applyBorder="1" applyAlignment="1">
      <alignment horizontal="left" vertical="center"/>
    </xf>
    <xf numFmtId="0" fontId="21" fillId="0" borderId="60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13" fillId="0" borderId="68" xfId="50" applyFont="1" applyFill="1" applyBorder="1" applyAlignment="1">
      <alignment horizontal="left" vertical="center"/>
    </xf>
    <xf numFmtId="0" fontId="12" fillId="0" borderId="69" xfId="50" applyFont="1" applyBorder="1" applyAlignment="1">
      <alignment horizontal="center" vertical="center"/>
    </xf>
    <xf numFmtId="0" fontId="13" fillId="0" borderId="66" xfId="50" applyFont="1" applyBorder="1" applyAlignment="1">
      <alignment horizontal="center" vertical="center"/>
    </xf>
    <xf numFmtId="0" fontId="13" fillId="0" borderId="67" xfId="50" applyFont="1" applyBorder="1" applyAlignment="1">
      <alignment horizontal="center" vertical="center"/>
    </xf>
    <xf numFmtId="0" fontId="13" fillId="0" borderId="67" xfId="50" applyFont="1" applyFill="1" applyBorder="1" applyAlignment="1">
      <alignment horizontal="left" vertical="center"/>
    </xf>
    <xf numFmtId="0" fontId="28" fillId="0" borderId="70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 wrapText="1"/>
    </xf>
    <xf numFmtId="0" fontId="29" fillId="0" borderId="72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8" fillId="0" borderId="75" xfId="0" applyFont="1" applyBorder="1" applyAlignment="1">
      <alignment horizontal="center" vertical="center" wrapText="1"/>
    </xf>
    <xf numFmtId="0" fontId="29" fillId="0" borderId="76" xfId="0" applyFont="1" applyBorder="1" applyAlignment="1">
      <alignment horizontal="center" vertical="center"/>
    </xf>
    <xf numFmtId="0" fontId="29" fillId="0" borderId="77" xfId="0" applyFont="1" applyBorder="1"/>
    <xf numFmtId="0" fontId="0" fillId="0" borderId="77" xfId="0" applyBorder="1"/>
    <xf numFmtId="0" fontId="0" fillId="0" borderId="78" xfId="0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109725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109725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143750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905750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1628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05750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6280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2480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1818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9438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21042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95337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9137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95337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16267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162675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16267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894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563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4697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9895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5620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5620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9895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5620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10</xdr:col>
          <xdr:colOff>923925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9465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10</xdr:col>
          <xdr:colOff>923925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9465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2787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10</xdr:col>
          <xdr:colOff>923925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9465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564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565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565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434975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4182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2787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2787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565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564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564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7037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7" t="s">
        <v>0</v>
      </c>
      <c r="C2" s="348"/>
      <c r="D2" s="348"/>
      <c r="E2" s="348"/>
      <c r="F2" s="348"/>
      <c r="G2" s="348"/>
      <c r="H2" s="348"/>
      <c r="I2" s="362"/>
    </row>
    <row r="3" ht="27.95" customHeight="1" spans="2:9">
      <c r="B3" s="349"/>
      <c r="C3" s="350"/>
      <c r="D3" s="351" t="s">
        <v>1</v>
      </c>
      <c r="E3" s="352"/>
      <c r="F3" s="353" t="s">
        <v>2</v>
      </c>
      <c r="G3" s="354"/>
      <c r="H3" s="351" t="s">
        <v>3</v>
      </c>
      <c r="I3" s="363"/>
    </row>
    <row r="4" ht="27.95" customHeight="1" spans="2:9">
      <c r="B4" s="349" t="s">
        <v>4</v>
      </c>
      <c r="C4" s="350" t="s">
        <v>5</v>
      </c>
      <c r="D4" s="350" t="s">
        <v>6</v>
      </c>
      <c r="E4" s="350" t="s">
        <v>7</v>
      </c>
      <c r="F4" s="355" t="s">
        <v>6</v>
      </c>
      <c r="G4" s="355" t="s">
        <v>7</v>
      </c>
      <c r="H4" s="350" t="s">
        <v>6</v>
      </c>
      <c r="I4" s="364" t="s">
        <v>7</v>
      </c>
    </row>
    <row r="5" ht="27.95" customHeight="1" spans="2:9">
      <c r="B5" s="356" t="s">
        <v>8</v>
      </c>
      <c r="C5" s="9">
        <v>13</v>
      </c>
      <c r="D5" s="9">
        <v>0</v>
      </c>
      <c r="E5" s="9">
        <v>1</v>
      </c>
      <c r="F5" s="357">
        <v>0</v>
      </c>
      <c r="G5" s="357">
        <v>1</v>
      </c>
      <c r="H5" s="9">
        <v>1</v>
      </c>
      <c r="I5" s="365">
        <v>2</v>
      </c>
    </row>
    <row r="6" ht="27.95" customHeight="1" spans="2:9">
      <c r="B6" s="356" t="s">
        <v>9</v>
      </c>
      <c r="C6" s="9">
        <v>20</v>
      </c>
      <c r="D6" s="9">
        <v>0</v>
      </c>
      <c r="E6" s="9">
        <v>1</v>
      </c>
      <c r="F6" s="357">
        <v>1</v>
      </c>
      <c r="G6" s="357">
        <v>2</v>
      </c>
      <c r="H6" s="9">
        <v>2</v>
      </c>
      <c r="I6" s="365">
        <v>3</v>
      </c>
    </row>
    <row r="7" ht="27.95" customHeight="1" spans="2:9">
      <c r="B7" s="356" t="s">
        <v>10</v>
      </c>
      <c r="C7" s="9">
        <v>32</v>
      </c>
      <c r="D7" s="9">
        <v>0</v>
      </c>
      <c r="E7" s="9">
        <v>1</v>
      </c>
      <c r="F7" s="357">
        <v>2</v>
      </c>
      <c r="G7" s="357">
        <v>3</v>
      </c>
      <c r="H7" s="9">
        <v>3</v>
      </c>
      <c r="I7" s="365">
        <v>4</v>
      </c>
    </row>
    <row r="8" ht="27.95" customHeight="1" spans="2:9">
      <c r="B8" s="356" t="s">
        <v>11</v>
      </c>
      <c r="C8" s="9">
        <v>50</v>
      </c>
      <c r="D8" s="9">
        <v>1</v>
      </c>
      <c r="E8" s="9">
        <v>2</v>
      </c>
      <c r="F8" s="357">
        <v>3</v>
      </c>
      <c r="G8" s="357">
        <v>4</v>
      </c>
      <c r="H8" s="9">
        <v>5</v>
      </c>
      <c r="I8" s="365">
        <v>6</v>
      </c>
    </row>
    <row r="9" ht="27.95" customHeight="1" spans="2:9">
      <c r="B9" s="356" t="s">
        <v>12</v>
      </c>
      <c r="C9" s="9">
        <v>80</v>
      </c>
      <c r="D9" s="9">
        <v>2</v>
      </c>
      <c r="E9" s="9">
        <v>3</v>
      </c>
      <c r="F9" s="357">
        <v>5</v>
      </c>
      <c r="G9" s="357">
        <v>6</v>
      </c>
      <c r="H9" s="9">
        <v>7</v>
      </c>
      <c r="I9" s="365">
        <v>8</v>
      </c>
    </row>
    <row r="10" ht="27.95" customHeight="1" spans="2:9">
      <c r="B10" s="356" t="s">
        <v>13</v>
      </c>
      <c r="C10" s="9">
        <v>125</v>
      </c>
      <c r="D10" s="9">
        <v>3</v>
      </c>
      <c r="E10" s="9">
        <v>4</v>
      </c>
      <c r="F10" s="357">
        <v>7</v>
      </c>
      <c r="G10" s="357">
        <v>8</v>
      </c>
      <c r="H10" s="9">
        <v>10</v>
      </c>
      <c r="I10" s="365">
        <v>11</v>
      </c>
    </row>
    <row r="11" ht="27.95" customHeight="1" spans="2:9">
      <c r="B11" s="356" t="s">
        <v>14</v>
      </c>
      <c r="C11" s="9">
        <v>200</v>
      </c>
      <c r="D11" s="9">
        <v>5</v>
      </c>
      <c r="E11" s="9">
        <v>6</v>
      </c>
      <c r="F11" s="357">
        <v>10</v>
      </c>
      <c r="G11" s="357">
        <v>11</v>
      </c>
      <c r="H11" s="9">
        <v>14</v>
      </c>
      <c r="I11" s="365">
        <v>15</v>
      </c>
    </row>
    <row r="12" ht="27.95" customHeight="1" spans="2:9">
      <c r="B12" s="358" t="s">
        <v>15</v>
      </c>
      <c r="C12" s="359">
        <v>315</v>
      </c>
      <c r="D12" s="359">
        <v>7</v>
      </c>
      <c r="E12" s="359">
        <v>8</v>
      </c>
      <c r="F12" s="360">
        <v>14</v>
      </c>
      <c r="G12" s="360">
        <v>15</v>
      </c>
      <c r="H12" s="359">
        <v>21</v>
      </c>
      <c r="I12" s="366">
        <v>22</v>
      </c>
    </row>
    <row r="14" customFormat="1" spans="2:4">
      <c r="B14" s="361" t="s">
        <v>16</v>
      </c>
      <c r="C14" s="361"/>
      <c r="D14" s="361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323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26" t="s">
        <v>324</v>
      </c>
      <c r="H2" s="27"/>
      <c r="I2" s="35"/>
      <c r="J2" s="26" t="s">
        <v>325</v>
      </c>
      <c r="K2" s="27"/>
      <c r="L2" s="35"/>
      <c r="M2" s="26" t="s">
        <v>326</v>
      </c>
      <c r="N2" s="27"/>
      <c r="O2" s="35"/>
      <c r="P2" s="26" t="s">
        <v>327</v>
      </c>
      <c r="Q2" s="27"/>
      <c r="R2" s="35"/>
      <c r="S2" s="27" t="s">
        <v>328</v>
      </c>
      <c r="T2" s="27"/>
      <c r="U2" s="35"/>
      <c r="V2" s="22" t="s">
        <v>329</v>
      </c>
      <c r="W2" s="22" t="s">
        <v>297</v>
      </c>
    </row>
    <row r="3" s="1" customFormat="1" ht="16.5" spans="1:23">
      <c r="A3" s="7"/>
      <c r="B3" s="28"/>
      <c r="C3" s="28"/>
      <c r="D3" s="28"/>
      <c r="E3" s="28"/>
      <c r="F3" s="28"/>
      <c r="G3" s="4" t="s">
        <v>330</v>
      </c>
      <c r="H3" s="4" t="s">
        <v>34</v>
      </c>
      <c r="I3" s="4" t="s">
        <v>288</v>
      </c>
      <c r="J3" s="4" t="s">
        <v>330</v>
      </c>
      <c r="K3" s="4" t="s">
        <v>34</v>
      </c>
      <c r="L3" s="4" t="s">
        <v>288</v>
      </c>
      <c r="M3" s="4" t="s">
        <v>330</v>
      </c>
      <c r="N3" s="4" t="s">
        <v>34</v>
      </c>
      <c r="O3" s="4" t="s">
        <v>288</v>
      </c>
      <c r="P3" s="4" t="s">
        <v>330</v>
      </c>
      <c r="Q3" s="4" t="s">
        <v>34</v>
      </c>
      <c r="R3" s="4" t="s">
        <v>288</v>
      </c>
      <c r="S3" s="4" t="s">
        <v>330</v>
      </c>
      <c r="T3" s="4" t="s">
        <v>34</v>
      </c>
      <c r="U3" s="4" t="s">
        <v>288</v>
      </c>
      <c r="V3" s="36"/>
      <c r="W3" s="36"/>
    </row>
    <row r="4" spans="1:23">
      <c r="A4" s="29" t="s">
        <v>331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332</v>
      </c>
      <c r="H5" s="27"/>
      <c r="I5" s="35"/>
      <c r="J5" s="26" t="s">
        <v>333</v>
      </c>
      <c r="K5" s="27"/>
      <c r="L5" s="35"/>
      <c r="M5" s="26" t="s">
        <v>334</v>
      </c>
      <c r="N5" s="27"/>
      <c r="O5" s="35"/>
      <c r="P5" s="26" t="s">
        <v>335</v>
      </c>
      <c r="Q5" s="27"/>
      <c r="R5" s="35"/>
      <c r="S5" s="27" t="s">
        <v>336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330</v>
      </c>
      <c r="H6" s="4" t="s">
        <v>34</v>
      </c>
      <c r="I6" s="4" t="s">
        <v>288</v>
      </c>
      <c r="J6" s="4" t="s">
        <v>330</v>
      </c>
      <c r="K6" s="4" t="s">
        <v>34</v>
      </c>
      <c r="L6" s="4" t="s">
        <v>288</v>
      </c>
      <c r="M6" s="4" t="s">
        <v>330</v>
      </c>
      <c r="N6" s="4" t="s">
        <v>34</v>
      </c>
      <c r="O6" s="4" t="s">
        <v>288</v>
      </c>
      <c r="P6" s="4" t="s">
        <v>330</v>
      </c>
      <c r="Q6" s="4" t="s">
        <v>34</v>
      </c>
      <c r="R6" s="4" t="s">
        <v>288</v>
      </c>
      <c r="S6" s="4" t="s">
        <v>330</v>
      </c>
      <c r="T6" s="4" t="s">
        <v>34</v>
      </c>
      <c r="U6" s="4" t="s">
        <v>288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337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338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339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340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304</v>
      </c>
      <c r="B17" s="12"/>
      <c r="C17" s="12"/>
      <c r="D17" s="12"/>
      <c r="E17" s="13"/>
      <c r="F17" s="14"/>
      <c r="G17" s="20"/>
      <c r="H17" s="25"/>
      <c r="I17" s="25"/>
      <c r="J17" s="11" t="s">
        <v>305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341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343</v>
      </c>
      <c r="B2" s="22" t="s">
        <v>284</v>
      </c>
      <c r="C2" s="22" t="s">
        <v>285</v>
      </c>
      <c r="D2" s="22" t="s">
        <v>286</v>
      </c>
      <c r="E2" s="22" t="s">
        <v>287</v>
      </c>
      <c r="F2" s="22" t="s">
        <v>288</v>
      </c>
      <c r="G2" s="21" t="s">
        <v>344</v>
      </c>
      <c r="H2" s="21" t="s">
        <v>345</v>
      </c>
      <c r="I2" s="21" t="s">
        <v>346</v>
      </c>
      <c r="J2" s="21" t="s">
        <v>345</v>
      </c>
      <c r="K2" s="21" t="s">
        <v>347</v>
      </c>
      <c r="L2" s="21" t="s">
        <v>345</v>
      </c>
      <c r="M2" s="22" t="s">
        <v>329</v>
      </c>
      <c r="N2" s="22" t="s">
        <v>297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343</v>
      </c>
      <c r="B4" s="24" t="s">
        <v>348</v>
      </c>
      <c r="C4" s="24" t="s">
        <v>330</v>
      </c>
      <c r="D4" s="24" t="s">
        <v>286</v>
      </c>
      <c r="E4" s="22" t="s">
        <v>287</v>
      </c>
      <c r="F4" s="22" t="s">
        <v>288</v>
      </c>
      <c r="G4" s="21" t="s">
        <v>344</v>
      </c>
      <c r="H4" s="21" t="s">
        <v>345</v>
      </c>
      <c r="I4" s="21" t="s">
        <v>346</v>
      </c>
      <c r="J4" s="21" t="s">
        <v>345</v>
      </c>
      <c r="K4" s="21" t="s">
        <v>347</v>
      </c>
      <c r="L4" s="21" t="s">
        <v>345</v>
      </c>
      <c r="M4" s="22" t="s">
        <v>329</v>
      </c>
      <c r="N4" s="22" t="s">
        <v>297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304</v>
      </c>
      <c r="B11" s="12"/>
      <c r="C11" s="12"/>
      <c r="D11" s="13"/>
      <c r="E11" s="14"/>
      <c r="F11" s="25"/>
      <c r="G11" s="20"/>
      <c r="H11" s="25"/>
      <c r="I11" s="11" t="s">
        <v>305</v>
      </c>
      <c r="J11" s="12"/>
      <c r="K11" s="12"/>
      <c r="L11" s="12"/>
      <c r="M11" s="12"/>
      <c r="N11" s="19"/>
    </row>
    <row r="12" ht="71.25" customHeight="1" spans="1:14">
      <c r="A12" s="15" t="s">
        <v>349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C3" sqref="C3:G6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323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351</v>
      </c>
      <c r="H2" s="4" t="s">
        <v>352</v>
      </c>
      <c r="I2" s="4" t="s">
        <v>353</v>
      </c>
      <c r="J2" s="4" t="s">
        <v>354</v>
      </c>
      <c r="K2" s="5" t="s">
        <v>329</v>
      </c>
      <c r="L2" s="5" t="s">
        <v>297</v>
      </c>
    </row>
    <row r="3" spans="1:12">
      <c r="A3" s="9" t="s">
        <v>331</v>
      </c>
      <c r="B3" s="9"/>
      <c r="C3" s="9"/>
      <c r="D3" s="9"/>
      <c r="E3" s="9"/>
      <c r="F3" s="10"/>
      <c r="G3" s="10"/>
      <c r="H3" s="10"/>
      <c r="I3" s="10"/>
      <c r="J3" s="10"/>
      <c r="K3" s="10" t="s">
        <v>355</v>
      </c>
      <c r="L3" s="10"/>
    </row>
    <row r="4" spans="1:12">
      <c r="A4" s="9" t="s">
        <v>337</v>
      </c>
      <c r="B4" s="9"/>
      <c r="C4" s="9"/>
      <c r="D4" s="9"/>
      <c r="E4" s="9"/>
      <c r="F4" s="10"/>
      <c r="G4" s="10"/>
      <c r="H4" s="10"/>
      <c r="I4" s="10"/>
      <c r="J4" s="10"/>
      <c r="K4" s="10" t="s">
        <v>355</v>
      </c>
      <c r="L4" s="10"/>
    </row>
    <row r="5" spans="1:12">
      <c r="A5" s="9" t="s">
        <v>338</v>
      </c>
      <c r="B5" s="9"/>
      <c r="C5" s="9"/>
      <c r="D5" s="9"/>
      <c r="E5" s="9"/>
      <c r="F5" s="10"/>
      <c r="G5" s="10"/>
      <c r="H5" s="10"/>
      <c r="I5" s="10"/>
      <c r="J5" s="10"/>
      <c r="K5" s="10" t="s">
        <v>355</v>
      </c>
      <c r="L5" s="10"/>
    </row>
    <row r="6" spans="1:12">
      <c r="A6" s="9" t="s">
        <v>339</v>
      </c>
      <c r="B6" s="9"/>
      <c r="C6" s="9"/>
      <c r="D6" s="9"/>
      <c r="E6" s="9"/>
      <c r="F6" s="10"/>
      <c r="G6" s="10"/>
      <c r="H6" s="10"/>
      <c r="I6" s="10"/>
      <c r="J6" s="10"/>
      <c r="K6" s="10" t="s">
        <v>355</v>
      </c>
      <c r="L6" s="10"/>
    </row>
    <row r="7" spans="1:12">
      <c r="A7" s="9" t="s">
        <v>340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304</v>
      </c>
      <c r="B11" s="12"/>
      <c r="C11" s="12"/>
      <c r="D11" s="12"/>
      <c r="E11" s="13"/>
      <c r="F11" s="14"/>
      <c r="G11" s="20"/>
      <c r="H11" s="11" t="s">
        <v>305</v>
      </c>
      <c r="I11" s="12"/>
      <c r="J11" s="12"/>
      <c r="K11" s="12"/>
      <c r="L11" s="19"/>
    </row>
    <row r="12" ht="79.5" customHeight="1" spans="1:12">
      <c r="A12" s="15" t="s">
        <v>356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283</v>
      </c>
      <c r="B2" s="5" t="s">
        <v>288</v>
      </c>
      <c r="C2" s="5" t="s">
        <v>330</v>
      </c>
      <c r="D2" s="5" t="s">
        <v>286</v>
      </c>
      <c r="E2" s="5" t="s">
        <v>287</v>
      </c>
      <c r="F2" s="4" t="s">
        <v>358</v>
      </c>
      <c r="G2" s="4" t="s">
        <v>309</v>
      </c>
      <c r="H2" s="6" t="s">
        <v>310</v>
      </c>
      <c r="I2" s="17" t="s">
        <v>312</v>
      </c>
    </row>
    <row r="3" s="1" customFormat="1" ht="16.5" spans="1:9">
      <c r="A3" s="4"/>
      <c r="B3" s="7"/>
      <c r="C3" s="7"/>
      <c r="D3" s="7"/>
      <c r="E3" s="7"/>
      <c r="F3" s="4" t="s">
        <v>359</v>
      </c>
      <c r="G3" s="4" t="s">
        <v>313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304</v>
      </c>
      <c r="B12" s="12"/>
      <c r="C12" s="12"/>
      <c r="D12" s="13"/>
      <c r="E12" s="14"/>
      <c r="F12" s="11" t="s">
        <v>305</v>
      </c>
      <c r="G12" s="12"/>
      <c r="H12" s="13"/>
      <c r="I12" s="19"/>
    </row>
    <row r="13" ht="52.5" customHeight="1" spans="1:9">
      <c r="A13" s="15" t="s">
        <v>360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I2" sqref="I2:K2"/>
    </sheetView>
  </sheetViews>
  <sheetFormatPr defaultColWidth="10.375" defaultRowHeight="16.5" customHeight="1"/>
  <cols>
    <col min="1" max="9" width="10.375" style="178"/>
    <col min="10" max="10" width="8.875" style="178" customWidth="1"/>
    <col min="11" max="11" width="12" style="178" customWidth="1"/>
    <col min="12" max="16384" width="10.375" style="178"/>
  </cols>
  <sheetData>
    <row r="1" s="178" customFormat="1" ht="21" spans="1:11">
      <c r="A1" s="282" t="s">
        <v>17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="178" customFormat="1" ht="15" spans="1:11">
      <c r="A2" s="180" t="s">
        <v>18</v>
      </c>
      <c r="B2" s="181" t="s">
        <v>19</v>
      </c>
      <c r="C2" s="181"/>
      <c r="D2" s="182" t="s">
        <v>20</v>
      </c>
      <c r="E2" s="182"/>
      <c r="F2" s="181" t="s">
        <v>21</v>
      </c>
      <c r="G2" s="181"/>
      <c r="H2" s="183" t="s">
        <v>22</v>
      </c>
      <c r="I2" s="256" t="s">
        <v>23</v>
      </c>
      <c r="J2" s="256"/>
      <c r="K2" s="257"/>
    </row>
    <row r="3" s="178" customFormat="1" ht="14.25" spans="1:11">
      <c r="A3" s="184" t="s">
        <v>24</v>
      </c>
      <c r="B3" s="185"/>
      <c r="C3" s="186"/>
      <c r="D3" s="187" t="s">
        <v>25</v>
      </c>
      <c r="E3" s="188"/>
      <c r="F3" s="188"/>
      <c r="G3" s="189"/>
      <c r="H3" s="187" t="s">
        <v>26</v>
      </c>
      <c r="I3" s="188"/>
      <c r="J3" s="188"/>
      <c r="K3" s="189"/>
    </row>
    <row r="4" s="178" customFormat="1" ht="14.25" spans="1:11">
      <c r="A4" s="190" t="s">
        <v>27</v>
      </c>
      <c r="B4" s="217" t="s">
        <v>28</v>
      </c>
      <c r="C4" s="258"/>
      <c r="D4" s="190" t="s">
        <v>29</v>
      </c>
      <c r="E4" s="193"/>
      <c r="F4" s="194" t="s">
        <v>30</v>
      </c>
      <c r="G4" s="195"/>
      <c r="H4" s="190" t="s">
        <v>31</v>
      </c>
      <c r="I4" s="193"/>
      <c r="J4" s="217" t="s">
        <v>32</v>
      </c>
      <c r="K4" s="258" t="s">
        <v>33</v>
      </c>
    </row>
    <row r="5" s="178" customFormat="1" ht="14.25" spans="1:11">
      <c r="A5" s="196" t="s">
        <v>34</v>
      </c>
      <c r="B5" s="217" t="s">
        <v>35</v>
      </c>
      <c r="C5" s="258"/>
      <c r="D5" s="190" t="s">
        <v>36</v>
      </c>
      <c r="E5" s="193"/>
      <c r="F5" s="194" t="s">
        <v>37</v>
      </c>
      <c r="G5" s="195"/>
      <c r="H5" s="190" t="s">
        <v>38</v>
      </c>
      <c r="I5" s="193"/>
      <c r="J5" s="217" t="s">
        <v>32</v>
      </c>
      <c r="K5" s="258" t="s">
        <v>33</v>
      </c>
    </row>
    <row r="6" s="178" customFormat="1" ht="14.25" spans="1:11">
      <c r="A6" s="190" t="s">
        <v>39</v>
      </c>
      <c r="B6" s="199">
        <v>3</v>
      </c>
      <c r="C6" s="200">
        <v>6</v>
      </c>
      <c r="D6" s="196" t="s">
        <v>40</v>
      </c>
      <c r="E6" s="219"/>
      <c r="F6" s="194" t="s">
        <v>41</v>
      </c>
      <c r="G6" s="195"/>
      <c r="H6" s="190" t="s">
        <v>42</v>
      </c>
      <c r="I6" s="193"/>
      <c r="J6" s="217" t="s">
        <v>32</v>
      </c>
      <c r="K6" s="258" t="s">
        <v>33</v>
      </c>
    </row>
    <row r="7" s="178" customFormat="1" ht="14.25" spans="1:11">
      <c r="A7" s="190" t="s">
        <v>43</v>
      </c>
      <c r="B7" s="283">
        <v>12300</v>
      </c>
      <c r="C7" s="284"/>
      <c r="D7" s="196" t="s">
        <v>44</v>
      </c>
      <c r="E7" s="218"/>
      <c r="F7" s="194" t="s">
        <v>45</v>
      </c>
      <c r="G7" s="195"/>
      <c r="H7" s="190" t="s">
        <v>46</v>
      </c>
      <c r="I7" s="193"/>
      <c r="J7" s="217" t="s">
        <v>32</v>
      </c>
      <c r="K7" s="258" t="s">
        <v>33</v>
      </c>
    </row>
    <row r="8" s="178" customFormat="1" ht="15" spans="1:11">
      <c r="A8" s="285"/>
      <c r="B8" s="204"/>
      <c r="C8" s="205"/>
      <c r="D8" s="203" t="s">
        <v>47</v>
      </c>
      <c r="E8" s="206"/>
      <c r="F8" s="207" t="s">
        <v>48</v>
      </c>
      <c r="G8" s="208"/>
      <c r="H8" s="203" t="s">
        <v>49</v>
      </c>
      <c r="I8" s="206"/>
      <c r="J8" s="227" t="s">
        <v>32</v>
      </c>
      <c r="K8" s="260" t="s">
        <v>33</v>
      </c>
    </row>
    <row r="9" s="178" customFormat="1" ht="15" spans="1:11">
      <c r="A9" s="286" t="s">
        <v>50</v>
      </c>
      <c r="B9" s="287"/>
      <c r="C9" s="287"/>
      <c r="D9" s="287"/>
      <c r="E9" s="287"/>
      <c r="F9" s="287"/>
      <c r="G9" s="287"/>
      <c r="H9" s="287"/>
      <c r="I9" s="287"/>
      <c r="J9" s="287"/>
      <c r="K9" s="329"/>
    </row>
    <row r="10" s="178" customFormat="1" ht="15" spans="1:11">
      <c r="A10" s="288" t="s">
        <v>51</v>
      </c>
      <c r="B10" s="289"/>
      <c r="C10" s="289"/>
      <c r="D10" s="289"/>
      <c r="E10" s="289"/>
      <c r="F10" s="289"/>
      <c r="G10" s="289"/>
      <c r="H10" s="289"/>
      <c r="I10" s="289"/>
      <c r="J10" s="289"/>
      <c r="K10" s="330"/>
    </row>
    <row r="11" s="178" customFormat="1" ht="14.25" spans="1:11">
      <c r="A11" s="290" t="s">
        <v>52</v>
      </c>
      <c r="B11" s="291" t="s">
        <v>53</v>
      </c>
      <c r="C11" s="292" t="s">
        <v>54</v>
      </c>
      <c r="D11" s="293"/>
      <c r="E11" s="294" t="s">
        <v>55</v>
      </c>
      <c r="F11" s="291" t="s">
        <v>53</v>
      </c>
      <c r="G11" s="292" t="s">
        <v>54</v>
      </c>
      <c r="H11" s="292" t="s">
        <v>56</v>
      </c>
      <c r="I11" s="294" t="s">
        <v>57</v>
      </c>
      <c r="J11" s="291" t="s">
        <v>53</v>
      </c>
      <c r="K11" s="331" t="s">
        <v>54</v>
      </c>
    </row>
    <row r="12" s="178" customFormat="1" ht="14.25" spans="1:11">
      <c r="A12" s="196" t="s">
        <v>58</v>
      </c>
      <c r="B12" s="216" t="s">
        <v>53</v>
      </c>
      <c r="C12" s="217" t="s">
        <v>54</v>
      </c>
      <c r="D12" s="218"/>
      <c r="E12" s="219" t="s">
        <v>59</v>
      </c>
      <c r="F12" s="216" t="s">
        <v>53</v>
      </c>
      <c r="G12" s="217" t="s">
        <v>54</v>
      </c>
      <c r="H12" s="217" t="s">
        <v>56</v>
      </c>
      <c r="I12" s="219" t="s">
        <v>60</v>
      </c>
      <c r="J12" s="216" t="s">
        <v>53</v>
      </c>
      <c r="K12" s="258" t="s">
        <v>54</v>
      </c>
    </row>
    <row r="13" s="178" customFormat="1" ht="14.25" spans="1:11">
      <c r="A13" s="196" t="s">
        <v>61</v>
      </c>
      <c r="B13" s="216" t="s">
        <v>53</v>
      </c>
      <c r="C13" s="217" t="s">
        <v>54</v>
      </c>
      <c r="D13" s="218"/>
      <c r="E13" s="219" t="s">
        <v>62</v>
      </c>
      <c r="F13" s="217" t="s">
        <v>63</v>
      </c>
      <c r="G13" s="217" t="s">
        <v>64</v>
      </c>
      <c r="H13" s="217" t="s">
        <v>56</v>
      </c>
      <c r="I13" s="219" t="s">
        <v>65</v>
      </c>
      <c r="J13" s="216" t="s">
        <v>53</v>
      </c>
      <c r="K13" s="258" t="s">
        <v>54</v>
      </c>
    </row>
    <row r="14" s="178" customFormat="1" ht="15" spans="1:11">
      <c r="A14" s="203" t="s">
        <v>66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62"/>
    </row>
    <row r="15" s="178" customFormat="1" ht="15" spans="1:11">
      <c r="A15" s="288" t="s">
        <v>67</v>
      </c>
      <c r="B15" s="289"/>
      <c r="C15" s="289"/>
      <c r="D15" s="289"/>
      <c r="E15" s="289"/>
      <c r="F15" s="289"/>
      <c r="G15" s="289"/>
      <c r="H15" s="289"/>
      <c r="I15" s="289"/>
      <c r="J15" s="289"/>
      <c r="K15" s="330"/>
    </row>
    <row r="16" s="178" customFormat="1" ht="14.25" spans="1:11">
      <c r="A16" s="295" t="s">
        <v>68</v>
      </c>
      <c r="B16" s="292" t="s">
        <v>63</v>
      </c>
      <c r="C16" s="292" t="s">
        <v>64</v>
      </c>
      <c r="D16" s="296"/>
      <c r="E16" s="297" t="s">
        <v>69</v>
      </c>
      <c r="F16" s="292" t="s">
        <v>63</v>
      </c>
      <c r="G16" s="292" t="s">
        <v>64</v>
      </c>
      <c r="H16" s="298"/>
      <c r="I16" s="297" t="s">
        <v>70</v>
      </c>
      <c r="J16" s="292" t="s">
        <v>63</v>
      </c>
      <c r="K16" s="331" t="s">
        <v>64</v>
      </c>
    </row>
    <row r="17" s="178" customFormat="1" customHeight="1" spans="1:22">
      <c r="A17" s="201" t="s">
        <v>71</v>
      </c>
      <c r="B17" s="217" t="s">
        <v>63</v>
      </c>
      <c r="C17" s="217" t="s">
        <v>64</v>
      </c>
      <c r="D17" s="191"/>
      <c r="E17" s="233" t="s">
        <v>72</v>
      </c>
      <c r="F17" s="217" t="s">
        <v>63</v>
      </c>
      <c r="G17" s="217" t="s">
        <v>64</v>
      </c>
      <c r="H17" s="299"/>
      <c r="I17" s="233" t="s">
        <v>73</v>
      </c>
      <c r="J17" s="217" t="s">
        <v>63</v>
      </c>
      <c r="K17" s="258" t="s">
        <v>64</v>
      </c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</row>
    <row r="18" s="178" customFormat="1" ht="18" customHeight="1" spans="1:11">
      <c r="A18" s="300" t="s">
        <v>74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33"/>
    </row>
    <row r="19" s="281" customFormat="1" ht="18" customHeight="1" spans="1:11">
      <c r="A19" s="288" t="s">
        <v>75</v>
      </c>
      <c r="B19" s="289"/>
      <c r="C19" s="289"/>
      <c r="D19" s="289"/>
      <c r="E19" s="289"/>
      <c r="F19" s="289"/>
      <c r="G19" s="289"/>
      <c r="H19" s="289"/>
      <c r="I19" s="289"/>
      <c r="J19" s="289"/>
      <c r="K19" s="330"/>
    </row>
    <row r="20" s="178" customFormat="1" customHeight="1" spans="1:11">
      <c r="A20" s="302" t="s">
        <v>76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34"/>
    </row>
    <row r="21" s="178" customFormat="1" ht="21.75" customHeight="1" spans="1:11">
      <c r="A21" s="304" t="s">
        <v>77</v>
      </c>
      <c r="B21" s="233" t="s">
        <v>78</v>
      </c>
      <c r="C21" s="233" t="s">
        <v>79</v>
      </c>
      <c r="D21" s="233" t="s">
        <v>80</v>
      </c>
      <c r="E21" s="233" t="s">
        <v>81</v>
      </c>
      <c r="F21" s="233" t="s">
        <v>82</v>
      </c>
      <c r="G21" s="233" t="s">
        <v>83</v>
      </c>
      <c r="H21" s="233" t="s">
        <v>84</v>
      </c>
      <c r="I21" s="233" t="s">
        <v>85</v>
      </c>
      <c r="J21" s="233" t="s">
        <v>86</v>
      </c>
      <c r="K21" s="270" t="s">
        <v>87</v>
      </c>
    </row>
    <row r="22" s="178" customFormat="1" customHeight="1" spans="1:11">
      <c r="A22" s="202" t="s">
        <v>88</v>
      </c>
      <c r="B22" s="305"/>
      <c r="C22" s="305"/>
      <c r="D22" s="305">
        <v>0.5</v>
      </c>
      <c r="E22" s="305">
        <v>0.5</v>
      </c>
      <c r="F22" s="305">
        <v>0.5</v>
      </c>
      <c r="G22" s="305">
        <v>0.5</v>
      </c>
      <c r="H22" s="305">
        <v>0.5</v>
      </c>
      <c r="I22" s="305">
        <v>0.5</v>
      </c>
      <c r="J22" s="305"/>
      <c r="K22" s="335" t="s">
        <v>89</v>
      </c>
    </row>
    <row r="23" s="178" customFormat="1" customHeight="1" spans="1:11">
      <c r="A23" s="202" t="s">
        <v>90</v>
      </c>
      <c r="B23" s="305"/>
      <c r="C23" s="305"/>
      <c r="D23" s="305">
        <v>0.5</v>
      </c>
      <c r="E23" s="305">
        <v>0.5</v>
      </c>
      <c r="F23" s="305">
        <v>0.5</v>
      </c>
      <c r="G23" s="305">
        <v>0.5</v>
      </c>
      <c r="H23" s="305">
        <v>0.5</v>
      </c>
      <c r="I23" s="305">
        <v>0.5</v>
      </c>
      <c r="J23" s="305"/>
      <c r="K23" s="335" t="s">
        <v>89</v>
      </c>
    </row>
    <row r="24" s="178" customFormat="1" customHeight="1" spans="1:11">
      <c r="A24" s="202" t="s">
        <v>91</v>
      </c>
      <c r="B24" s="305"/>
      <c r="C24" s="305"/>
      <c r="D24" s="305">
        <v>0.5</v>
      </c>
      <c r="E24" s="305">
        <v>0.5</v>
      </c>
      <c r="F24" s="305">
        <v>0.5</v>
      </c>
      <c r="G24" s="305">
        <v>0.5</v>
      </c>
      <c r="H24" s="305">
        <v>0.5</v>
      </c>
      <c r="I24" s="305">
        <v>0.5</v>
      </c>
      <c r="J24" s="305"/>
      <c r="K24" s="335" t="s">
        <v>89</v>
      </c>
    </row>
    <row r="25" s="178" customFormat="1" customHeight="1" spans="1:11">
      <c r="A25" s="202"/>
      <c r="B25" s="305"/>
      <c r="C25" s="305"/>
      <c r="D25" s="305"/>
      <c r="E25" s="305"/>
      <c r="F25" s="305"/>
      <c r="G25" s="305"/>
      <c r="H25" s="305"/>
      <c r="I25" s="305"/>
      <c r="J25" s="305"/>
      <c r="K25" s="336"/>
    </row>
    <row r="26" s="178" customFormat="1" customHeight="1" spans="1:11">
      <c r="A26" s="202"/>
      <c r="B26" s="305"/>
      <c r="C26" s="305"/>
      <c r="D26" s="305"/>
      <c r="E26" s="305"/>
      <c r="F26" s="305"/>
      <c r="G26" s="305"/>
      <c r="H26" s="305"/>
      <c r="I26" s="305"/>
      <c r="J26" s="305"/>
      <c r="K26" s="336"/>
    </row>
    <row r="27" s="178" customFormat="1" customHeight="1" spans="1:11">
      <c r="A27" s="202"/>
      <c r="B27" s="305"/>
      <c r="C27" s="305"/>
      <c r="D27" s="305"/>
      <c r="E27" s="305"/>
      <c r="F27" s="305"/>
      <c r="G27" s="305"/>
      <c r="H27" s="305"/>
      <c r="I27" s="305"/>
      <c r="J27" s="305"/>
      <c r="K27" s="336"/>
    </row>
    <row r="28" s="178" customFormat="1" customHeight="1" spans="1:11">
      <c r="A28" s="202"/>
      <c r="B28" s="305"/>
      <c r="C28" s="305"/>
      <c r="D28" s="305"/>
      <c r="E28" s="305"/>
      <c r="F28" s="305"/>
      <c r="G28" s="305"/>
      <c r="H28" s="305"/>
      <c r="I28" s="305"/>
      <c r="J28" s="305"/>
      <c r="K28" s="336"/>
    </row>
    <row r="29" s="178" customFormat="1" ht="18" customHeight="1" spans="1:11">
      <c r="A29" s="306" t="s">
        <v>92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37"/>
    </row>
    <row r="30" s="178" customFormat="1" ht="18.75" customHeight="1" spans="1:11">
      <c r="A30" s="308" t="s">
        <v>93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38"/>
    </row>
    <row r="31" s="178" customFormat="1" ht="18.75" customHeight="1" spans="1:11">
      <c r="A31" s="310"/>
      <c r="B31" s="311"/>
      <c r="C31" s="311"/>
      <c r="D31" s="311"/>
      <c r="E31" s="311"/>
      <c r="F31" s="311"/>
      <c r="G31" s="311"/>
      <c r="H31" s="311"/>
      <c r="I31" s="311"/>
      <c r="J31" s="311"/>
      <c r="K31" s="339"/>
    </row>
    <row r="32" s="178" customFormat="1" ht="18" customHeight="1" spans="1:11">
      <c r="A32" s="306" t="s">
        <v>94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37"/>
    </row>
    <row r="33" s="178" customFormat="1" ht="14.25" spans="1:11">
      <c r="A33" s="312" t="s">
        <v>95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40"/>
    </row>
    <row r="34" s="178" customFormat="1" ht="15" spans="1:11">
      <c r="A34" s="108" t="s">
        <v>96</v>
      </c>
      <c r="B34" s="110"/>
      <c r="C34" s="217" t="s">
        <v>32</v>
      </c>
      <c r="D34" s="217" t="s">
        <v>33</v>
      </c>
      <c r="E34" s="314" t="s">
        <v>97</v>
      </c>
      <c r="F34" s="315"/>
      <c r="G34" s="315"/>
      <c r="H34" s="315"/>
      <c r="I34" s="315"/>
      <c r="J34" s="315"/>
      <c r="K34" s="341"/>
    </row>
    <row r="35" s="178" customFormat="1" ht="15" spans="1:11">
      <c r="A35" s="316" t="s">
        <v>98</v>
      </c>
      <c r="B35" s="316"/>
      <c r="C35" s="316"/>
      <c r="D35" s="316"/>
      <c r="E35" s="316"/>
      <c r="F35" s="316"/>
      <c r="G35" s="316"/>
      <c r="H35" s="316"/>
      <c r="I35" s="316"/>
      <c r="J35" s="316"/>
      <c r="K35" s="316"/>
    </row>
    <row r="36" s="178" customFormat="1" ht="14.25" spans="1:11">
      <c r="A36" s="317" t="s">
        <v>99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42"/>
    </row>
    <row r="37" s="178" customFormat="1" ht="14.25" spans="1:11">
      <c r="A37" s="240" t="s">
        <v>100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73"/>
    </row>
    <row r="38" s="178" customFormat="1" ht="14.25" spans="1:11">
      <c r="A38" s="240" t="s">
        <v>101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73"/>
    </row>
    <row r="39" s="178" customFormat="1" ht="14.25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3"/>
    </row>
    <row r="40" s="178" customFormat="1" ht="14.25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3"/>
    </row>
    <row r="41" s="178" customFormat="1" ht="14.25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3"/>
    </row>
    <row r="42" s="178" customFormat="1" ht="14.25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3"/>
    </row>
    <row r="43" s="178" customFormat="1" ht="15" spans="1:11">
      <c r="A43" s="235" t="s">
        <v>102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1"/>
    </row>
    <row r="44" s="178" customFormat="1" ht="15" spans="1:11">
      <c r="A44" s="288" t="s">
        <v>103</v>
      </c>
      <c r="B44" s="289"/>
      <c r="C44" s="289"/>
      <c r="D44" s="289"/>
      <c r="E44" s="289"/>
      <c r="F44" s="289"/>
      <c r="G44" s="289"/>
      <c r="H44" s="289"/>
      <c r="I44" s="289"/>
      <c r="J44" s="289"/>
      <c r="K44" s="330"/>
    </row>
    <row r="45" s="178" customFormat="1" ht="14.25" spans="1:11">
      <c r="A45" s="295" t="s">
        <v>104</v>
      </c>
      <c r="B45" s="292" t="s">
        <v>63</v>
      </c>
      <c r="C45" s="292" t="s">
        <v>64</v>
      </c>
      <c r="D45" s="292" t="s">
        <v>56</v>
      </c>
      <c r="E45" s="297" t="s">
        <v>105</v>
      </c>
      <c r="F45" s="292" t="s">
        <v>63</v>
      </c>
      <c r="G45" s="292" t="s">
        <v>64</v>
      </c>
      <c r="H45" s="292" t="s">
        <v>56</v>
      </c>
      <c r="I45" s="297" t="s">
        <v>106</v>
      </c>
      <c r="J45" s="292" t="s">
        <v>63</v>
      </c>
      <c r="K45" s="331" t="s">
        <v>64</v>
      </c>
    </row>
    <row r="46" s="178" customFormat="1" ht="14.25" spans="1:11">
      <c r="A46" s="201" t="s">
        <v>55</v>
      </c>
      <c r="B46" s="217" t="s">
        <v>63</v>
      </c>
      <c r="C46" s="217" t="s">
        <v>64</v>
      </c>
      <c r="D46" s="217" t="s">
        <v>56</v>
      </c>
      <c r="E46" s="233" t="s">
        <v>62</v>
      </c>
      <c r="F46" s="217" t="s">
        <v>63</v>
      </c>
      <c r="G46" s="217" t="s">
        <v>64</v>
      </c>
      <c r="H46" s="217" t="s">
        <v>56</v>
      </c>
      <c r="I46" s="233" t="s">
        <v>73</v>
      </c>
      <c r="J46" s="217" t="s">
        <v>63</v>
      </c>
      <c r="K46" s="258" t="s">
        <v>64</v>
      </c>
    </row>
    <row r="47" s="178" customFormat="1" ht="15" spans="1:11">
      <c r="A47" s="203" t="s">
        <v>66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62"/>
    </row>
    <row r="48" s="178" customFormat="1" ht="15" spans="1:11">
      <c r="A48" s="316" t="s">
        <v>107</v>
      </c>
      <c r="B48" s="316"/>
      <c r="C48" s="316"/>
      <c r="D48" s="316"/>
      <c r="E48" s="316"/>
      <c r="F48" s="316"/>
      <c r="G48" s="316"/>
      <c r="H48" s="316"/>
      <c r="I48" s="316"/>
      <c r="J48" s="316"/>
      <c r="K48" s="316"/>
    </row>
    <row r="49" s="178" customFormat="1" ht="15" spans="1:11">
      <c r="A49" s="317"/>
      <c r="B49" s="318"/>
      <c r="C49" s="318"/>
      <c r="D49" s="318"/>
      <c r="E49" s="318"/>
      <c r="F49" s="318"/>
      <c r="G49" s="318"/>
      <c r="H49" s="318"/>
      <c r="I49" s="318"/>
      <c r="J49" s="318"/>
      <c r="K49" s="342"/>
    </row>
    <row r="50" s="178" customFormat="1" ht="15" spans="1:11">
      <c r="A50" s="319" t="s">
        <v>108</v>
      </c>
      <c r="B50" s="320" t="s">
        <v>109</v>
      </c>
      <c r="C50" s="320"/>
      <c r="D50" s="321" t="s">
        <v>110</v>
      </c>
      <c r="E50" s="322"/>
      <c r="F50" s="323" t="s">
        <v>111</v>
      </c>
      <c r="G50" s="324"/>
      <c r="H50" s="325" t="s">
        <v>112</v>
      </c>
      <c r="I50" s="343"/>
      <c r="J50" s="344"/>
      <c r="K50" s="345"/>
    </row>
    <row r="51" s="178" customFormat="1" ht="15" spans="1:11">
      <c r="A51" s="316" t="s">
        <v>113</v>
      </c>
      <c r="B51" s="316"/>
      <c r="C51" s="316"/>
      <c r="D51" s="316"/>
      <c r="E51" s="316"/>
      <c r="F51" s="316"/>
      <c r="G51" s="316"/>
      <c r="H51" s="316"/>
      <c r="I51" s="316"/>
      <c r="J51" s="316"/>
      <c r="K51" s="316"/>
    </row>
    <row r="52" s="178" customFormat="1" ht="15" spans="1:11">
      <c r="A52" s="326"/>
      <c r="B52" s="327"/>
      <c r="C52" s="327"/>
      <c r="D52" s="327"/>
      <c r="E52" s="327"/>
      <c r="F52" s="327"/>
      <c r="G52" s="327"/>
      <c r="H52" s="327"/>
      <c r="I52" s="327"/>
      <c r="J52" s="327"/>
      <c r="K52" s="346"/>
    </row>
    <row r="53" s="178" customFormat="1" ht="15" spans="1:11">
      <c r="A53" s="319" t="s">
        <v>108</v>
      </c>
      <c r="B53" s="320" t="s">
        <v>109</v>
      </c>
      <c r="C53" s="320"/>
      <c r="D53" s="321" t="s">
        <v>110</v>
      </c>
      <c r="E53" s="328" t="s">
        <v>114</v>
      </c>
      <c r="F53" s="323" t="s">
        <v>115</v>
      </c>
      <c r="G53" s="324" t="s">
        <v>116</v>
      </c>
      <c r="H53" s="325" t="s">
        <v>112</v>
      </c>
      <c r="I53" s="343"/>
      <c r="J53" s="344" t="s">
        <v>117</v>
      </c>
      <c r="K53" s="34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14" sqref="L14"/>
    </sheetView>
  </sheetViews>
  <sheetFormatPr defaultColWidth="9" defaultRowHeight="26.1" customHeight="1"/>
  <cols>
    <col min="1" max="1" width="17.125" style="44" customWidth="1"/>
    <col min="2" max="7" width="9.375" style="44" customWidth="1"/>
    <col min="8" max="8" width="1.375" style="44" customWidth="1"/>
    <col min="9" max="9" width="16.5" style="44" customWidth="1"/>
    <col min="10" max="10" width="17" style="44" customWidth="1"/>
    <col min="11" max="11" width="18.5" style="44" customWidth="1"/>
    <col min="12" max="12" width="16.625" style="44" customWidth="1"/>
    <col min="13" max="13" width="14.125" style="44" customWidth="1"/>
    <col min="14" max="14" width="16.375" style="44" customWidth="1"/>
    <col min="15" max="16384" width="9" style="44"/>
  </cols>
  <sheetData>
    <row r="1" s="44" customFormat="1" ht="30" customHeight="1" spans="1:1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="44" customFormat="1" ht="29.1" customHeight="1" spans="1:14">
      <c r="A2" s="47" t="s">
        <v>27</v>
      </c>
      <c r="B2" s="48" t="s">
        <v>28</v>
      </c>
      <c r="C2" s="48"/>
      <c r="D2" s="49" t="s">
        <v>34</v>
      </c>
      <c r="E2" s="48" t="s">
        <v>35</v>
      </c>
      <c r="F2" s="48"/>
      <c r="G2" s="48"/>
      <c r="H2" s="50"/>
      <c r="I2" s="75" t="s">
        <v>22</v>
      </c>
      <c r="J2" s="48" t="s">
        <v>23</v>
      </c>
      <c r="K2" s="48"/>
      <c r="L2" s="48"/>
      <c r="M2" s="48"/>
      <c r="N2" s="76"/>
    </row>
    <row r="3" s="44" customFormat="1" ht="29.1" customHeight="1" spans="1:14">
      <c r="A3" s="51" t="s">
        <v>118</v>
      </c>
      <c r="B3" s="52" t="s">
        <v>119</v>
      </c>
      <c r="C3" s="52"/>
      <c r="D3" s="52"/>
      <c r="E3" s="52"/>
      <c r="F3" s="52"/>
      <c r="G3" s="52"/>
      <c r="H3" s="53"/>
      <c r="I3" s="77" t="s">
        <v>120</v>
      </c>
      <c r="J3" s="77"/>
      <c r="K3" s="77"/>
      <c r="L3" s="77"/>
      <c r="M3" s="77"/>
      <c r="N3" s="78"/>
    </row>
    <row r="4" s="44" customFormat="1" ht="29.1" customHeight="1" spans="1:14">
      <c r="A4" s="51"/>
      <c r="B4" s="54" t="s">
        <v>80</v>
      </c>
      <c r="C4" s="54" t="s">
        <v>81</v>
      </c>
      <c r="D4" s="55" t="s">
        <v>82</v>
      </c>
      <c r="E4" s="54" t="s">
        <v>83</v>
      </c>
      <c r="F4" s="54" t="s">
        <v>84</v>
      </c>
      <c r="G4" s="54" t="s">
        <v>85</v>
      </c>
      <c r="H4" s="53"/>
      <c r="I4" s="54" t="s">
        <v>121</v>
      </c>
      <c r="J4" s="54" t="s">
        <v>122</v>
      </c>
      <c r="K4" s="55"/>
      <c r="L4" s="54"/>
      <c r="M4" s="54"/>
      <c r="N4" s="54"/>
    </row>
    <row r="5" s="44" customFormat="1" ht="29.1" customHeight="1" spans="1:14">
      <c r="A5" s="51"/>
      <c r="B5" s="56" t="s">
        <v>123</v>
      </c>
      <c r="C5" s="56" t="s">
        <v>124</v>
      </c>
      <c r="D5" s="57" t="s">
        <v>125</v>
      </c>
      <c r="E5" s="56" t="s">
        <v>126</v>
      </c>
      <c r="F5" s="56" t="s">
        <v>127</v>
      </c>
      <c r="G5" s="56" t="s">
        <v>128</v>
      </c>
      <c r="H5" s="53"/>
      <c r="I5" s="79" t="s">
        <v>129</v>
      </c>
      <c r="J5" s="79" t="s">
        <v>129</v>
      </c>
      <c r="K5" s="79"/>
      <c r="L5" s="79"/>
      <c r="M5" s="79"/>
      <c r="N5" s="80"/>
    </row>
    <row r="6" s="44" customFormat="1" ht="29.1" customHeight="1" spans="1:14">
      <c r="A6" s="58" t="s">
        <v>130</v>
      </c>
      <c r="B6" s="59">
        <f>C6-2.1</f>
        <v>99.8</v>
      </c>
      <c r="C6" s="59">
        <f>D6-2.1</f>
        <v>101.9</v>
      </c>
      <c r="D6" s="60">
        <v>104</v>
      </c>
      <c r="E6" s="59">
        <f t="shared" ref="E6:G6" si="0">D6+2.1</f>
        <v>106.1</v>
      </c>
      <c r="F6" s="59">
        <f t="shared" si="0"/>
        <v>108.2</v>
      </c>
      <c r="G6" s="59">
        <f t="shared" si="0"/>
        <v>110.3</v>
      </c>
      <c r="H6" s="53"/>
      <c r="I6" s="81" t="s">
        <v>131</v>
      </c>
      <c r="J6" s="81" t="s">
        <v>132</v>
      </c>
      <c r="K6" s="81"/>
      <c r="L6" s="81"/>
      <c r="M6" s="81"/>
      <c r="N6" s="82"/>
    </row>
    <row r="7" s="44" customFormat="1" ht="29.1" customHeight="1" spans="1:14">
      <c r="A7" s="58" t="s">
        <v>133</v>
      </c>
      <c r="B7" s="59">
        <f>C7-4</f>
        <v>74</v>
      </c>
      <c r="C7" s="59">
        <f>D7-4</f>
        <v>78</v>
      </c>
      <c r="D7" s="60">
        <v>82</v>
      </c>
      <c r="E7" s="59">
        <f>D7+4</f>
        <v>86</v>
      </c>
      <c r="F7" s="59">
        <f>E7+5</f>
        <v>91</v>
      </c>
      <c r="G7" s="59">
        <f>F7+6</f>
        <v>97</v>
      </c>
      <c r="H7" s="53"/>
      <c r="I7" s="83" t="s">
        <v>134</v>
      </c>
      <c r="J7" s="83" t="s">
        <v>135</v>
      </c>
      <c r="K7" s="83"/>
      <c r="L7" s="83"/>
      <c r="M7" s="83"/>
      <c r="N7" s="84"/>
    </row>
    <row r="8" s="44" customFormat="1" ht="29.1" customHeight="1" spans="1:14">
      <c r="A8" s="58" t="s">
        <v>136</v>
      </c>
      <c r="B8" s="61">
        <f>C8-3.6</f>
        <v>98.8</v>
      </c>
      <c r="C8" s="61">
        <f>D8-3.6</f>
        <v>102.4</v>
      </c>
      <c r="D8" s="62">
        <v>106</v>
      </c>
      <c r="E8" s="61">
        <f t="shared" ref="E8:G8" si="1">D8+4</f>
        <v>110</v>
      </c>
      <c r="F8" s="61">
        <f t="shared" si="1"/>
        <v>114</v>
      </c>
      <c r="G8" s="61">
        <f t="shared" si="1"/>
        <v>118</v>
      </c>
      <c r="H8" s="53"/>
      <c r="I8" s="83" t="s">
        <v>137</v>
      </c>
      <c r="J8" s="83" t="s">
        <v>137</v>
      </c>
      <c r="K8" s="83"/>
      <c r="L8" s="83"/>
      <c r="M8" s="83"/>
      <c r="N8" s="85"/>
    </row>
    <row r="9" s="44" customFormat="1" ht="29.1" customHeight="1" spans="1:14">
      <c r="A9" s="58" t="s">
        <v>138</v>
      </c>
      <c r="B9" s="59">
        <f>C9-2.3/2</f>
        <v>29.7</v>
      </c>
      <c r="C9" s="59">
        <f>D9-2.3/2</f>
        <v>30.85</v>
      </c>
      <c r="D9" s="60">
        <v>32</v>
      </c>
      <c r="E9" s="59">
        <f t="shared" ref="E9:G9" si="2">D9+2.6/2</f>
        <v>33.3</v>
      </c>
      <c r="F9" s="59">
        <f t="shared" si="2"/>
        <v>34.6</v>
      </c>
      <c r="G9" s="59">
        <f t="shared" si="2"/>
        <v>35.9</v>
      </c>
      <c r="H9" s="53"/>
      <c r="I9" s="81" t="s">
        <v>139</v>
      </c>
      <c r="J9" s="81" t="s">
        <v>139</v>
      </c>
      <c r="K9" s="81"/>
      <c r="L9" s="81"/>
      <c r="M9" s="81"/>
      <c r="N9" s="86"/>
    </row>
    <row r="10" s="44" customFormat="1" ht="29.1" customHeight="1" spans="1:14">
      <c r="A10" s="58" t="s">
        <v>140</v>
      </c>
      <c r="B10" s="59">
        <f>C10-0.7</f>
        <v>20.6</v>
      </c>
      <c r="C10" s="59">
        <f>D10-0.7</f>
        <v>21.3</v>
      </c>
      <c r="D10" s="60">
        <v>22</v>
      </c>
      <c r="E10" s="59">
        <f>D10+0.7</f>
        <v>22.7</v>
      </c>
      <c r="F10" s="59">
        <f>E10+0.7</f>
        <v>23.4</v>
      </c>
      <c r="G10" s="59">
        <f>F10+0.9</f>
        <v>24.3</v>
      </c>
      <c r="H10" s="53"/>
      <c r="I10" s="83" t="s">
        <v>139</v>
      </c>
      <c r="J10" s="83" t="s">
        <v>139</v>
      </c>
      <c r="K10" s="83"/>
      <c r="L10" s="83"/>
      <c r="M10" s="83"/>
      <c r="N10" s="85"/>
    </row>
    <row r="11" s="44" customFormat="1" ht="29.1" customHeight="1" spans="1:14">
      <c r="A11" s="58" t="s">
        <v>141</v>
      </c>
      <c r="B11" s="59">
        <f>C11-0.5</f>
        <v>19</v>
      </c>
      <c r="C11" s="59">
        <f>D11-0.5</f>
        <v>19.5</v>
      </c>
      <c r="D11" s="60">
        <v>20</v>
      </c>
      <c r="E11" s="59">
        <f>D11+0.5</f>
        <v>20.5</v>
      </c>
      <c r="F11" s="59">
        <f>E11+0.5</f>
        <v>21</v>
      </c>
      <c r="G11" s="59">
        <f>F11+0.7</f>
        <v>21.7</v>
      </c>
      <c r="H11" s="53"/>
      <c r="I11" s="83" t="s">
        <v>142</v>
      </c>
      <c r="J11" s="83" t="s">
        <v>143</v>
      </c>
      <c r="K11" s="83"/>
      <c r="L11" s="83"/>
      <c r="M11" s="83"/>
      <c r="N11" s="85"/>
    </row>
    <row r="12" s="44" customFormat="1" ht="29.1" customHeight="1" spans="1:14">
      <c r="A12" s="58" t="s">
        <v>144</v>
      </c>
      <c r="B12" s="59">
        <f>C12-0.7</f>
        <v>27.7</v>
      </c>
      <c r="C12" s="59">
        <f>D12-0.6</f>
        <v>28.4</v>
      </c>
      <c r="D12" s="60">
        <v>29</v>
      </c>
      <c r="E12" s="59">
        <f>D12+0.6</f>
        <v>29.6</v>
      </c>
      <c r="F12" s="59">
        <f>E12+0.7</f>
        <v>30.3</v>
      </c>
      <c r="G12" s="59">
        <f>F12+0.6</f>
        <v>30.9</v>
      </c>
      <c r="H12" s="53"/>
      <c r="I12" s="83" t="s">
        <v>145</v>
      </c>
      <c r="J12" s="83" t="s">
        <v>135</v>
      </c>
      <c r="K12" s="83"/>
      <c r="L12" s="83"/>
      <c r="M12" s="83"/>
      <c r="N12" s="85"/>
    </row>
    <row r="13" s="44" customFormat="1" ht="29.1" customHeight="1" spans="1:14">
      <c r="A13" s="58" t="s">
        <v>146</v>
      </c>
      <c r="B13" s="59">
        <f>C13-0.9</f>
        <v>40.2</v>
      </c>
      <c r="C13" s="59">
        <f>D13-0.9</f>
        <v>41.1</v>
      </c>
      <c r="D13" s="60">
        <v>42</v>
      </c>
      <c r="E13" s="59">
        <f t="shared" ref="E13:G13" si="3">D13+1.1</f>
        <v>43.1</v>
      </c>
      <c r="F13" s="59">
        <f t="shared" si="3"/>
        <v>44.2</v>
      </c>
      <c r="G13" s="59">
        <f t="shared" si="3"/>
        <v>45.3</v>
      </c>
      <c r="H13" s="53"/>
      <c r="I13" s="83" t="s">
        <v>147</v>
      </c>
      <c r="J13" s="83" t="s">
        <v>148</v>
      </c>
      <c r="K13" s="83"/>
      <c r="L13" s="83"/>
      <c r="M13" s="83"/>
      <c r="N13" s="85"/>
    </row>
    <row r="14" s="44" customFormat="1" ht="29.1" customHeight="1" spans="1:14">
      <c r="A14" s="63"/>
      <c r="B14" s="64"/>
      <c r="C14" s="65"/>
      <c r="D14" s="65"/>
      <c r="E14" s="65"/>
      <c r="F14" s="65"/>
      <c r="G14" s="66"/>
      <c r="H14" s="53"/>
      <c r="I14" s="83"/>
      <c r="J14" s="83"/>
      <c r="K14" s="83"/>
      <c r="L14" s="83"/>
      <c r="M14" s="83"/>
      <c r="N14" s="85"/>
    </row>
    <row r="15" s="44" customFormat="1" ht="29.1" customHeight="1" spans="1:14">
      <c r="A15" s="67"/>
      <c r="B15" s="68"/>
      <c r="C15" s="69"/>
      <c r="D15" s="69"/>
      <c r="E15" s="70"/>
      <c r="F15" s="70"/>
      <c r="G15" s="71"/>
      <c r="H15" s="72"/>
      <c r="I15" s="87"/>
      <c r="J15" s="88"/>
      <c r="K15" s="89"/>
      <c r="L15" s="88"/>
      <c r="M15" s="88"/>
      <c r="N15" s="90"/>
    </row>
    <row r="16" s="44" customFormat="1" ht="15" spans="1:14">
      <c r="A16" s="73" t="s">
        <v>97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s="44" customFormat="1" ht="14.25" spans="1:14">
      <c r="A17" s="44" t="s">
        <v>149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="44" customFormat="1" ht="14.25" spans="1:13">
      <c r="A18" s="74"/>
      <c r="B18" s="74"/>
      <c r="C18" s="74"/>
      <c r="D18" s="74"/>
      <c r="E18" s="74"/>
      <c r="F18" s="74"/>
      <c r="G18" s="74"/>
      <c r="H18" s="74"/>
      <c r="I18" s="73" t="s">
        <v>150</v>
      </c>
      <c r="J18" s="91"/>
      <c r="K18" s="73" t="s">
        <v>151</v>
      </c>
      <c r="L18" s="73"/>
      <c r="M18" s="7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4" sqref="A34:K34"/>
    </sheetView>
  </sheetViews>
  <sheetFormatPr defaultColWidth="10" defaultRowHeight="16.5" customHeight="1"/>
  <cols>
    <col min="1" max="6" width="10" style="178"/>
    <col min="7" max="7" width="11.125" style="178" customWidth="1"/>
    <col min="8" max="16384" width="10" style="178"/>
  </cols>
  <sheetData>
    <row r="1" s="178" customFormat="1" ht="22.5" customHeight="1" spans="1:11">
      <c r="A1" s="179" t="s">
        <v>153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="178" customFormat="1" ht="17.25" customHeight="1" spans="1:11">
      <c r="A2" s="180" t="s">
        <v>18</v>
      </c>
      <c r="B2" s="181" t="s">
        <v>19</v>
      </c>
      <c r="C2" s="181"/>
      <c r="D2" s="182" t="s">
        <v>20</v>
      </c>
      <c r="E2" s="182"/>
      <c r="F2" s="181" t="s">
        <v>21</v>
      </c>
      <c r="G2" s="181"/>
      <c r="H2" s="183" t="s">
        <v>22</v>
      </c>
      <c r="I2" s="256" t="s">
        <v>23</v>
      </c>
      <c r="J2" s="256"/>
      <c r="K2" s="257"/>
    </row>
    <row r="3" s="178" customFormat="1" customHeight="1" spans="1:11">
      <c r="A3" s="184" t="s">
        <v>24</v>
      </c>
      <c r="B3" s="185"/>
      <c r="C3" s="186"/>
      <c r="D3" s="187" t="s">
        <v>25</v>
      </c>
      <c r="E3" s="188"/>
      <c r="F3" s="188"/>
      <c r="G3" s="189"/>
      <c r="H3" s="187" t="s">
        <v>26</v>
      </c>
      <c r="I3" s="188"/>
      <c r="J3" s="188"/>
      <c r="K3" s="189"/>
    </row>
    <row r="4" s="178" customFormat="1" customHeight="1" spans="1:11">
      <c r="A4" s="190" t="s">
        <v>27</v>
      </c>
      <c r="B4" s="191" t="s">
        <v>28</v>
      </c>
      <c r="C4" s="192"/>
      <c r="D4" s="190" t="s">
        <v>29</v>
      </c>
      <c r="E4" s="193"/>
      <c r="F4" s="194" t="s">
        <v>30</v>
      </c>
      <c r="G4" s="195"/>
      <c r="H4" s="190" t="s">
        <v>154</v>
      </c>
      <c r="I4" s="193"/>
      <c r="J4" s="217" t="s">
        <v>32</v>
      </c>
      <c r="K4" s="258" t="s">
        <v>33</v>
      </c>
    </row>
    <row r="5" s="178" customFormat="1" customHeight="1" spans="1:11">
      <c r="A5" s="196" t="s">
        <v>34</v>
      </c>
      <c r="B5" s="197" t="s">
        <v>35</v>
      </c>
      <c r="C5" s="198"/>
      <c r="D5" s="190" t="s">
        <v>155</v>
      </c>
      <c r="E5" s="193"/>
      <c r="F5" s="191">
        <v>8000</v>
      </c>
      <c r="G5" s="192"/>
      <c r="H5" s="190" t="s">
        <v>156</v>
      </c>
      <c r="I5" s="193"/>
      <c r="J5" s="217" t="s">
        <v>32</v>
      </c>
      <c r="K5" s="258" t="s">
        <v>33</v>
      </c>
    </row>
    <row r="6" s="178" customFormat="1" customHeight="1" spans="1:11">
      <c r="A6" s="190" t="s">
        <v>39</v>
      </c>
      <c r="B6" s="199">
        <v>3</v>
      </c>
      <c r="C6" s="200">
        <v>6</v>
      </c>
      <c r="D6" s="190" t="s">
        <v>157</v>
      </c>
      <c r="E6" s="193"/>
      <c r="F6" s="191">
        <v>3000</v>
      </c>
      <c r="G6" s="192"/>
      <c r="H6" s="201" t="s">
        <v>158</v>
      </c>
      <c r="I6" s="233"/>
      <c r="J6" s="233"/>
      <c r="K6" s="259"/>
    </row>
    <row r="7" s="178" customFormat="1" customHeight="1" spans="1:11">
      <c r="A7" s="190" t="s">
        <v>43</v>
      </c>
      <c r="B7" s="191">
        <v>12300</v>
      </c>
      <c r="C7" s="192"/>
      <c r="D7" s="190" t="s">
        <v>159</v>
      </c>
      <c r="E7" s="193"/>
      <c r="F7" s="191">
        <v>2500</v>
      </c>
      <c r="G7" s="192"/>
      <c r="H7" s="202"/>
      <c r="I7" s="217"/>
      <c r="J7" s="217"/>
      <c r="K7" s="258"/>
    </row>
    <row r="8" s="178" customFormat="1" customHeight="1" spans="1:11">
      <c r="A8" s="203"/>
      <c r="B8" s="204"/>
      <c r="C8" s="205"/>
      <c r="D8" s="203" t="s">
        <v>47</v>
      </c>
      <c r="E8" s="206"/>
      <c r="F8" s="207" t="s">
        <v>48</v>
      </c>
      <c r="G8" s="208"/>
      <c r="H8" s="209"/>
      <c r="I8" s="227"/>
      <c r="J8" s="227"/>
      <c r="K8" s="260"/>
    </row>
    <row r="9" s="178" customFormat="1" customHeight="1" spans="1:11">
      <c r="A9" s="210" t="s">
        <v>160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="178" customFormat="1" customHeight="1" spans="1:11">
      <c r="A10" s="211" t="s">
        <v>52</v>
      </c>
      <c r="B10" s="212" t="s">
        <v>53</v>
      </c>
      <c r="C10" s="213" t="s">
        <v>54</v>
      </c>
      <c r="D10" s="214"/>
      <c r="E10" s="215" t="s">
        <v>57</v>
      </c>
      <c r="F10" s="212" t="s">
        <v>53</v>
      </c>
      <c r="G10" s="213" t="s">
        <v>54</v>
      </c>
      <c r="H10" s="212"/>
      <c r="I10" s="215" t="s">
        <v>55</v>
      </c>
      <c r="J10" s="212" t="s">
        <v>53</v>
      </c>
      <c r="K10" s="261" t="s">
        <v>54</v>
      </c>
    </row>
    <row r="11" s="178" customFormat="1" customHeight="1" spans="1:11">
      <c r="A11" s="196" t="s">
        <v>58</v>
      </c>
      <c r="B11" s="216" t="s">
        <v>53</v>
      </c>
      <c r="C11" s="217" t="s">
        <v>54</v>
      </c>
      <c r="D11" s="218"/>
      <c r="E11" s="219" t="s">
        <v>60</v>
      </c>
      <c r="F11" s="216" t="s">
        <v>53</v>
      </c>
      <c r="G11" s="217" t="s">
        <v>54</v>
      </c>
      <c r="H11" s="216"/>
      <c r="I11" s="219" t="s">
        <v>65</v>
      </c>
      <c r="J11" s="216" t="s">
        <v>53</v>
      </c>
      <c r="K11" s="258" t="s">
        <v>54</v>
      </c>
    </row>
    <row r="12" s="178" customFormat="1" customHeight="1" spans="1:11">
      <c r="A12" s="203" t="s">
        <v>97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62"/>
    </row>
    <row r="13" s="178" customFormat="1" customHeight="1" spans="1:11">
      <c r="A13" s="220" t="s">
        <v>161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s="178" customFormat="1" customHeight="1" spans="1:11">
      <c r="A14" s="221" t="s">
        <v>162</v>
      </c>
      <c r="B14" s="222"/>
      <c r="C14" s="222"/>
      <c r="D14" s="222"/>
      <c r="E14" s="222"/>
      <c r="F14" s="222"/>
      <c r="G14" s="222"/>
      <c r="H14" s="222"/>
      <c r="I14" s="263"/>
      <c r="J14" s="263"/>
      <c r="K14" s="264"/>
    </row>
    <row r="15" s="178" customFormat="1" customHeight="1" spans="1:11">
      <c r="A15" s="223" t="s">
        <v>163</v>
      </c>
      <c r="B15" s="224"/>
      <c r="C15" s="224"/>
      <c r="D15" s="225"/>
      <c r="E15" s="226"/>
      <c r="F15" s="224"/>
      <c r="G15" s="224"/>
      <c r="H15" s="225"/>
      <c r="I15" s="265"/>
      <c r="J15" s="266"/>
      <c r="K15" s="267"/>
    </row>
    <row r="16" s="178" customFormat="1" customHeight="1" spans="1:11">
      <c r="A16" s="209" t="s">
        <v>164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60"/>
    </row>
    <row r="17" s="178" customFormat="1" customHeight="1" spans="1:11">
      <c r="A17" s="220" t="s">
        <v>165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="178" customFormat="1" customHeight="1" spans="1:11">
      <c r="A18" s="221"/>
      <c r="B18" s="222"/>
      <c r="C18" s="222"/>
      <c r="D18" s="222"/>
      <c r="E18" s="222"/>
      <c r="F18" s="222"/>
      <c r="G18" s="222"/>
      <c r="H18" s="222"/>
      <c r="I18" s="263"/>
      <c r="J18" s="263"/>
      <c r="K18" s="264"/>
    </row>
    <row r="19" s="178" customFormat="1" customHeight="1" spans="1:11">
      <c r="A19" s="223"/>
      <c r="B19" s="224"/>
      <c r="C19" s="224"/>
      <c r="D19" s="225"/>
      <c r="E19" s="226"/>
      <c r="F19" s="224"/>
      <c r="G19" s="224"/>
      <c r="H19" s="225"/>
      <c r="I19" s="265"/>
      <c r="J19" s="266"/>
      <c r="K19" s="267"/>
    </row>
    <row r="20" s="178" customFormat="1" customHeight="1" spans="1:11">
      <c r="A20" s="209"/>
      <c r="B20" s="227"/>
      <c r="C20" s="227"/>
      <c r="D20" s="227"/>
      <c r="E20" s="227"/>
      <c r="F20" s="227"/>
      <c r="G20" s="227"/>
      <c r="H20" s="227"/>
      <c r="I20" s="227"/>
      <c r="J20" s="227"/>
      <c r="K20" s="260"/>
    </row>
    <row r="21" s="178" customFormat="1" customHeight="1" spans="1:11">
      <c r="A21" s="228" t="s">
        <v>94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s="178" customFormat="1" customHeight="1" spans="1:11">
      <c r="A22" s="96" t="s">
        <v>95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1"/>
    </row>
    <row r="23" s="178" customFormat="1" customHeight="1" spans="1:11">
      <c r="A23" s="108" t="s">
        <v>96</v>
      </c>
      <c r="B23" s="110"/>
      <c r="C23" s="217" t="s">
        <v>32</v>
      </c>
      <c r="D23" s="217" t="s">
        <v>33</v>
      </c>
      <c r="E23" s="107"/>
      <c r="F23" s="107"/>
      <c r="G23" s="107"/>
      <c r="H23" s="107"/>
      <c r="I23" s="107"/>
      <c r="J23" s="107"/>
      <c r="K23" s="155"/>
    </row>
    <row r="24" s="178" customFormat="1" customHeight="1" spans="1:11">
      <c r="A24" s="229" t="s">
        <v>166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68"/>
    </row>
    <row r="25" s="178" customFormat="1" customHeight="1" spans="1:11">
      <c r="A25" s="231"/>
      <c r="B25" s="232"/>
      <c r="C25" s="232"/>
      <c r="D25" s="232"/>
      <c r="E25" s="232"/>
      <c r="F25" s="232"/>
      <c r="G25" s="232"/>
      <c r="H25" s="232"/>
      <c r="I25" s="232"/>
      <c r="J25" s="232"/>
      <c r="K25" s="269"/>
    </row>
    <row r="26" s="178" customFormat="1" customHeight="1" spans="1:11">
      <c r="A26" s="210" t="s">
        <v>103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</row>
    <row r="27" s="178" customFormat="1" customHeight="1" spans="1:11">
      <c r="A27" s="184" t="s">
        <v>104</v>
      </c>
      <c r="B27" s="213" t="s">
        <v>63</v>
      </c>
      <c r="C27" s="213" t="s">
        <v>64</v>
      </c>
      <c r="D27" s="213" t="s">
        <v>56</v>
      </c>
      <c r="E27" s="185" t="s">
        <v>105</v>
      </c>
      <c r="F27" s="213" t="s">
        <v>63</v>
      </c>
      <c r="G27" s="213" t="s">
        <v>64</v>
      </c>
      <c r="H27" s="213" t="s">
        <v>56</v>
      </c>
      <c r="I27" s="185" t="s">
        <v>106</v>
      </c>
      <c r="J27" s="213" t="s">
        <v>63</v>
      </c>
      <c r="K27" s="261" t="s">
        <v>64</v>
      </c>
    </row>
    <row r="28" s="178" customFormat="1" customHeight="1" spans="1:11">
      <c r="A28" s="201" t="s">
        <v>55</v>
      </c>
      <c r="B28" s="217" t="s">
        <v>63</v>
      </c>
      <c r="C28" s="217" t="s">
        <v>64</v>
      </c>
      <c r="D28" s="217" t="s">
        <v>56</v>
      </c>
      <c r="E28" s="233" t="s">
        <v>62</v>
      </c>
      <c r="F28" s="217" t="s">
        <v>63</v>
      </c>
      <c r="G28" s="217" t="s">
        <v>64</v>
      </c>
      <c r="H28" s="217" t="s">
        <v>56</v>
      </c>
      <c r="I28" s="233" t="s">
        <v>73</v>
      </c>
      <c r="J28" s="217" t="s">
        <v>63</v>
      </c>
      <c r="K28" s="258" t="s">
        <v>64</v>
      </c>
    </row>
    <row r="29" s="178" customFormat="1" customHeight="1" spans="1:11">
      <c r="A29" s="190" t="s">
        <v>66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70"/>
    </row>
    <row r="30" s="178" customFormat="1" customHeight="1" spans="1:1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71"/>
    </row>
    <row r="31" s="178" customFormat="1" customHeight="1" spans="1:11">
      <c r="A31" s="237" t="s">
        <v>167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</row>
    <row r="32" s="178" customFormat="1" ht="17.25" customHeight="1" spans="1:11">
      <c r="A32" s="238" t="s">
        <v>168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72"/>
    </row>
    <row r="33" s="178" customFormat="1" ht="17.25" customHeight="1" spans="1:11">
      <c r="A33" s="240" t="s">
        <v>169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73"/>
    </row>
    <row r="34" s="178" customFormat="1" ht="17.25" customHeight="1" spans="1:11">
      <c r="A34" s="240" t="s">
        <v>170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73"/>
    </row>
    <row r="35" s="178" customFormat="1" ht="17.25" customHeight="1" spans="1:1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73"/>
    </row>
    <row r="36" s="178" customFormat="1" ht="17.25" customHeight="1" spans="1:1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73"/>
    </row>
    <row r="37" s="178" customFormat="1" ht="17.25" customHeight="1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73"/>
    </row>
    <row r="38" s="178" customFormat="1" ht="17.25" customHeight="1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73"/>
    </row>
    <row r="39" s="178" customFormat="1" ht="17.25" customHeight="1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3"/>
    </row>
    <row r="40" s="178" customFormat="1" ht="17.25" customHeight="1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3"/>
    </row>
    <row r="41" s="178" customFormat="1" ht="17.25" customHeight="1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3"/>
    </row>
    <row r="42" s="178" customFormat="1" ht="17.25" customHeight="1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3"/>
    </row>
    <row r="43" s="178" customFormat="1" ht="17.25" customHeight="1" spans="1:11">
      <c r="A43" s="235" t="s">
        <v>102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1"/>
    </row>
    <row r="44" s="178" customFormat="1" customHeight="1" spans="1:11">
      <c r="A44" s="237" t="s">
        <v>171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</row>
    <row r="45" s="178" customFormat="1" ht="18" customHeight="1" spans="1:11">
      <c r="A45" s="242" t="s">
        <v>97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74"/>
    </row>
    <row r="46" s="178" customFormat="1" ht="18" customHeight="1" spans="1:11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74"/>
    </row>
    <row r="47" s="178" customFormat="1" ht="18" customHeight="1" spans="1:11">
      <c r="A47" s="231"/>
      <c r="B47" s="232"/>
      <c r="C47" s="232"/>
      <c r="D47" s="232"/>
      <c r="E47" s="232"/>
      <c r="F47" s="232"/>
      <c r="G47" s="232"/>
      <c r="H47" s="232"/>
      <c r="I47" s="232"/>
      <c r="J47" s="232"/>
      <c r="K47" s="269"/>
    </row>
    <row r="48" s="178" customFormat="1" ht="21" customHeight="1" spans="1:11">
      <c r="A48" s="244" t="s">
        <v>108</v>
      </c>
      <c r="B48" s="245" t="s">
        <v>109</v>
      </c>
      <c r="C48" s="245"/>
      <c r="D48" s="246" t="s">
        <v>110</v>
      </c>
      <c r="E48" s="247"/>
      <c r="F48" s="246" t="s">
        <v>111</v>
      </c>
      <c r="G48" s="248"/>
      <c r="H48" s="249" t="s">
        <v>112</v>
      </c>
      <c r="I48" s="249"/>
      <c r="J48" s="245"/>
      <c r="K48" s="275"/>
    </row>
    <row r="49" s="178" customFormat="1" customHeight="1" spans="1:11">
      <c r="A49" s="250" t="s">
        <v>113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76"/>
    </row>
    <row r="50" s="178" customFormat="1" customHeight="1" spans="1:11">
      <c r="A50" s="252"/>
      <c r="B50" s="253"/>
      <c r="C50" s="253"/>
      <c r="D50" s="253"/>
      <c r="E50" s="253"/>
      <c r="F50" s="253"/>
      <c r="G50" s="253"/>
      <c r="H50" s="253"/>
      <c r="I50" s="253"/>
      <c r="J50" s="253"/>
      <c r="K50" s="277"/>
    </row>
    <row r="51" s="178" customFormat="1" customHeight="1" spans="1:11">
      <c r="A51" s="254"/>
      <c r="B51" s="255"/>
      <c r="C51" s="255"/>
      <c r="D51" s="255"/>
      <c r="E51" s="255"/>
      <c r="F51" s="255"/>
      <c r="G51" s="255"/>
      <c r="H51" s="255"/>
      <c r="I51" s="255"/>
      <c r="J51" s="255"/>
      <c r="K51" s="278"/>
    </row>
    <row r="52" s="178" customFormat="1" ht="21" customHeight="1" spans="1:11">
      <c r="A52" s="244" t="s">
        <v>108</v>
      </c>
      <c r="B52" s="245" t="s">
        <v>109</v>
      </c>
      <c r="C52" s="245"/>
      <c r="D52" s="246" t="s">
        <v>110</v>
      </c>
      <c r="E52" s="246" t="s">
        <v>114</v>
      </c>
      <c r="F52" s="246" t="s">
        <v>111</v>
      </c>
      <c r="G52" s="246" t="s">
        <v>172</v>
      </c>
      <c r="H52" s="249" t="s">
        <v>112</v>
      </c>
      <c r="I52" s="249"/>
      <c r="J52" s="279" t="s">
        <v>117</v>
      </c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13" sqref="N13"/>
    </sheetView>
  </sheetViews>
  <sheetFormatPr defaultColWidth="9" defaultRowHeight="26.1" customHeight="1"/>
  <cols>
    <col min="1" max="1" width="17.125" style="44" customWidth="1"/>
    <col min="2" max="7" width="9.375" style="44" customWidth="1"/>
    <col min="8" max="8" width="1.375" style="44" customWidth="1"/>
    <col min="9" max="9" width="16.5" style="44" customWidth="1"/>
    <col min="10" max="10" width="17" style="44" customWidth="1"/>
    <col min="11" max="11" width="18.5" style="44" customWidth="1"/>
    <col min="12" max="12" width="16.625" style="171" customWidth="1"/>
    <col min="13" max="13" width="14.125" style="44" customWidth="1"/>
    <col min="14" max="14" width="16.375" style="44" customWidth="1"/>
    <col min="15" max="16384" width="9" style="44"/>
  </cols>
  <sheetData>
    <row r="1" s="44" customFormat="1" ht="30" customHeight="1" spans="1:1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172"/>
      <c r="M1" s="46"/>
      <c r="N1" s="46"/>
    </row>
    <row r="2" s="44" customFormat="1" ht="29.1" customHeight="1" spans="1:14">
      <c r="A2" s="47" t="s">
        <v>27</v>
      </c>
      <c r="B2" s="48" t="s">
        <v>28</v>
      </c>
      <c r="C2" s="48"/>
      <c r="D2" s="49" t="s">
        <v>34</v>
      </c>
      <c r="E2" s="48" t="s">
        <v>35</v>
      </c>
      <c r="F2" s="48"/>
      <c r="G2" s="48"/>
      <c r="H2" s="50"/>
      <c r="I2" s="75" t="s">
        <v>22</v>
      </c>
      <c r="J2" s="48" t="s">
        <v>23</v>
      </c>
      <c r="K2" s="48"/>
      <c r="L2" s="173"/>
      <c r="M2" s="48"/>
      <c r="N2" s="76"/>
    </row>
    <row r="3" s="44" customFormat="1" ht="29.1" customHeight="1" spans="1:14">
      <c r="A3" s="51" t="s">
        <v>118</v>
      </c>
      <c r="B3" s="52" t="s">
        <v>119</v>
      </c>
      <c r="C3" s="52"/>
      <c r="D3" s="52"/>
      <c r="E3" s="52"/>
      <c r="F3" s="52"/>
      <c r="G3" s="52"/>
      <c r="H3" s="53"/>
      <c r="I3" s="77" t="s">
        <v>120</v>
      </c>
      <c r="J3" s="77"/>
      <c r="K3" s="77"/>
      <c r="L3" s="174"/>
      <c r="M3" s="77"/>
      <c r="N3" s="78"/>
    </row>
    <row r="4" s="44" customFormat="1" ht="29.1" customHeight="1" spans="1:14">
      <c r="A4" s="51"/>
      <c r="B4" s="54" t="s">
        <v>80</v>
      </c>
      <c r="C4" s="54" t="s">
        <v>81</v>
      </c>
      <c r="D4" s="55" t="s">
        <v>82</v>
      </c>
      <c r="E4" s="54" t="s">
        <v>83</v>
      </c>
      <c r="F4" s="54" t="s">
        <v>84</v>
      </c>
      <c r="G4" s="54" t="s">
        <v>85</v>
      </c>
      <c r="H4" s="53"/>
      <c r="I4" s="54" t="s">
        <v>80</v>
      </c>
      <c r="J4" s="54" t="s">
        <v>81</v>
      </c>
      <c r="K4" s="55" t="s">
        <v>82</v>
      </c>
      <c r="L4" s="175" t="s">
        <v>83</v>
      </c>
      <c r="M4" s="54" t="s">
        <v>84</v>
      </c>
      <c r="N4" s="54" t="s">
        <v>85</v>
      </c>
    </row>
    <row r="5" s="44" customFormat="1" ht="29.1" customHeight="1" spans="1:14">
      <c r="A5" s="51"/>
      <c r="B5" s="56" t="s">
        <v>123</v>
      </c>
      <c r="C5" s="56" t="s">
        <v>124</v>
      </c>
      <c r="D5" s="57" t="s">
        <v>125</v>
      </c>
      <c r="E5" s="56" t="s">
        <v>126</v>
      </c>
      <c r="F5" s="56" t="s">
        <v>127</v>
      </c>
      <c r="G5" s="56" t="s">
        <v>128</v>
      </c>
      <c r="H5" s="53"/>
      <c r="I5" s="79" t="s">
        <v>88</v>
      </c>
      <c r="J5" s="79" t="s">
        <v>90</v>
      </c>
      <c r="K5" s="79" t="s">
        <v>90</v>
      </c>
      <c r="L5" s="81" t="s">
        <v>88</v>
      </c>
      <c r="M5" s="79" t="s">
        <v>91</v>
      </c>
      <c r="N5" s="80" t="s">
        <v>91</v>
      </c>
    </row>
    <row r="6" s="44" customFormat="1" ht="29.1" customHeight="1" spans="1:14">
      <c r="A6" s="58" t="s">
        <v>130</v>
      </c>
      <c r="B6" s="59">
        <f>C6-2.1</f>
        <v>99.8</v>
      </c>
      <c r="C6" s="59">
        <f>D6-2.1</f>
        <v>101.9</v>
      </c>
      <c r="D6" s="60">
        <v>104</v>
      </c>
      <c r="E6" s="59">
        <f t="shared" ref="E6:G6" si="0">D6+2.1</f>
        <v>106.1</v>
      </c>
      <c r="F6" s="59">
        <f t="shared" si="0"/>
        <v>108.2</v>
      </c>
      <c r="G6" s="59">
        <f t="shared" si="0"/>
        <v>110.3</v>
      </c>
      <c r="H6" s="53"/>
      <c r="I6" s="81" t="s">
        <v>173</v>
      </c>
      <c r="J6" s="81" t="s">
        <v>131</v>
      </c>
      <c r="K6" s="81" t="s">
        <v>132</v>
      </c>
      <c r="L6" s="81" t="s">
        <v>174</v>
      </c>
      <c r="M6" s="81" t="s">
        <v>175</v>
      </c>
      <c r="N6" s="82" t="s">
        <v>147</v>
      </c>
    </row>
    <row r="7" s="44" customFormat="1" ht="29.1" customHeight="1" spans="1:14">
      <c r="A7" s="58" t="s">
        <v>133</v>
      </c>
      <c r="B7" s="59">
        <f>C7-4</f>
        <v>74</v>
      </c>
      <c r="C7" s="59">
        <f>D7-4</f>
        <v>78</v>
      </c>
      <c r="D7" s="60">
        <v>82</v>
      </c>
      <c r="E7" s="59">
        <f>D7+4</f>
        <v>86</v>
      </c>
      <c r="F7" s="59">
        <f>E7+5</f>
        <v>91</v>
      </c>
      <c r="G7" s="59">
        <f>F7+6</f>
        <v>97</v>
      </c>
      <c r="H7" s="53"/>
      <c r="I7" s="83" t="s">
        <v>176</v>
      </c>
      <c r="J7" s="83" t="s">
        <v>134</v>
      </c>
      <c r="K7" s="83" t="s">
        <v>135</v>
      </c>
      <c r="L7" s="83" t="s">
        <v>135</v>
      </c>
      <c r="M7" s="83" t="s">
        <v>177</v>
      </c>
      <c r="N7" s="84" t="s">
        <v>134</v>
      </c>
    </row>
    <row r="8" s="44" customFormat="1" ht="29.1" customHeight="1" spans="1:14">
      <c r="A8" s="58" t="s">
        <v>136</v>
      </c>
      <c r="B8" s="61">
        <f>C8-3.6</f>
        <v>98.8</v>
      </c>
      <c r="C8" s="61">
        <f>D8-3.6</f>
        <v>102.4</v>
      </c>
      <c r="D8" s="62">
        <v>106</v>
      </c>
      <c r="E8" s="61">
        <f t="shared" ref="E8:G8" si="1">D8+4</f>
        <v>110</v>
      </c>
      <c r="F8" s="61">
        <f t="shared" si="1"/>
        <v>114</v>
      </c>
      <c r="G8" s="61">
        <f t="shared" si="1"/>
        <v>118</v>
      </c>
      <c r="H8" s="53"/>
      <c r="I8" s="83" t="s">
        <v>178</v>
      </c>
      <c r="J8" s="83" t="s">
        <v>137</v>
      </c>
      <c r="K8" s="83" t="s">
        <v>137</v>
      </c>
      <c r="L8" s="83" t="s">
        <v>139</v>
      </c>
      <c r="M8" s="83" t="s">
        <v>174</v>
      </c>
      <c r="N8" s="85" t="s">
        <v>179</v>
      </c>
    </row>
    <row r="9" s="44" customFormat="1" ht="29.1" customHeight="1" spans="1:14">
      <c r="A9" s="58" t="s">
        <v>138</v>
      </c>
      <c r="B9" s="59">
        <f>C9-2.3/2</f>
        <v>29.7</v>
      </c>
      <c r="C9" s="59">
        <f>D9-2.3/2</f>
        <v>30.85</v>
      </c>
      <c r="D9" s="60">
        <v>32</v>
      </c>
      <c r="E9" s="59">
        <f t="shared" ref="E9:G9" si="2">D9+2.6/2</f>
        <v>33.3</v>
      </c>
      <c r="F9" s="59">
        <f t="shared" si="2"/>
        <v>34.6</v>
      </c>
      <c r="G9" s="59">
        <f t="shared" si="2"/>
        <v>35.9</v>
      </c>
      <c r="H9" s="53"/>
      <c r="I9" s="81" t="s">
        <v>180</v>
      </c>
      <c r="J9" s="81" t="s">
        <v>139</v>
      </c>
      <c r="K9" s="81" t="s">
        <v>139</v>
      </c>
      <c r="L9" s="81" t="s">
        <v>181</v>
      </c>
      <c r="M9" s="81" t="s">
        <v>139</v>
      </c>
      <c r="N9" s="86" t="s">
        <v>139</v>
      </c>
    </row>
    <row r="10" s="44" customFormat="1" ht="29.1" customHeight="1" spans="1:14">
      <c r="A10" s="58" t="s">
        <v>140</v>
      </c>
      <c r="B10" s="59">
        <f>C10-0.7</f>
        <v>20.6</v>
      </c>
      <c r="C10" s="59">
        <f>D10-0.7</f>
        <v>21.3</v>
      </c>
      <c r="D10" s="60">
        <v>22</v>
      </c>
      <c r="E10" s="59">
        <f>D10+0.7</f>
        <v>22.7</v>
      </c>
      <c r="F10" s="59">
        <f>E10+0.7</f>
        <v>23.4</v>
      </c>
      <c r="G10" s="59">
        <f>F10+0.9</f>
        <v>24.3</v>
      </c>
      <c r="H10" s="53"/>
      <c r="I10" s="83" t="s">
        <v>139</v>
      </c>
      <c r="J10" s="83" t="s">
        <v>139</v>
      </c>
      <c r="K10" s="83" t="s">
        <v>139</v>
      </c>
      <c r="L10" s="83" t="s">
        <v>143</v>
      </c>
      <c r="M10" s="83" t="s">
        <v>139</v>
      </c>
      <c r="N10" s="85" t="s">
        <v>182</v>
      </c>
    </row>
    <row r="11" s="44" customFormat="1" ht="29.1" customHeight="1" spans="1:14">
      <c r="A11" s="58" t="s">
        <v>141</v>
      </c>
      <c r="B11" s="59">
        <f>C11-0.5</f>
        <v>19</v>
      </c>
      <c r="C11" s="59">
        <f>D11-0.5</f>
        <v>19.5</v>
      </c>
      <c r="D11" s="60">
        <v>20</v>
      </c>
      <c r="E11" s="59">
        <f>D11+0.5</f>
        <v>20.5</v>
      </c>
      <c r="F11" s="59">
        <f>E11+0.5</f>
        <v>21</v>
      </c>
      <c r="G11" s="59">
        <f>F11+0.7</f>
        <v>21.7</v>
      </c>
      <c r="H11" s="53"/>
      <c r="I11" s="83" t="s">
        <v>183</v>
      </c>
      <c r="J11" s="83" t="s">
        <v>142</v>
      </c>
      <c r="K11" s="83" t="s">
        <v>143</v>
      </c>
      <c r="L11" s="83" t="s">
        <v>184</v>
      </c>
      <c r="M11" s="83" t="s">
        <v>185</v>
      </c>
      <c r="N11" s="85" t="s">
        <v>180</v>
      </c>
    </row>
    <row r="12" s="44" customFormat="1" ht="29.1" customHeight="1" spans="1:14">
      <c r="A12" s="58" t="s">
        <v>144</v>
      </c>
      <c r="B12" s="59">
        <f>C12-0.7</f>
        <v>27.7</v>
      </c>
      <c r="C12" s="59">
        <f>D12-0.6</f>
        <v>28.4</v>
      </c>
      <c r="D12" s="60">
        <v>29</v>
      </c>
      <c r="E12" s="59">
        <f>D12+0.6</f>
        <v>29.6</v>
      </c>
      <c r="F12" s="59">
        <f>E12+0.7</f>
        <v>30.3</v>
      </c>
      <c r="G12" s="59">
        <f>F12+0.6</f>
        <v>30.9</v>
      </c>
      <c r="H12" s="53"/>
      <c r="I12" s="83" t="s">
        <v>186</v>
      </c>
      <c r="J12" s="83" t="s">
        <v>145</v>
      </c>
      <c r="K12" s="83" t="s">
        <v>135</v>
      </c>
      <c r="L12" s="83" t="s">
        <v>135</v>
      </c>
      <c r="M12" s="83" t="s">
        <v>147</v>
      </c>
      <c r="N12" s="85" t="s">
        <v>187</v>
      </c>
    </row>
    <row r="13" s="44" customFormat="1" ht="29.1" customHeight="1" spans="1:14">
      <c r="A13" s="58" t="s">
        <v>146</v>
      </c>
      <c r="B13" s="59">
        <f>C13-0.9</f>
        <v>40.2</v>
      </c>
      <c r="C13" s="59">
        <f>D13-0.9</f>
        <v>41.1</v>
      </c>
      <c r="D13" s="60">
        <v>42</v>
      </c>
      <c r="E13" s="59">
        <f t="shared" ref="E13:G13" si="3">D13+1.1</f>
        <v>43.1</v>
      </c>
      <c r="F13" s="59">
        <f t="shared" si="3"/>
        <v>44.2</v>
      </c>
      <c r="G13" s="59">
        <f t="shared" si="3"/>
        <v>45.3</v>
      </c>
      <c r="H13" s="53"/>
      <c r="I13" s="83" t="s">
        <v>148</v>
      </c>
      <c r="J13" s="83" t="s">
        <v>147</v>
      </c>
      <c r="K13" s="83" t="s">
        <v>148</v>
      </c>
      <c r="L13" s="83" t="s">
        <v>145</v>
      </c>
      <c r="M13" s="83" t="s">
        <v>148</v>
      </c>
      <c r="N13" s="85" t="s">
        <v>188</v>
      </c>
    </row>
    <row r="14" s="44" customFormat="1" ht="29.1" customHeight="1" spans="1:14">
      <c r="A14" s="63"/>
      <c r="B14" s="64"/>
      <c r="C14" s="65"/>
      <c r="D14" s="65"/>
      <c r="E14" s="65"/>
      <c r="F14" s="65"/>
      <c r="G14" s="66"/>
      <c r="H14" s="53"/>
      <c r="I14" s="83"/>
      <c r="J14" s="83"/>
      <c r="K14" s="83"/>
      <c r="L14" s="83"/>
      <c r="M14" s="83"/>
      <c r="N14" s="85"/>
    </row>
    <row r="15" s="44" customFormat="1" ht="29.1" customHeight="1" spans="1:14">
      <c r="A15" s="67"/>
      <c r="B15" s="68"/>
      <c r="C15" s="69"/>
      <c r="D15" s="69"/>
      <c r="E15" s="70"/>
      <c r="F15" s="70"/>
      <c r="G15" s="71"/>
      <c r="H15" s="72"/>
      <c r="I15" s="87"/>
      <c r="J15" s="88"/>
      <c r="K15" s="89"/>
      <c r="L15" s="88"/>
      <c r="M15" s="88"/>
      <c r="N15" s="90"/>
    </row>
    <row r="16" s="44" customFormat="1" ht="15" spans="1:14">
      <c r="A16" s="73" t="s">
        <v>97</v>
      </c>
      <c r="D16" s="74"/>
      <c r="E16" s="74"/>
      <c r="F16" s="74"/>
      <c r="G16" s="74"/>
      <c r="H16" s="74"/>
      <c r="I16" s="74"/>
      <c r="J16" s="74"/>
      <c r="K16" s="74"/>
      <c r="L16" s="176"/>
      <c r="M16" s="74"/>
      <c r="N16" s="74"/>
    </row>
    <row r="17" s="44" customFormat="1" ht="14.25" spans="1:14">
      <c r="A17" s="44" t="s">
        <v>149</v>
      </c>
      <c r="D17" s="74"/>
      <c r="E17" s="74"/>
      <c r="F17" s="74"/>
      <c r="G17" s="74"/>
      <c r="H17" s="74"/>
      <c r="I17" s="74"/>
      <c r="J17" s="74"/>
      <c r="K17" s="74"/>
      <c r="L17" s="176"/>
      <c r="M17" s="74"/>
      <c r="N17" s="74"/>
    </row>
    <row r="18" s="44" customFormat="1" ht="14.25" spans="1:13">
      <c r="A18" s="74"/>
      <c r="B18" s="74"/>
      <c r="C18" s="74"/>
      <c r="D18" s="74"/>
      <c r="E18" s="74"/>
      <c r="F18" s="74"/>
      <c r="G18" s="74"/>
      <c r="H18" s="74"/>
      <c r="I18" s="73" t="s">
        <v>189</v>
      </c>
      <c r="J18" s="91"/>
      <c r="K18" s="73" t="s">
        <v>151</v>
      </c>
      <c r="L18" s="177"/>
      <c r="M18" s="7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A7" sqref="A7"/>
    </sheetView>
  </sheetViews>
  <sheetFormatPr defaultColWidth="10.125" defaultRowHeight="14.25"/>
  <cols>
    <col min="1" max="1" width="9.625" style="92" customWidth="1"/>
    <col min="2" max="2" width="11.125" style="92" customWidth="1"/>
    <col min="3" max="3" width="9.125" style="92" customWidth="1"/>
    <col min="4" max="4" width="9.5" style="92" customWidth="1"/>
    <col min="5" max="5" width="11.0416666666667" style="92" customWidth="1"/>
    <col min="6" max="6" width="10.375" style="92" customWidth="1"/>
    <col min="7" max="7" width="9.5" style="92" customWidth="1"/>
    <col min="8" max="8" width="9.125" style="92" customWidth="1"/>
    <col min="9" max="9" width="8.125" style="92" customWidth="1"/>
    <col min="10" max="10" width="10.5" style="92" customWidth="1"/>
    <col min="11" max="11" width="13.025" style="92" customWidth="1"/>
    <col min="12" max="16384" width="10.125" style="92"/>
  </cols>
  <sheetData>
    <row r="1" s="92" customFormat="1" ht="26.25" spans="1:11">
      <c r="A1" s="95" t="s">
        <v>190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="92" customFormat="1" spans="1:11">
      <c r="A2" s="96" t="s">
        <v>18</v>
      </c>
      <c r="B2" s="97" t="s">
        <v>19</v>
      </c>
      <c r="C2" s="97"/>
      <c r="D2" s="98" t="s">
        <v>27</v>
      </c>
      <c r="E2" s="99" t="s">
        <v>28</v>
      </c>
      <c r="F2" s="100" t="s">
        <v>191</v>
      </c>
      <c r="G2" s="101" t="s">
        <v>35</v>
      </c>
      <c r="H2" s="101"/>
      <c r="I2" s="132" t="s">
        <v>22</v>
      </c>
      <c r="J2" s="101" t="s">
        <v>23</v>
      </c>
      <c r="K2" s="154"/>
    </row>
    <row r="3" s="92" customFormat="1" spans="1:11">
      <c r="A3" s="102" t="s">
        <v>43</v>
      </c>
      <c r="B3" s="103">
        <v>12300</v>
      </c>
      <c r="C3" s="103"/>
      <c r="D3" s="104" t="s">
        <v>192</v>
      </c>
      <c r="E3" s="105" t="s">
        <v>30</v>
      </c>
      <c r="F3" s="106"/>
      <c r="G3" s="106"/>
      <c r="H3" s="107" t="s">
        <v>193</v>
      </c>
      <c r="I3" s="107"/>
      <c r="J3" s="107"/>
      <c r="K3" s="155"/>
    </row>
    <row r="4" s="92" customFormat="1" spans="1:11">
      <c r="A4" s="108" t="s">
        <v>39</v>
      </c>
      <c r="B4" s="109">
        <v>3</v>
      </c>
      <c r="C4" s="109">
        <v>6</v>
      </c>
      <c r="D4" s="110" t="s">
        <v>194</v>
      </c>
      <c r="E4" s="106"/>
      <c r="F4" s="106"/>
      <c r="G4" s="106"/>
      <c r="H4" s="110" t="s">
        <v>195</v>
      </c>
      <c r="I4" s="110"/>
      <c r="J4" s="125" t="s">
        <v>32</v>
      </c>
      <c r="K4" s="156" t="s">
        <v>33</v>
      </c>
    </row>
    <row r="5" s="92" customFormat="1" spans="1:11">
      <c r="A5" s="108" t="s">
        <v>196</v>
      </c>
      <c r="B5" s="103">
        <v>1</v>
      </c>
      <c r="C5" s="103"/>
      <c r="D5" s="104" t="s">
        <v>197</v>
      </c>
      <c r="E5" s="104" t="s">
        <v>198</v>
      </c>
      <c r="F5" s="104" t="s">
        <v>199</v>
      </c>
      <c r="G5" s="104" t="s">
        <v>200</v>
      </c>
      <c r="H5" s="110" t="s">
        <v>201</v>
      </c>
      <c r="I5" s="110"/>
      <c r="J5" s="125" t="s">
        <v>32</v>
      </c>
      <c r="K5" s="156" t="s">
        <v>33</v>
      </c>
    </row>
    <row r="6" s="92" customFormat="1" ht="15" spans="1:11">
      <c r="A6" s="111" t="s">
        <v>202</v>
      </c>
      <c r="B6" s="112">
        <v>126</v>
      </c>
      <c r="C6" s="112"/>
      <c r="D6" s="113" t="s">
        <v>203</v>
      </c>
      <c r="E6" s="114"/>
      <c r="F6" s="115"/>
      <c r="G6" s="116">
        <v>3694</v>
      </c>
      <c r="H6" s="117" t="s">
        <v>204</v>
      </c>
      <c r="I6" s="117"/>
      <c r="J6" s="115" t="s">
        <v>32</v>
      </c>
      <c r="K6" s="157" t="s">
        <v>33</v>
      </c>
    </row>
    <row r="7" s="92" customFormat="1" ht="15" spans="1:11">
      <c r="A7" s="118" t="s">
        <v>205</v>
      </c>
      <c r="B7" s="119" t="s">
        <v>206</v>
      </c>
      <c r="C7" s="119"/>
      <c r="D7" s="118"/>
      <c r="E7" s="120"/>
      <c r="F7" s="121"/>
      <c r="G7" s="118"/>
      <c r="H7" s="121"/>
      <c r="I7" s="120"/>
      <c r="J7" s="120"/>
      <c r="K7" s="120"/>
    </row>
    <row r="8" s="92" customFormat="1" spans="1:11">
      <c r="A8" s="122" t="s">
        <v>207</v>
      </c>
      <c r="B8" s="100" t="s">
        <v>208</v>
      </c>
      <c r="C8" s="100" t="s">
        <v>209</v>
      </c>
      <c r="D8" s="100" t="s">
        <v>210</v>
      </c>
      <c r="E8" s="100" t="s">
        <v>211</v>
      </c>
      <c r="F8" s="100" t="s">
        <v>212</v>
      </c>
      <c r="G8" s="123"/>
      <c r="H8" s="124"/>
      <c r="I8" s="124"/>
      <c r="J8" s="124"/>
      <c r="K8" s="158"/>
    </row>
    <row r="9" s="92" customFormat="1" spans="1:11">
      <c r="A9" s="108" t="s">
        <v>213</v>
      </c>
      <c r="B9" s="110"/>
      <c r="C9" s="125" t="s">
        <v>32</v>
      </c>
      <c r="D9" s="125" t="s">
        <v>33</v>
      </c>
      <c r="E9" s="104" t="s">
        <v>214</v>
      </c>
      <c r="F9" s="126" t="s">
        <v>215</v>
      </c>
      <c r="G9" s="127"/>
      <c r="H9" s="128"/>
      <c r="I9" s="128"/>
      <c r="J9" s="128"/>
      <c r="K9" s="159"/>
    </row>
    <row r="10" s="92" customFormat="1" spans="1:11">
      <c r="A10" s="108" t="s">
        <v>216</v>
      </c>
      <c r="B10" s="110"/>
      <c r="C10" s="125" t="s">
        <v>32</v>
      </c>
      <c r="D10" s="125" t="s">
        <v>33</v>
      </c>
      <c r="E10" s="104" t="s">
        <v>217</v>
      </c>
      <c r="F10" s="126" t="s">
        <v>218</v>
      </c>
      <c r="G10" s="127" t="s">
        <v>219</v>
      </c>
      <c r="H10" s="128"/>
      <c r="I10" s="128"/>
      <c r="J10" s="128"/>
      <c r="K10" s="159"/>
    </row>
    <row r="11" s="92" customFormat="1" spans="1:11">
      <c r="A11" s="129" t="s">
        <v>160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0"/>
    </row>
    <row r="12" s="92" customFormat="1" spans="1:11">
      <c r="A12" s="102" t="s">
        <v>57</v>
      </c>
      <c r="B12" s="125" t="s">
        <v>53</v>
      </c>
      <c r="C12" s="125" t="s">
        <v>54</v>
      </c>
      <c r="D12" s="126"/>
      <c r="E12" s="104" t="s">
        <v>55</v>
      </c>
      <c r="F12" s="125" t="s">
        <v>53</v>
      </c>
      <c r="G12" s="125" t="s">
        <v>54</v>
      </c>
      <c r="H12" s="125"/>
      <c r="I12" s="104" t="s">
        <v>220</v>
      </c>
      <c r="J12" s="125" t="s">
        <v>53</v>
      </c>
      <c r="K12" s="156" t="s">
        <v>54</v>
      </c>
    </row>
    <row r="13" s="92" customFormat="1" spans="1:11">
      <c r="A13" s="102" t="s">
        <v>60</v>
      </c>
      <c r="B13" s="125" t="s">
        <v>53</v>
      </c>
      <c r="C13" s="125" t="s">
        <v>54</v>
      </c>
      <c r="D13" s="126"/>
      <c r="E13" s="104" t="s">
        <v>65</v>
      </c>
      <c r="F13" s="125" t="s">
        <v>53</v>
      </c>
      <c r="G13" s="125" t="s">
        <v>54</v>
      </c>
      <c r="H13" s="125"/>
      <c r="I13" s="104" t="s">
        <v>221</v>
      </c>
      <c r="J13" s="125" t="s">
        <v>53</v>
      </c>
      <c r="K13" s="156" t="s">
        <v>54</v>
      </c>
    </row>
    <row r="14" s="92" customFormat="1" ht="15" spans="1:11">
      <c r="A14" s="111" t="s">
        <v>222</v>
      </c>
      <c r="B14" s="115" t="s">
        <v>53</v>
      </c>
      <c r="C14" s="115" t="s">
        <v>54</v>
      </c>
      <c r="D14" s="114"/>
      <c r="E14" s="113" t="s">
        <v>223</v>
      </c>
      <c r="F14" s="115" t="s">
        <v>53</v>
      </c>
      <c r="G14" s="115" t="s">
        <v>54</v>
      </c>
      <c r="H14" s="115"/>
      <c r="I14" s="113" t="s">
        <v>224</v>
      </c>
      <c r="J14" s="115" t="s">
        <v>53</v>
      </c>
      <c r="K14" s="157" t="s">
        <v>54</v>
      </c>
    </row>
    <row r="15" s="92" customFormat="1" ht="15" spans="1:11">
      <c r="A15" s="118"/>
      <c r="B15" s="131"/>
      <c r="C15" s="131"/>
      <c r="D15" s="120"/>
      <c r="E15" s="118"/>
      <c r="F15" s="131"/>
      <c r="G15" s="131"/>
      <c r="H15" s="131"/>
      <c r="I15" s="118"/>
      <c r="J15" s="131"/>
      <c r="K15" s="131"/>
    </row>
    <row r="16" s="93" customFormat="1" spans="1:11">
      <c r="A16" s="96" t="s">
        <v>225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1"/>
    </row>
    <row r="17" s="92" customFormat="1" spans="1:11">
      <c r="A17" s="108" t="s">
        <v>226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62"/>
    </row>
    <row r="18" s="92" customFormat="1" spans="1:11">
      <c r="A18" s="108" t="s">
        <v>227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62"/>
    </row>
    <row r="19" s="92" customFormat="1" spans="1:11">
      <c r="A19" s="133" t="s">
        <v>228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6"/>
    </row>
    <row r="20" s="92" customFormat="1" spans="1:11">
      <c r="A20" s="134" t="s">
        <v>229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63"/>
    </row>
    <row r="21" s="92" customFormat="1" spans="1:11">
      <c r="A21" s="134" t="s">
        <v>230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63"/>
    </row>
    <row r="22" s="92" customFormat="1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3"/>
    </row>
    <row r="23" s="92" customFormat="1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4"/>
    </row>
    <row r="24" s="92" customFormat="1" spans="1:11">
      <c r="A24" s="108" t="s">
        <v>96</v>
      </c>
      <c r="B24" s="110"/>
      <c r="C24" s="125" t="s">
        <v>32</v>
      </c>
      <c r="D24" s="125" t="s">
        <v>33</v>
      </c>
      <c r="E24" s="107"/>
      <c r="F24" s="107"/>
      <c r="G24" s="107"/>
      <c r="H24" s="107"/>
      <c r="I24" s="107"/>
      <c r="J24" s="107"/>
      <c r="K24" s="155"/>
    </row>
    <row r="25" s="92" customFormat="1" ht="15" spans="1:11">
      <c r="A25" s="138" t="s">
        <v>231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5"/>
    </row>
    <row r="26" s="92" customFormat="1" ht="1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="92" customFormat="1" spans="1:11">
      <c r="A27" s="141" t="s">
        <v>232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66"/>
    </row>
    <row r="28" s="92" customFormat="1" spans="1:11">
      <c r="A28" s="143" t="s">
        <v>233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67"/>
    </row>
    <row r="29" s="92" customFormat="1" spans="1:11">
      <c r="A29" s="143"/>
      <c r="B29" s="144"/>
      <c r="C29" s="144"/>
      <c r="D29" s="144"/>
      <c r="E29" s="144"/>
      <c r="F29" s="144"/>
      <c r="G29" s="144"/>
      <c r="H29" s="144"/>
      <c r="I29" s="144"/>
      <c r="J29" s="144"/>
      <c r="K29" s="167"/>
    </row>
    <row r="30" s="92" customFormat="1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67"/>
    </row>
    <row r="31" s="92" customFormat="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67"/>
    </row>
    <row r="32" s="92" customFormat="1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67"/>
    </row>
    <row r="33" s="92" customFormat="1" ht="23.1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67"/>
    </row>
    <row r="34" s="92" customFormat="1" ht="23.1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3"/>
    </row>
    <row r="35" s="92" customFormat="1" ht="23.1" customHeight="1" spans="1:11">
      <c r="A35" s="145"/>
      <c r="B35" s="135"/>
      <c r="C35" s="135"/>
      <c r="D35" s="135"/>
      <c r="E35" s="135"/>
      <c r="F35" s="135"/>
      <c r="G35" s="135"/>
      <c r="H35" s="135"/>
      <c r="I35" s="135"/>
      <c r="J35" s="135"/>
      <c r="K35" s="163"/>
    </row>
    <row r="36" s="92" customFormat="1" ht="23.1" customHeight="1" spans="1:11">
      <c r="A36" s="146"/>
      <c r="B36" s="147"/>
      <c r="C36" s="147"/>
      <c r="D36" s="147"/>
      <c r="E36" s="147"/>
      <c r="F36" s="147"/>
      <c r="G36" s="147"/>
      <c r="H36" s="147"/>
      <c r="I36" s="147"/>
      <c r="J36" s="147"/>
      <c r="K36" s="168"/>
    </row>
    <row r="37" s="92" customFormat="1" ht="18.75" customHeight="1" spans="1:11">
      <c r="A37" s="148" t="s">
        <v>234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69"/>
    </row>
    <row r="38" s="94" customFormat="1" ht="18.75" customHeight="1" spans="1:11">
      <c r="A38" s="108" t="s">
        <v>235</v>
      </c>
      <c r="B38" s="110"/>
      <c r="C38" s="110"/>
      <c r="D38" s="107" t="s">
        <v>236</v>
      </c>
      <c r="E38" s="107"/>
      <c r="F38" s="150" t="s">
        <v>237</v>
      </c>
      <c r="G38" s="151"/>
      <c r="H38" s="110" t="s">
        <v>238</v>
      </c>
      <c r="I38" s="110"/>
      <c r="J38" s="110" t="s">
        <v>239</v>
      </c>
      <c r="K38" s="162"/>
    </row>
    <row r="39" s="92" customFormat="1" ht="18.75" customHeight="1" spans="1:13">
      <c r="A39" s="108" t="s">
        <v>97</v>
      </c>
      <c r="B39" s="110" t="s">
        <v>240</v>
      </c>
      <c r="C39" s="110"/>
      <c r="D39" s="110"/>
      <c r="E39" s="110"/>
      <c r="F39" s="110"/>
      <c r="G39" s="110"/>
      <c r="H39" s="110"/>
      <c r="I39" s="110"/>
      <c r="J39" s="110"/>
      <c r="K39" s="162"/>
      <c r="M39" s="94"/>
    </row>
    <row r="40" s="92" customFormat="1" ht="30.95" customHeight="1" spans="1:11">
      <c r="A40" s="108" t="s">
        <v>241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62"/>
    </row>
    <row r="41" s="92" customFormat="1" ht="18.75" customHeight="1" spans="1:11">
      <c r="A41" s="108"/>
      <c r="B41" s="110"/>
      <c r="C41" s="110"/>
      <c r="D41" s="110"/>
      <c r="E41" s="110"/>
      <c r="F41" s="110"/>
      <c r="G41" s="110"/>
      <c r="H41" s="110"/>
      <c r="I41" s="110"/>
      <c r="J41" s="110"/>
      <c r="K41" s="162"/>
    </row>
    <row r="42" s="92" customFormat="1" ht="32.1" customHeight="1" spans="1:11">
      <c r="A42" s="111" t="s">
        <v>108</v>
      </c>
      <c r="B42" s="152" t="s">
        <v>242</v>
      </c>
      <c r="C42" s="152"/>
      <c r="D42" s="113" t="s">
        <v>243</v>
      </c>
      <c r="E42" s="114" t="s">
        <v>114</v>
      </c>
      <c r="F42" s="113" t="s">
        <v>111</v>
      </c>
      <c r="G42" s="153" t="s">
        <v>244</v>
      </c>
      <c r="H42" s="116" t="s">
        <v>112</v>
      </c>
      <c r="I42" s="116"/>
      <c r="J42" s="152" t="s">
        <v>117</v>
      </c>
      <c r="K42" s="170"/>
    </row>
    <row r="43" s="92" customFormat="1" ht="16.5" customHeight="1"/>
    <row r="44" s="92" customFormat="1" ht="16.5" customHeight="1"/>
    <row r="45" s="92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10</xdr:col>
                    <xdr:colOff>923925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10</xdr:col>
                    <xdr:colOff>923925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10</xdr:col>
                    <xdr:colOff>923925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434975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44" customWidth="1"/>
    <col min="2" max="7" width="9.375" style="44" customWidth="1"/>
    <col min="8" max="8" width="1.375" style="44" customWidth="1"/>
    <col min="9" max="9" width="16.5" style="44" customWidth="1"/>
    <col min="10" max="10" width="17" style="44" customWidth="1"/>
    <col min="11" max="11" width="18.5" style="44" customWidth="1"/>
    <col min="12" max="12" width="16.625" style="44" customWidth="1"/>
    <col min="13" max="13" width="14.125" style="44" customWidth="1"/>
    <col min="14" max="14" width="16.375" style="44" customWidth="1"/>
    <col min="15" max="16384" width="9" style="44"/>
  </cols>
  <sheetData>
    <row r="1" s="44" customFormat="1" ht="30" customHeight="1" spans="1:1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="44" customFormat="1" ht="29.1" customHeight="1" spans="1:14">
      <c r="A2" s="47" t="s">
        <v>27</v>
      </c>
      <c r="B2" s="48" t="s">
        <v>28</v>
      </c>
      <c r="C2" s="48"/>
      <c r="D2" s="49" t="s">
        <v>34</v>
      </c>
      <c r="E2" s="48" t="s">
        <v>35</v>
      </c>
      <c r="F2" s="48"/>
      <c r="G2" s="48"/>
      <c r="H2" s="50"/>
      <c r="I2" s="75" t="s">
        <v>22</v>
      </c>
      <c r="J2" s="48" t="s">
        <v>23</v>
      </c>
      <c r="K2" s="48"/>
      <c r="L2" s="48"/>
      <c r="M2" s="48"/>
      <c r="N2" s="76"/>
    </row>
    <row r="3" s="44" customFormat="1" ht="29.1" customHeight="1" spans="1:14">
      <c r="A3" s="51" t="s">
        <v>118</v>
      </c>
      <c r="B3" s="52" t="s">
        <v>119</v>
      </c>
      <c r="C3" s="52"/>
      <c r="D3" s="52"/>
      <c r="E3" s="52"/>
      <c r="F3" s="52"/>
      <c r="G3" s="52"/>
      <c r="H3" s="53"/>
      <c r="I3" s="77" t="s">
        <v>120</v>
      </c>
      <c r="J3" s="77"/>
      <c r="K3" s="77"/>
      <c r="L3" s="77"/>
      <c r="M3" s="77"/>
      <c r="N3" s="78"/>
    </row>
    <row r="4" s="44" customFormat="1" ht="29.1" customHeight="1" spans="1:14">
      <c r="A4" s="51"/>
      <c r="B4" s="54" t="s">
        <v>80</v>
      </c>
      <c r="C4" s="54" t="s">
        <v>81</v>
      </c>
      <c r="D4" s="55" t="s">
        <v>82</v>
      </c>
      <c r="E4" s="54" t="s">
        <v>83</v>
      </c>
      <c r="F4" s="54" t="s">
        <v>84</v>
      </c>
      <c r="G4" s="54" t="s">
        <v>85</v>
      </c>
      <c r="H4" s="53"/>
      <c r="I4" s="54" t="s">
        <v>80</v>
      </c>
      <c r="J4" s="54" t="s">
        <v>81</v>
      </c>
      <c r="K4" s="55" t="s">
        <v>82</v>
      </c>
      <c r="L4" s="54" t="s">
        <v>83</v>
      </c>
      <c r="M4" s="54" t="s">
        <v>84</v>
      </c>
      <c r="N4" s="54" t="s">
        <v>85</v>
      </c>
    </row>
    <row r="5" s="44" customFormat="1" ht="29.1" customHeight="1" spans="1:14">
      <c r="A5" s="51"/>
      <c r="B5" s="56" t="s">
        <v>123</v>
      </c>
      <c r="C5" s="56" t="s">
        <v>124</v>
      </c>
      <c r="D5" s="57" t="s">
        <v>125</v>
      </c>
      <c r="E5" s="56" t="s">
        <v>126</v>
      </c>
      <c r="F5" s="56" t="s">
        <v>127</v>
      </c>
      <c r="G5" s="56" t="s">
        <v>128</v>
      </c>
      <c r="H5" s="53"/>
      <c r="I5" s="79" t="s">
        <v>88</v>
      </c>
      <c r="J5" s="79" t="s">
        <v>90</v>
      </c>
      <c r="K5" s="79" t="s">
        <v>90</v>
      </c>
      <c r="L5" s="79" t="s">
        <v>88</v>
      </c>
      <c r="M5" s="79" t="s">
        <v>91</v>
      </c>
      <c r="N5" s="80" t="s">
        <v>91</v>
      </c>
    </row>
    <row r="6" s="44" customFormat="1" ht="29.1" customHeight="1" spans="1:14">
      <c r="A6" s="58" t="s">
        <v>130</v>
      </c>
      <c r="B6" s="59">
        <f>C6-2.1</f>
        <v>99.8</v>
      </c>
      <c r="C6" s="59">
        <f>D6-2.1</f>
        <v>101.9</v>
      </c>
      <c r="D6" s="60">
        <v>104</v>
      </c>
      <c r="E6" s="59">
        <f t="shared" ref="E6:G6" si="0">D6+2.1</f>
        <v>106.1</v>
      </c>
      <c r="F6" s="59">
        <f t="shared" si="0"/>
        <v>108.2</v>
      </c>
      <c r="G6" s="59">
        <f t="shared" si="0"/>
        <v>110.3</v>
      </c>
      <c r="H6" s="53"/>
      <c r="I6" s="81" t="s">
        <v>245</v>
      </c>
      <c r="J6" s="81" t="s">
        <v>246</v>
      </c>
      <c r="K6" s="81" t="s">
        <v>247</v>
      </c>
      <c r="L6" s="81" t="s">
        <v>248</v>
      </c>
      <c r="M6" s="81" t="s">
        <v>249</v>
      </c>
      <c r="N6" s="82" t="s">
        <v>250</v>
      </c>
    </row>
    <row r="7" s="44" customFormat="1" ht="29.1" customHeight="1" spans="1:14">
      <c r="A7" s="58" t="s">
        <v>133</v>
      </c>
      <c r="B7" s="59">
        <f>C7-4</f>
        <v>74</v>
      </c>
      <c r="C7" s="59">
        <f>D7-4</f>
        <v>78</v>
      </c>
      <c r="D7" s="60">
        <v>82</v>
      </c>
      <c r="E7" s="59">
        <f>D7+4</f>
        <v>86</v>
      </c>
      <c r="F7" s="59">
        <f>E7+5</f>
        <v>91</v>
      </c>
      <c r="G7" s="59">
        <f>F7+6</f>
        <v>97</v>
      </c>
      <c r="H7" s="53"/>
      <c r="I7" s="83" t="s">
        <v>251</v>
      </c>
      <c r="J7" s="83" t="s">
        <v>252</v>
      </c>
      <c r="K7" s="83" t="s">
        <v>253</v>
      </c>
      <c r="L7" s="83" t="s">
        <v>254</v>
      </c>
      <c r="M7" s="83" t="s">
        <v>255</v>
      </c>
      <c r="N7" s="84" t="s">
        <v>255</v>
      </c>
    </row>
    <row r="8" s="44" customFormat="1" ht="29.1" customHeight="1" spans="1:14">
      <c r="A8" s="58" t="s">
        <v>136</v>
      </c>
      <c r="B8" s="61">
        <f>C8-3.6</f>
        <v>98.8</v>
      </c>
      <c r="C8" s="61">
        <f>D8-3.6</f>
        <v>102.4</v>
      </c>
      <c r="D8" s="62">
        <v>106</v>
      </c>
      <c r="E8" s="61">
        <f t="shared" ref="E8:G8" si="1">D8+4</f>
        <v>110</v>
      </c>
      <c r="F8" s="61">
        <f t="shared" si="1"/>
        <v>114</v>
      </c>
      <c r="G8" s="61">
        <f t="shared" si="1"/>
        <v>118</v>
      </c>
      <c r="H8" s="53"/>
      <c r="I8" s="83" t="s">
        <v>256</v>
      </c>
      <c r="J8" s="83" t="s">
        <v>257</v>
      </c>
      <c r="K8" s="83" t="s">
        <v>253</v>
      </c>
      <c r="L8" s="83" t="s">
        <v>255</v>
      </c>
      <c r="M8" s="83" t="s">
        <v>258</v>
      </c>
      <c r="N8" s="85" t="s">
        <v>258</v>
      </c>
    </row>
    <row r="9" s="44" customFormat="1" ht="29.1" customHeight="1" spans="1:14">
      <c r="A9" s="58" t="s">
        <v>138</v>
      </c>
      <c r="B9" s="59">
        <f>C9-2.3/2</f>
        <v>29.7</v>
      </c>
      <c r="C9" s="59">
        <f>D9-2.3/2</f>
        <v>30.85</v>
      </c>
      <c r="D9" s="60">
        <v>32</v>
      </c>
      <c r="E9" s="59">
        <f t="shared" ref="E9:G9" si="2">D9+2.6/2</f>
        <v>33.3</v>
      </c>
      <c r="F9" s="59">
        <f t="shared" si="2"/>
        <v>34.6</v>
      </c>
      <c r="G9" s="59">
        <f t="shared" si="2"/>
        <v>35.9</v>
      </c>
      <c r="H9" s="53"/>
      <c r="I9" s="81" t="s">
        <v>259</v>
      </c>
      <c r="J9" s="81" t="s">
        <v>260</v>
      </c>
      <c r="K9" s="81" t="s">
        <v>261</v>
      </c>
      <c r="L9" s="81" t="s">
        <v>262</v>
      </c>
      <c r="M9" s="81" t="s">
        <v>263</v>
      </c>
      <c r="N9" s="86" t="s">
        <v>264</v>
      </c>
    </row>
    <row r="10" s="44" customFormat="1" ht="29.1" customHeight="1" spans="1:14">
      <c r="A10" s="58" t="s">
        <v>140</v>
      </c>
      <c r="B10" s="59">
        <f>C10-0.7</f>
        <v>20.6</v>
      </c>
      <c r="C10" s="59">
        <f>D10-0.7</f>
        <v>21.3</v>
      </c>
      <c r="D10" s="60">
        <v>22</v>
      </c>
      <c r="E10" s="59">
        <f>D10+0.7</f>
        <v>22.7</v>
      </c>
      <c r="F10" s="59">
        <f>E10+0.7</f>
        <v>23.4</v>
      </c>
      <c r="G10" s="59">
        <f>F10+0.9</f>
        <v>24.3</v>
      </c>
      <c r="H10" s="53"/>
      <c r="I10" s="83" t="s">
        <v>265</v>
      </c>
      <c r="J10" s="83" t="s">
        <v>260</v>
      </c>
      <c r="K10" s="83" t="s">
        <v>266</v>
      </c>
      <c r="L10" s="83" t="s">
        <v>267</v>
      </c>
      <c r="M10" s="83" t="s">
        <v>264</v>
      </c>
      <c r="N10" s="85" t="s">
        <v>268</v>
      </c>
    </row>
    <row r="11" s="44" customFormat="1" ht="29.1" customHeight="1" spans="1:14">
      <c r="A11" s="58" t="s">
        <v>141</v>
      </c>
      <c r="B11" s="59">
        <f>C11-0.5</f>
        <v>19</v>
      </c>
      <c r="C11" s="59">
        <f>D11-0.5</f>
        <v>19.5</v>
      </c>
      <c r="D11" s="60">
        <v>20</v>
      </c>
      <c r="E11" s="59">
        <f>D11+0.5</f>
        <v>20.5</v>
      </c>
      <c r="F11" s="59">
        <f>E11+0.5</f>
        <v>21</v>
      </c>
      <c r="G11" s="59">
        <f>F11+0.7</f>
        <v>21.7</v>
      </c>
      <c r="H11" s="53"/>
      <c r="I11" s="83" t="s">
        <v>269</v>
      </c>
      <c r="J11" s="83" t="s">
        <v>269</v>
      </c>
      <c r="K11" s="83" t="s">
        <v>269</v>
      </c>
      <c r="L11" s="83" t="s">
        <v>270</v>
      </c>
      <c r="M11" s="83" t="s">
        <v>266</v>
      </c>
      <c r="N11" s="85" t="s">
        <v>271</v>
      </c>
    </row>
    <row r="12" s="44" customFormat="1" ht="29.1" customHeight="1" spans="1:14">
      <c r="A12" s="58" t="s">
        <v>144</v>
      </c>
      <c r="B12" s="59">
        <f>C12-0.7</f>
        <v>27.7</v>
      </c>
      <c r="C12" s="59">
        <f>D12-0.6</f>
        <v>28.4</v>
      </c>
      <c r="D12" s="60">
        <v>29</v>
      </c>
      <c r="E12" s="59">
        <f>D12+0.6</f>
        <v>29.6</v>
      </c>
      <c r="F12" s="59">
        <f>E12+0.7</f>
        <v>30.3</v>
      </c>
      <c r="G12" s="59">
        <f>F12+0.6</f>
        <v>30.9</v>
      </c>
      <c r="H12" s="53"/>
      <c r="I12" s="83" t="s">
        <v>272</v>
      </c>
      <c r="J12" s="83" t="s">
        <v>253</v>
      </c>
      <c r="K12" s="83" t="s">
        <v>273</v>
      </c>
      <c r="L12" s="83" t="s">
        <v>274</v>
      </c>
      <c r="M12" s="83" t="s">
        <v>275</v>
      </c>
      <c r="N12" s="85" t="s">
        <v>276</v>
      </c>
    </row>
    <row r="13" s="44" customFormat="1" ht="29.1" customHeight="1" spans="1:14">
      <c r="A13" s="58" t="s">
        <v>146</v>
      </c>
      <c r="B13" s="59">
        <f>C13-0.9</f>
        <v>40.2</v>
      </c>
      <c r="C13" s="59">
        <f>D13-0.9</f>
        <v>41.1</v>
      </c>
      <c r="D13" s="60">
        <v>42</v>
      </c>
      <c r="E13" s="59">
        <f t="shared" ref="E13:G13" si="3">D13+1.1</f>
        <v>43.1</v>
      </c>
      <c r="F13" s="59">
        <f t="shared" si="3"/>
        <v>44.2</v>
      </c>
      <c r="G13" s="59">
        <f t="shared" si="3"/>
        <v>45.3</v>
      </c>
      <c r="H13" s="53"/>
      <c r="I13" s="83" t="s">
        <v>277</v>
      </c>
      <c r="J13" s="83" t="s">
        <v>278</v>
      </c>
      <c r="K13" s="83" t="s">
        <v>255</v>
      </c>
      <c r="L13" s="83" t="s">
        <v>264</v>
      </c>
      <c r="M13" s="83" t="s">
        <v>279</v>
      </c>
      <c r="N13" s="85" t="s">
        <v>280</v>
      </c>
    </row>
    <row r="14" s="44" customFormat="1" ht="29.1" customHeight="1" spans="1:14">
      <c r="A14" s="63"/>
      <c r="B14" s="64"/>
      <c r="C14" s="65"/>
      <c r="D14" s="65"/>
      <c r="E14" s="65"/>
      <c r="F14" s="65"/>
      <c r="G14" s="66"/>
      <c r="H14" s="53"/>
      <c r="I14" s="83"/>
      <c r="J14" s="83"/>
      <c r="K14" s="83"/>
      <c r="L14" s="83"/>
      <c r="M14" s="83"/>
      <c r="N14" s="85"/>
    </row>
    <row r="15" s="44" customFormat="1" ht="29.1" customHeight="1" spans="1:14">
      <c r="A15" s="67"/>
      <c r="B15" s="68"/>
      <c r="C15" s="69"/>
      <c r="D15" s="69"/>
      <c r="E15" s="70"/>
      <c r="F15" s="70"/>
      <c r="G15" s="71"/>
      <c r="H15" s="72"/>
      <c r="I15" s="87"/>
      <c r="J15" s="88"/>
      <c r="K15" s="89"/>
      <c r="L15" s="88"/>
      <c r="M15" s="88"/>
      <c r="N15" s="90"/>
    </row>
    <row r="16" s="44" customFormat="1" ht="15" spans="1:14">
      <c r="A16" s="73" t="s">
        <v>97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s="44" customFormat="1" ht="14.25" spans="1:14">
      <c r="A17" s="44" t="s">
        <v>149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="44" customFormat="1" ht="14.25" spans="1:13">
      <c r="A18" s="74"/>
      <c r="B18" s="74"/>
      <c r="C18" s="74"/>
      <c r="D18" s="74"/>
      <c r="E18" s="74"/>
      <c r="F18" s="74"/>
      <c r="G18" s="74"/>
      <c r="H18" s="74"/>
      <c r="I18" s="73" t="s">
        <v>281</v>
      </c>
      <c r="J18" s="91"/>
      <c r="K18" s="73" t="s">
        <v>151</v>
      </c>
      <c r="L18" s="73"/>
      <c r="M18" s="7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H16" sqref="H16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283</v>
      </c>
      <c r="B2" s="5" t="s">
        <v>284</v>
      </c>
      <c r="C2" s="5" t="s">
        <v>285</v>
      </c>
      <c r="D2" s="5" t="s">
        <v>286</v>
      </c>
      <c r="E2" s="5" t="s">
        <v>287</v>
      </c>
      <c r="F2" s="5" t="s">
        <v>288</v>
      </c>
      <c r="G2" s="5" t="s">
        <v>289</v>
      </c>
      <c r="H2" s="5" t="s">
        <v>290</v>
      </c>
      <c r="I2" s="4" t="s">
        <v>291</v>
      </c>
      <c r="J2" s="4" t="s">
        <v>292</v>
      </c>
      <c r="K2" s="4" t="s">
        <v>293</v>
      </c>
      <c r="L2" s="4" t="s">
        <v>294</v>
      </c>
      <c r="M2" s="4" t="s">
        <v>295</v>
      </c>
      <c r="N2" s="5" t="s">
        <v>296</v>
      </c>
      <c r="O2" s="5" t="s">
        <v>297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298</v>
      </c>
      <c r="J3" s="4" t="s">
        <v>298</v>
      </c>
      <c r="K3" s="4" t="s">
        <v>298</v>
      </c>
      <c r="L3" s="4" t="s">
        <v>298</v>
      </c>
      <c r="M3" s="4" t="s">
        <v>298</v>
      </c>
      <c r="N3" s="7"/>
      <c r="O3" s="7"/>
    </row>
    <row r="4" spans="1:15">
      <c r="A4" s="9">
        <v>1</v>
      </c>
      <c r="B4" s="40" t="s">
        <v>299</v>
      </c>
      <c r="C4" s="30"/>
      <c r="D4" s="30" t="s">
        <v>90</v>
      </c>
      <c r="E4" s="41">
        <v>81826</v>
      </c>
      <c r="F4" s="29" t="s">
        <v>300</v>
      </c>
      <c r="G4" s="10"/>
      <c r="H4" s="10"/>
      <c r="I4" s="10">
        <v>9</v>
      </c>
      <c r="J4" s="10"/>
      <c r="K4" s="10"/>
      <c r="L4" s="10"/>
      <c r="M4" s="10"/>
      <c r="N4" s="10"/>
      <c r="O4" s="10"/>
    </row>
    <row r="5" spans="1:15">
      <c r="A5" s="9">
        <v>2</v>
      </c>
      <c r="B5" s="40" t="s">
        <v>301</v>
      </c>
      <c r="C5" s="32"/>
      <c r="D5" s="30" t="s">
        <v>90</v>
      </c>
      <c r="E5" s="42"/>
      <c r="F5" s="31"/>
      <c r="G5" s="10"/>
      <c r="H5" s="10"/>
      <c r="I5" s="10"/>
      <c r="J5" s="10"/>
      <c r="K5" s="10"/>
      <c r="L5" s="10"/>
      <c r="M5" s="10">
        <v>2</v>
      </c>
      <c r="N5" s="10"/>
      <c r="O5" s="10"/>
    </row>
    <row r="6" spans="1:15">
      <c r="A6" s="9">
        <v>3</v>
      </c>
      <c r="B6" s="40" t="s">
        <v>302</v>
      </c>
      <c r="C6" s="32"/>
      <c r="D6" s="10" t="s">
        <v>91</v>
      </c>
      <c r="E6" s="42"/>
      <c r="F6" s="31"/>
      <c r="G6" s="10"/>
      <c r="H6" s="10"/>
      <c r="I6" s="10"/>
      <c r="J6" s="10"/>
      <c r="K6" s="10">
        <v>2</v>
      </c>
      <c r="L6" s="10"/>
      <c r="M6" s="10"/>
      <c r="N6" s="10"/>
      <c r="O6" s="10"/>
    </row>
    <row r="7" spans="1:15">
      <c r="A7" s="9">
        <v>4</v>
      </c>
      <c r="B7" s="40" t="s">
        <v>303</v>
      </c>
      <c r="C7" s="32"/>
      <c r="D7" s="10" t="s">
        <v>88</v>
      </c>
      <c r="E7" s="42"/>
      <c r="F7" s="31"/>
      <c r="G7" s="10"/>
      <c r="H7" s="10"/>
      <c r="I7" s="10">
        <v>5</v>
      </c>
      <c r="J7" s="10"/>
      <c r="K7" s="10"/>
      <c r="L7" s="10"/>
      <c r="M7" s="10"/>
      <c r="N7" s="10"/>
      <c r="O7" s="10"/>
    </row>
    <row r="8" spans="1:15">
      <c r="A8" s="9">
        <v>5</v>
      </c>
      <c r="B8" s="40"/>
      <c r="C8" s="34"/>
      <c r="D8" s="10"/>
      <c r="E8" s="43"/>
      <c r="F8" s="33"/>
      <c r="G8" s="9"/>
      <c r="H8" s="9"/>
      <c r="I8" s="10"/>
      <c r="J8" s="10"/>
      <c r="K8" s="10"/>
      <c r="L8" s="10"/>
      <c r="M8" s="10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304</v>
      </c>
      <c r="B12" s="12"/>
      <c r="C12" s="12"/>
      <c r="D12" s="13"/>
      <c r="E12" s="14"/>
      <c r="F12" s="25"/>
      <c r="G12" s="25"/>
      <c r="H12" s="25"/>
      <c r="I12" s="20"/>
      <c r="J12" s="11" t="s">
        <v>305</v>
      </c>
      <c r="K12" s="12"/>
      <c r="L12" s="12"/>
      <c r="M12" s="13"/>
      <c r="N12" s="12"/>
      <c r="O12" s="19"/>
    </row>
    <row r="13" ht="45" customHeight="1" spans="1:15">
      <c r="A13" s="15" t="s">
        <v>306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8">
    <mergeCell ref="A1:O1"/>
    <mergeCell ref="A12:D12"/>
    <mergeCell ref="E12:I12"/>
    <mergeCell ref="J12:M12"/>
    <mergeCell ref="A13:O13"/>
    <mergeCell ref="A2:A3"/>
    <mergeCell ref="B2:B3"/>
    <mergeCell ref="C2:C3"/>
    <mergeCell ref="C4:C8"/>
    <mergeCell ref="D2:D3"/>
    <mergeCell ref="E2:E3"/>
    <mergeCell ref="E4:E8"/>
    <mergeCell ref="F2:F3"/>
    <mergeCell ref="F4:F8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="125" zoomScaleNormal="125" workbookViewId="0">
      <selection activeCell="D21" sqref="D21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283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308</v>
      </c>
      <c r="H2" s="4"/>
      <c r="I2" s="4" t="s">
        <v>309</v>
      </c>
      <c r="J2" s="4"/>
      <c r="K2" s="6" t="s">
        <v>310</v>
      </c>
      <c r="L2" s="37" t="s">
        <v>311</v>
      </c>
      <c r="M2" s="17" t="s">
        <v>312</v>
      </c>
    </row>
    <row r="3" s="1" customFormat="1" ht="16.5" spans="1:13">
      <c r="A3" s="4"/>
      <c r="B3" s="7"/>
      <c r="C3" s="7"/>
      <c r="D3" s="7"/>
      <c r="E3" s="7"/>
      <c r="F3" s="7"/>
      <c r="G3" s="4" t="s">
        <v>313</v>
      </c>
      <c r="H3" s="4" t="s">
        <v>314</v>
      </c>
      <c r="I3" s="4" t="s">
        <v>313</v>
      </c>
      <c r="J3" s="4" t="s">
        <v>314</v>
      </c>
      <c r="K3" s="8"/>
      <c r="L3" s="38"/>
      <c r="M3" s="18"/>
    </row>
    <row r="4" spans="1:13">
      <c r="A4" s="9">
        <v>1</v>
      </c>
      <c r="B4" s="9" t="s">
        <v>300</v>
      </c>
      <c r="C4" s="10" t="s">
        <v>315</v>
      </c>
      <c r="D4" s="10" t="s">
        <v>316</v>
      </c>
      <c r="E4" s="10" t="s">
        <v>90</v>
      </c>
      <c r="F4" s="10">
        <v>81826</v>
      </c>
      <c r="G4" s="10">
        <v>0</v>
      </c>
      <c r="H4" s="10">
        <v>0</v>
      </c>
      <c r="I4" s="10">
        <v>0.5</v>
      </c>
      <c r="J4" s="10">
        <v>0</v>
      </c>
      <c r="K4" s="10"/>
      <c r="L4" s="10"/>
      <c r="M4" s="10"/>
    </row>
    <row r="5" spans="1:13">
      <c r="A5" s="9">
        <v>2</v>
      </c>
      <c r="B5" s="9" t="s">
        <v>300</v>
      </c>
      <c r="C5" s="10" t="s">
        <v>317</v>
      </c>
      <c r="D5" s="10" t="s">
        <v>316</v>
      </c>
      <c r="E5" s="10" t="s">
        <v>91</v>
      </c>
      <c r="F5" s="10">
        <v>81826</v>
      </c>
      <c r="G5" s="10">
        <v>0</v>
      </c>
      <c r="H5" s="10">
        <v>0</v>
      </c>
      <c r="I5" s="10">
        <v>0.5</v>
      </c>
      <c r="J5" s="10">
        <v>0</v>
      </c>
      <c r="K5" s="10"/>
      <c r="L5" s="10"/>
      <c r="M5" s="10"/>
    </row>
    <row r="6" spans="1:13">
      <c r="A6" s="9">
        <v>3</v>
      </c>
      <c r="B6" s="9" t="s">
        <v>300</v>
      </c>
      <c r="C6" s="10" t="s">
        <v>318</v>
      </c>
      <c r="D6" s="10" t="s">
        <v>316</v>
      </c>
      <c r="E6" s="10" t="s">
        <v>90</v>
      </c>
      <c r="F6" s="10">
        <v>81826</v>
      </c>
      <c r="G6" s="10">
        <v>0</v>
      </c>
      <c r="H6" s="10">
        <v>0</v>
      </c>
      <c r="I6" s="10">
        <v>0.5</v>
      </c>
      <c r="J6" s="10">
        <v>0</v>
      </c>
      <c r="K6" s="10"/>
      <c r="L6" s="10"/>
      <c r="M6" s="10"/>
    </row>
    <row r="7" spans="1:13">
      <c r="A7" s="9">
        <v>4</v>
      </c>
      <c r="B7" s="9" t="s">
        <v>300</v>
      </c>
      <c r="C7" s="10" t="s">
        <v>319</v>
      </c>
      <c r="D7" s="10" t="s">
        <v>316</v>
      </c>
      <c r="E7" s="10" t="s">
        <v>90</v>
      </c>
      <c r="F7" s="10">
        <v>81826</v>
      </c>
      <c r="G7" s="10">
        <v>0</v>
      </c>
      <c r="H7" s="10">
        <v>0</v>
      </c>
      <c r="I7" s="10">
        <v>0.5</v>
      </c>
      <c r="J7" s="10">
        <v>0</v>
      </c>
      <c r="K7" s="10"/>
      <c r="L7" s="10"/>
      <c r="M7" s="10"/>
    </row>
    <row r="8" spans="1:13">
      <c r="A8" s="9">
        <v>5</v>
      </c>
      <c r="B8" s="9" t="s">
        <v>300</v>
      </c>
      <c r="C8" s="10" t="s">
        <v>320</v>
      </c>
      <c r="D8" s="10" t="s">
        <v>316</v>
      </c>
      <c r="E8" s="10" t="s">
        <v>321</v>
      </c>
      <c r="F8" s="10">
        <v>81826</v>
      </c>
      <c r="G8" s="10">
        <v>0</v>
      </c>
      <c r="H8" s="10">
        <v>0</v>
      </c>
      <c r="I8" s="10">
        <v>0.5</v>
      </c>
      <c r="J8" s="10">
        <v>0</v>
      </c>
      <c r="K8" s="9"/>
      <c r="L8" s="9"/>
      <c r="M8" s="9"/>
    </row>
    <row r="9" spans="1:13">
      <c r="A9" s="9">
        <v>6</v>
      </c>
      <c r="B9" s="9"/>
      <c r="C9" s="10"/>
      <c r="D9" s="10"/>
      <c r="E9" s="10"/>
      <c r="F9" s="10"/>
      <c r="G9" s="10"/>
      <c r="H9" s="10"/>
      <c r="I9" s="10"/>
      <c r="J9" s="10"/>
      <c r="K9" s="9"/>
      <c r="L9" s="9"/>
      <c r="M9" s="9"/>
    </row>
    <row r="10" s="2" customFormat="1" ht="18.75" hidden="1" spans="1:13">
      <c r="A10" s="9">
        <v>7</v>
      </c>
      <c r="B10" s="9"/>
      <c r="C10" s="12"/>
      <c r="D10" s="12"/>
      <c r="E10" s="13"/>
      <c r="F10" s="10"/>
      <c r="G10" s="20"/>
      <c r="H10" s="11"/>
      <c r="I10" s="12"/>
      <c r="J10" s="12"/>
      <c r="K10" s="13"/>
      <c r="L10" s="39"/>
      <c r="M10" s="19"/>
    </row>
    <row r="11" s="2" customFormat="1" ht="18" hidden="1" customHeight="1" spans="1:13">
      <c r="A11" s="9">
        <v>8</v>
      </c>
      <c r="B11" s="9"/>
      <c r="C11" s="12"/>
      <c r="D11" s="12"/>
      <c r="E11" s="13"/>
      <c r="F11" s="10"/>
      <c r="G11" s="20"/>
      <c r="H11" s="11"/>
      <c r="I11" s="12"/>
      <c r="J11" s="12"/>
      <c r="K11" s="13"/>
      <c r="L11" s="39"/>
      <c r="M11" s="19"/>
    </row>
    <row r="12" ht="113.25" hidden="1" customHeight="1" spans="1:13">
      <c r="A12" s="9">
        <v>9</v>
      </c>
      <c r="B12" s="9"/>
      <c r="C12" s="16"/>
      <c r="D12" s="16"/>
      <c r="E12" s="16"/>
      <c r="F12" s="10"/>
      <c r="G12" s="16"/>
      <c r="H12" s="16"/>
      <c r="I12" s="16"/>
      <c r="J12" s="16"/>
      <c r="K12" s="16"/>
      <c r="L12" s="16"/>
      <c r="M12" s="16"/>
    </row>
    <row r="13" hidden="1" spans="1:6">
      <c r="A13" s="9">
        <v>10</v>
      </c>
      <c r="B13" s="9"/>
      <c r="F13" s="10"/>
    </row>
    <row r="14" spans="1:13">
      <c r="A14" s="9">
        <v>7</v>
      </c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>
        <v>8</v>
      </c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  <row r="16" spans="1:13">
      <c r="A16" s="9">
        <v>9</v>
      </c>
      <c r="B16" s="9"/>
      <c r="C16" s="9"/>
      <c r="D16" s="9"/>
      <c r="E16" s="9"/>
      <c r="F16" s="10"/>
      <c r="G16" s="10"/>
      <c r="H16" s="10"/>
      <c r="I16" s="10"/>
      <c r="J16" s="10"/>
      <c r="K16" s="9"/>
      <c r="L16" s="9"/>
      <c r="M16" s="9"/>
    </row>
  </sheetData>
  <mergeCells count="14">
    <mergeCell ref="A1:M1"/>
    <mergeCell ref="G2:H2"/>
    <mergeCell ref="I2:J2"/>
    <mergeCell ref="H11:K11"/>
    <mergeCell ref="L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0 M1:M9 M11:M16 M17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洗水尺寸表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2024-01-02T03:51:15Z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