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4"/>
  </bookViews>
  <sheets>
    <sheet name="AQL2.5验货" sheetId="13" r:id="rId1"/>
    <sheet name="首期" sheetId="14" r:id="rId2"/>
    <sheet name="洗水尺寸表" sheetId="18" r:id="rId3"/>
    <sheet name="中期" sheetId="15" r:id="rId4"/>
    <sheet name="中期验货尺寸表" sheetId="19" r:id="rId5"/>
    <sheet name="尾期1" sheetId="16" r:id="rId6"/>
    <sheet name="验货尺寸表1" sheetId="17" r:id="rId7"/>
    <sheet name="尾期2" sheetId="20" r:id="rId8"/>
    <sheet name="验货尺寸表2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/>
</workbook>
</file>

<file path=xl/sharedStrings.xml><?xml version="1.0" encoding="utf-8"?>
<sst xmlns="http://schemas.openxmlformats.org/spreadsheetml/2006/main" count="910" uniqueCount="364">
  <si>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</si>
  <si>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</si>
  <si>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</si>
  <si>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</si>
  <si>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</si>
  <si>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</si>
  <si>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</si>
  <si>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</si>
  <si>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</si>
  <si>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</si>
  <si>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</si>
  <si>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</si>
  <si>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</si>
  <si>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</si>
  <si>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</si>
  <si>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</si>
  <si>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</si>
  <si>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</si>
  <si>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</si>
  <si>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</si>
  <si>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</si>
  <si>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</si>
  <si>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</si>
  <si>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</si>
  <si>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</si>
  <si>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</si>
  <si>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</si>
  <si>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</si>
  <si>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TAMMAM81235</t>
  </si>
  <si>
    <t>合同交期</t>
  </si>
  <si>
    <t>2024.1.15/2.20</t>
  </si>
  <si>
    <t>产前确认样</t>
  </si>
  <si>
    <t>有</t>
  </si>
  <si>
    <t>无</t>
  </si>
  <si>
    <t>品名</t>
  </si>
  <si>
    <t>男式徒步长裤</t>
  </si>
  <si>
    <t>上线日</t>
  </si>
  <si>
    <t>2023.12.4</t>
  </si>
  <si>
    <t>原辅材料卡</t>
  </si>
  <si>
    <t>色/号型数</t>
  </si>
  <si>
    <t>缝制预计完成日</t>
  </si>
  <si>
    <t>2024.2.4</t>
  </si>
  <si>
    <t>大货面料确认样</t>
  </si>
  <si>
    <t>订单数量</t>
  </si>
  <si>
    <t>包装预计完成日</t>
  </si>
  <si>
    <t>2024.2.8</t>
  </si>
  <si>
    <t>印花、刺绣确认样</t>
  </si>
  <si>
    <t>预计发货时间</t>
  </si>
  <si>
    <t>2024.1.12/2.15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</si>
  <si>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</si>
  <si>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</si>
  <si>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</si>
  <si>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</si>
  <si>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</si>
  <si>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</si>
  <si>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</si>
  <si>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</si>
  <si>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</si>
  <si>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</si>
  <si>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</si>
  <si>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</si>
  <si>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</si>
  <si>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</si>
  <si>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</si>
  <si>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</si>
  <si>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</si>
  <si>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</si>
  <si>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</si>
  <si>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</si>
  <si>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</si>
  <si>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</si>
  <si>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</si>
  <si>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</si>
  <si>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</si>
  <si>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</si>
  <si>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</si>
  <si>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</si>
  <si>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</si>
  <si>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</si>
  <si>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</si>
  <si>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</si>
  <si>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</si>
  <si>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</si>
  <si>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</si>
  <si>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</si>
  <si>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</si>
  <si>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</si>
  <si>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</si>
  <si>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</si>
  <si>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</si>
  <si>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蓝岩黑</t>
  </si>
  <si>
    <t>地茶色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</si>
  <si>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</si>
  <si>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</si>
  <si>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地茶色L#5件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</si>
  <si>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</si>
  <si>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</si>
  <si>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</si>
  <si>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</si>
  <si>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</si>
  <si>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1.侧袋拉链起浪</t>
  </si>
  <si>
    <t>2.0.1CM明线宽</t>
  </si>
  <si>
    <t>3.转移标有不良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</si>
  <si>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</si>
  <si>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</si>
  <si>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</si>
  <si>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</si>
  <si>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</si>
  <si>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</si>
  <si>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</si>
  <si>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</si>
  <si>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</si>
  <si>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</si>
  <si>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</si>
  <si>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</si>
  <si>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</si>
  <si>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</si>
  <si>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2023.12.9</t>
  </si>
  <si>
    <t>张爱萍</t>
  </si>
  <si>
    <t>部位名称</t>
  </si>
  <si>
    <t>指示规格  FINAL SPEC</t>
  </si>
  <si>
    <t>样品规格  SAMPLE SPEC</t>
  </si>
  <si>
    <t>地茶色L#1</t>
  </si>
  <si>
    <t>地茶色L#2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</si>
  <si>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</si>
  <si>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</si>
  <si>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</si>
  <si>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</si>
  <si>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</si>
  <si>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</si>
  <si>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</si>
  <si>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</si>
  <si>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103</t>
  </si>
  <si>
    <t>+2/+0.5</t>
  </si>
  <si>
    <t>+3/+1</t>
  </si>
  <si>
    <t>腰围 平量</t>
  </si>
  <si>
    <t>86</t>
  </si>
  <si>
    <t>0/0</t>
  </si>
  <si>
    <t>臀围</t>
  </si>
  <si>
    <t>+0.5/0</t>
  </si>
  <si>
    <t>+1/+0.5</t>
  </si>
  <si>
    <t>腿围/2</t>
  </si>
  <si>
    <t>+0.4/+0.2</t>
  </si>
  <si>
    <t>膝围/2</t>
  </si>
  <si>
    <t>-0.2/-0.3</t>
  </si>
  <si>
    <t>-0.2/-0.4</t>
  </si>
  <si>
    <t>脚口/2</t>
  </si>
  <si>
    <t>0/-0.2</t>
  </si>
  <si>
    <t>前裆长 含腰</t>
  </si>
  <si>
    <t>+0.2/0</t>
  </si>
  <si>
    <t>+0.5/+0.3</t>
  </si>
  <si>
    <t>后裆长 含腰</t>
  </si>
  <si>
    <t>+0.5/+0.2</t>
  </si>
  <si>
    <t>+0.6/+0.4</t>
  </si>
  <si>
    <t xml:space="preserve">     初期请洗测2-3件，有问题的另加测量数量。</t>
  </si>
  <si>
    <t>验货时间：2023.12.10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</si>
  <si>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</si>
  <si>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</si>
  <si>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</si>
  <si>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</si>
  <si>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</si>
  <si>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</si>
  <si>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</si>
  <si>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</si>
  <si>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</si>
  <si>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</si>
  <si>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</si>
  <si>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黑色：S#、XXL#各5件</t>
  </si>
  <si>
    <t>地茶色：M#5件</t>
  </si>
  <si>
    <t>山影灰：L#5件</t>
  </si>
  <si>
    <t>蓝岩黑：XL#、XXXL#各5件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</si>
  <si>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</si>
  <si>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</si>
  <si>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</si>
  <si>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1.兜口压褶</t>
  </si>
  <si>
    <t>2.侧兜拉链起浪</t>
  </si>
  <si>
    <t>【整改的严重缺陷及整改复核时间】</t>
  </si>
  <si>
    <t>2023.12.28</t>
  </si>
  <si>
    <t>+3+3.5</t>
  </si>
  <si>
    <t>+4+3</t>
  </si>
  <si>
    <t>+3+3</t>
  </si>
  <si>
    <t>+4+4</t>
  </si>
  <si>
    <t>+3+2.5</t>
  </si>
  <si>
    <t>-10</t>
  </si>
  <si>
    <t>0-0.6</t>
  </si>
  <si>
    <t>-1-1</t>
  </si>
  <si>
    <t>+0.50</t>
  </si>
  <si>
    <t>-1+0.4</t>
  </si>
  <si>
    <t>0+0.7</t>
  </si>
  <si>
    <t>-0.6-1</t>
  </si>
  <si>
    <t>+1.20</t>
  </si>
  <si>
    <t>0+1</t>
  </si>
  <si>
    <t>-1-0.8</t>
  </si>
  <si>
    <t>0+1.5</t>
  </si>
  <si>
    <t>+0.4-0.2</t>
  </si>
  <si>
    <t>-0.3+0.4</t>
  </si>
  <si>
    <t>-0.3-0.2</t>
  </si>
  <si>
    <t>-0.5-0.3</t>
  </si>
  <si>
    <t>-0.2+0.6</t>
  </si>
  <si>
    <t>-0.20</t>
  </si>
  <si>
    <t>+0.3+0.2</t>
  </si>
  <si>
    <t>-0.2-0.2</t>
  </si>
  <si>
    <t>-0.2+0.2</t>
  </si>
  <si>
    <t>-0.3-0.5</t>
  </si>
  <si>
    <t>0-0.2</t>
  </si>
  <si>
    <t>00</t>
  </si>
  <si>
    <t>验货时间：2024.12.29</t>
  </si>
  <si>
    <t>工厂负责人：张爱萍</t>
  </si>
  <si>
    <t>QC出货报告书</t>
  </si>
  <si>
    <t>产品名称</t>
  </si>
  <si>
    <t>合同日期</t>
  </si>
  <si>
    <t>2024.1.15</t>
  </si>
  <si>
    <t>检验资料确认</t>
  </si>
  <si>
    <t>交货形式</t>
  </si>
  <si>
    <t>面料第三方合格报告</t>
  </si>
  <si>
    <t>验货次数</t>
  </si>
  <si>
    <t>非直发</t>
  </si>
  <si>
    <t>电商</t>
  </si>
  <si>
    <t>天津NDC库</t>
  </si>
  <si>
    <t>直发</t>
  </si>
  <si>
    <t>成品第三方合格报告</t>
  </si>
  <si>
    <t>验货数量</t>
  </si>
  <si>
    <t>100/345</t>
  </si>
  <si>
    <t>入仓数量</t>
  </si>
  <si>
    <t>中期检验报告</t>
  </si>
  <si>
    <t>采购凭证号</t>
  </si>
  <si>
    <t>CGDD23101000089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</si>
  <si>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</si>
  <si>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</si>
  <si>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</si>
  <si>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</si>
  <si>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</si>
  <si>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</si>
  <si>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</si>
  <si>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</si>
  <si>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</si>
  <si>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</si>
  <si>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</si>
  <si>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</si>
  <si>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</si>
  <si>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</si>
  <si>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</si>
  <si>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</si>
  <si>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</si>
  <si>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</si>
  <si>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</si>
  <si>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</si>
  <si>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②检验明细：黑色：495#、638#、512#、393#、466#、/  黑色：506#、736#、708#、531#、429#、571#、</t>
  </si>
  <si>
    <t>蓝岩黑：156#、159#、162#、290#、163#、/                 蓝岩黑：310#、274#、265#、146#、761#、280#、</t>
  </si>
  <si>
    <t xml:space="preserve">                                                        地茶色：99#、85#、95#、29#、44#、51#</t>
  </si>
  <si>
    <t xml:space="preserve">                                                        山影灰：56#、63#、70#、74#、155#、</t>
  </si>
  <si>
    <t>电商：共抽验10箱，每箱10件，合计：100件                 NDC仓：共抽验23箱，每箱15件，合计：345件</t>
  </si>
  <si>
    <t>情况说明：</t>
  </si>
  <si>
    <t xml:space="preserve">【问题点描述】  </t>
  </si>
  <si>
    <t>1.烫折皱3件</t>
  </si>
  <si>
    <t>2.脏污少量</t>
  </si>
  <si>
    <t>3.压皱3件</t>
  </si>
  <si>
    <t>4.吃纵不匀2件</t>
  </si>
  <si>
    <t>5.标不好1件</t>
  </si>
  <si>
    <t>6.兜口压皱较多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</si>
  <si>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</si>
  <si>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</si>
  <si>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</si>
  <si>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</si>
  <si>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</si>
  <si>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</si>
  <si>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</si>
  <si>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此订单33486件，此次出货电商1005件/NDC18669件，按照AQL2.5的抽验要求，抽验445件，不良数量9件，在允许范围内，可以出货</t>
  </si>
  <si>
    <t>服装QC部门</t>
  </si>
  <si>
    <t>检验人</t>
  </si>
  <si>
    <t>2024.1.19</t>
  </si>
  <si>
    <t>验货时间：2024.1.19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</si>
  <si>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</si>
  <si>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</si>
  <si>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</si>
  <si>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</si>
  <si>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</si>
  <si>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</si>
  <si>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</si>
  <si>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</si>
  <si>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</si>
  <si>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</si>
  <si>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</si>
  <si>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</si>
  <si>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</si>
  <si>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</si>
  <si>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</si>
  <si>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</si>
  <si>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</si>
  <si>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A-14-36-135</t>
  </si>
  <si>
    <t>FW10440</t>
  </si>
  <si>
    <t>台华</t>
  </si>
  <si>
    <t>A-14-36-114</t>
  </si>
  <si>
    <t>8-9-80</t>
  </si>
  <si>
    <t>A-1-131</t>
  </si>
  <si>
    <t>云母灰</t>
  </si>
  <si>
    <t>A-8-16-79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</si>
  <si>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</si>
  <si>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</si>
  <si>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</si>
  <si>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</si>
  <si>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</si>
  <si>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</si>
  <si>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</si>
  <si>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</si>
  <si>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</si>
  <si>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</si>
  <si>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</si>
  <si>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A-14-36-115</t>
  </si>
  <si>
    <t>A-26-36-92</t>
  </si>
  <si>
    <t>A-4-36-140</t>
  </si>
  <si>
    <t>18-36-3-119</t>
  </si>
  <si>
    <t>29-36-3-92</t>
  </si>
  <si>
    <t>5-9-65</t>
  </si>
  <si>
    <t>6-9-75</t>
  </si>
  <si>
    <t>3-98</t>
  </si>
  <si>
    <t>3-76</t>
  </si>
  <si>
    <t>1-70</t>
  </si>
  <si>
    <t>5-128</t>
  </si>
  <si>
    <t>A-7-87</t>
  </si>
  <si>
    <t>A-9-16-101</t>
  </si>
  <si>
    <t>A-16-6-114</t>
  </si>
  <si>
    <t>A-9-16-54</t>
  </si>
  <si>
    <t>18-16-3-101</t>
  </si>
  <si>
    <t>17-16-5-61</t>
  </si>
  <si>
    <t>11-16-128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</si>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</sst>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32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4" fillId="19" borderId="85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14" borderId="82" applyNumberFormat="0" applyFon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80" applyNumberFormat="0" applyFill="0" applyAlignment="0" applyProtection="0">
      <alignment vertical="center"/>
    </xf>
    <xf numFmtId="0" fontId="30" fillId="0" borderId="80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4" fillId="0" borderId="84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13" borderId="81" applyNumberFormat="0" applyAlignment="0" applyProtection="0">
      <alignment vertical="center"/>
    </xf>
    <xf numFmtId="0" fontId="45" fillId="13" borderId="85" applyNumberFormat="0" applyAlignment="0" applyProtection="0">
      <alignment vertical="center"/>
    </xf>
    <xf numFmtId="0" fontId="29" fillId="7" borderId="79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0" fillId="0" borderId="83" applyNumberFormat="0" applyFill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32" fillId="0" borderId="0">
      <alignment vertical="center"/>
    </xf>
    <xf numFmtId="0" fontId="10" fillId="0" borderId="0">
      <alignment vertical="center"/>
    </xf>
  </cellStyleXfs>
  <cellXfs count="36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/>
    <xf numFmtId="0" fontId="9" fillId="3" borderId="0" xfId="51" applyFont="1" applyFill="1"/>
    <xf numFmtId="0" fontId="10" fillId="0" borderId="0" xfId="50" applyFill="1" applyAlignment="1">
      <alignment horizontal="left" vertical="center"/>
    </xf>
    <xf numFmtId="0" fontId="11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2" fillId="0" borderId="7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3" fillId="0" borderId="2" xfId="53" applyFont="1" applyBorder="1" applyAlignment="1">
      <alignment horizontal="center"/>
    </xf>
    <xf numFmtId="0" fontId="12" fillId="0" borderId="12" xfId="53" applyFont="1" applyBorder="1" applyAlignment="1">
      <alignment horizontal="center"/>
    </xf>
    <xf numFmtId="176" fontId="14" fillId="0" borderId="2" xfId="53" applyNumberFormat="1" applyFont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9" fillId="3" borderId="13" xfId="51" applyFont="1" applyFill="1" applyBorder="1" applyAlignment="1"/>
    <xf numFmtId="49" fontId="9" fillId="3" borderId="14" xfId="52" applyNumberFormat="1" applyFont="1" applyFill="1" applyBorder="1" applyAlignment="1">
      <alignment horizontal="center" vertical="center"/>
    </xf>
    <xf numFmtId="49" fontId="9" fillId="3" borderId="14" xfId="52" applyNumberFormat="1" applyFont="1" applyFill="1" applyBorder="1" applyAlignment="1">
      <alignment horizontal="right" vertical="center"/>
    </xf>
    <xf numFmtId="49" fontId="9" fillId="3" borderId="15" xfId="52" applyNumberFormat="1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right"/>
    </xf>
    <xf numFmtId="49" fontId="9" fillId="3" borderId="17" xfId="51" applyNumberFormat="1" applyFont="1" applyFill="1" applyBorder="1" applyAlignment="1">
      <alignment horizontal="right" vertical="center"/>
    </xf>
    <xf numFmtId="49" fontId="9" fillId="3" borderId="18" xfId="51" applyNumberFormat="1" applyFont="1" applyFill="1" applyBorder="1" applyAlignment="1">
      <alignment horizontal="center"/>
    </xf>
    <xf numFmtId="0" fontId="9" fillId="3" borderId="19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1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0" fillId="0" borderId="0" xfId="50" applyFill="1" applyBorder="1" applyAlignment="1">
      <alignment horizontal="left" vertical="center"/>
    </xf>
    <xf numFmtId="0" fontId="10" fillId="0" borderId="0" xfId="50" applyFont="1" applyFill="1" applyAlignment="1">
      <alignment horizontal="left" vertical="center"/>
    </xf>
    <xf numFmtId="0" fontId="15" fillId="0" borderId="29" xfId="50" applyFont="1" applyFill="1" applyBorder="1" applyAlignment="1">
      <alignment horizontal="center" vertical="top"/>
    </xf>
    <xf numFmtId="0" fontId="16" fillId="0" borderId="3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6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vertical="center"/>
    </xf>
    <xf numFmtId="0" fontId="17" fillId="0" borderId="14" xfId="50" applyFont="1" applyFill="1" applyBorder="1" applyAlignment="1">
      <alignment horizontal="center" vertical="center"/>
    </xf>
    <xf numFmtId="0" fontId="16" fillId="0" borderId="14" xfId="50" applyFont="1" applyFill="1" applyBorder="1" applyAlignment="1">
      <alignment vertical="center"/>
    </xf>
    <xf numFmtId="58" fontId="18" fillId="0" borderId="14" xfId="50" applyNumberFormat="1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6" fillId="0" borderId="14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horizontal="right" vertical="center"/>
    </xf>
    <xf numFmtId="0" fontId="16" fillId="0" borderId="14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right" vertical="center"/>
    </xf>
    <xf numFmtId="0" fontId="16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center"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6" fillId="0" borderId="30" xfId="50" applyFont="1" applyFill="1" applyBorder="1" applyAlignment="1">
      <alignment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center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 wrapText="1"/>
    </xf>
    <xf numFmtId="0" fontId="18" fillId="0" borderId="14" xfId="50" applyFont="1" applyFill="1" applyBorder="1" applyAlignment="1">
      <alignment horizontal="left" vertical="center" wrapText="1"/>
    </xf>
    <xf numFmtId="0" fontId="16" fillId="0" borderId="33" xfId="50" applyFont="1" applyFill="1" applyBorder="1" applyAlignment="1">
      <alignment horizontal="left" vertical="center"/>
    </xf>
    <xf numFmtId="0" fontId="10" fillId="0" borderId="34" xfId="50" applyFill="1" applyBorder="1" applyAlignment="1">
      <alignment horizontal="center" vertical="center"/>
    </xf>
    <xf numFmtId="0" fontId="16" fillId="0" borderId="40" xfId="50" applyFont="1" applyFill="1" applyBorder="1" applyAlignment="1">
      <alignment horizontal="center" vertical="center"/>
    </xf>
    <xf numFmtId="0" fontId="16" fillId="0" borderId="41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0" fillId="0" borderId="39" xfId="50" applyFont="1" applyFill="1" applyBorder="1" applyAlignment="1">
      <alignment horizontal="left" vertical="center"/>
    </xf>
    <xf numFmtId="0" fontId="10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58" fontId="18" fillId="0" borderId="34" xfId="50" applyNumberFormat="1" applyFont="1" applyFill="1" applyBorder="1" applyAlignment="1">
      <alignment vertical="center"/>
    </xf>
    <xf numFmtId="0" fontId="16" fillId="0" borderId="34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6" fillId="0" borderId="46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center" vertical="center"/>
    </xf>
    <xf numFmtId="0" fontId="19" fillId="0" borderId="49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0" fillId="0" borderId="47" xfId="50" applyFill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10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center" vertical="center"/>
    </xf>
    <xf numFmtId="0" fontId="10" fillId="0" borderId="0" xfId="50" applyFont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20" fillId="0" borderId="51" xfId="50" applyFont="1" applyBorder="1" applyAlignment="1">
      <alignment horizontal="left" vertical="center"/>
    </xf>
    <xf numFmtId="0" fontId="17" fillId="0" borderId="52" xfId="50" applyFont="1" applyBorder="1" applyAlignment="1">
      <alignment horizontal="center" vertical="center"/>
    </xf>
    <xf numFmtId="0" fontId="20" fillId="0" borderId="52" xfId="50" applyFont="1" applyBorder="1" applyAlignment="1">
      <alignment horizontal="center" vertical="center"/>
    </xf>
    <xf numFmtId="0" fontId="19" fillId="0" borderId="52" xfId="50" applyFont="1" applyBorder="1" applyAlignment="1">
      <alignment horizontal="left"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45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31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19" fillId="0" borderId="32" xfId="50" applyFont="1" applyBorder="1" applyAlignment="1">
      <alignment horizontal="left" vertical="center"/>
    </xf>
    <xf numFmtId="0" fontId="17" fillId="0" borderId="14" xfId="50" applyFont="1" applyBorder="1" applyAlignment="1">
      <alignment horizontal="center" vertical="center"/>
    </xf>
    <xf numFmtId="0" fontId="17" fillId="0" borderId="46" xfId="50" applyFont="1" applyBorder="1" applyAlignment="1">
      <alignment horizontal="center" vertical="center"/>
    </xf>
    <xf numFmtId="0" fontId="19" fillId="0" borderId="14" xfId="50" applyFont="1" applyBorder="1" applyAlignment="1">
      <alignment horizontal="left" vertical="center"/>
    </xf>
    <xf numFmtId="14" fontId="17" fillId="0" borderId="14" xfId="50" applyNumberFormat="1" applyFont="1" applyBorder="1" applyAlignment="1">
      <alignment horizontal="center" vertical="center"/>
    </xf>
    <xf numFmtId="14" fontId="17" fillId="0" borderId="46" xfId="50" applyNumberFormat="1" applyFont="1" applyBorder="1" applyAlignment="1">
      <alignment horizontal="center" vertical="center"/>
    </xf>
    <xf numFmtId="0" fontId="19" fillId="0" borderId="32" xfId="50" applyFont="1" applyBorder="1" applyAlignment="1">
      <alignment vertical="center"/>
    </xf>
    <xf numFmtId="0" fontId="18" fillId="0" borderId="14" xfId="50" applyFont="1" applyBorder="1" applyAlignment="1">
      <alignment horizontal="center" vertical="center"/>
    </xf>
    <xf numFmtId="0" fontId="18" fillId="0" borderId="46" xfId="50" applyFont="1" applyBorder="1" applyAlignment="1">
      <alignment horizontal="center" vertical="center"/>
    </xf>
    <xf numFmtId="0" fontId="17" fillId="0" borderId="14" xfId="50" applyFont="1" applyBorder="1" applyAlignment="1">
      <alignment vertical="center"/>
    </xf>
    <xf numFmtId="0" fontId="17" fillId="0" borderId="46" xfId="50" applyFont="1" applyBorder="1" applyAlignment="1">
      <alignment vertical="center"/>
    </xf>
    <xf numFmtId="0" fontId="19" fillId="0" borderId="32" xfId="50" applyFont="1" applyBorder="1" applyAlignment="1">
      <alignment horizontal="center" vertical="center"/>
    </xf>
    <xf numFmtId="0" fontId="17" fillId="0" borderId="32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7" fillId="0" borderId="34" xfId="50" applyFont="1" applyBorder="1" applyAlignment="1">
      <alignment horizontal="center" vertical="center"/>
    </xf>
    <xf numFmtId="0" fontId="17" fillId="0" borderId="47" xfId="50" applyFont="1" applyBorder="1" applyAlignment="1">
      <alignment horizontal="center" vertical="center"/>
    </xf>
    <xf numFmtId="0" fontId="19" fillId="0" borderId="34" xfId="50" applyFont="1" applyBorder="1" applyAlignment="1">
      <alignment horizontal="left" vertical="center"/>
    </xf>
    <xf numFmtId="14" fontId="17" fillId="0" borderId="34" xfId="50" applyNumberFormat="1" applyFont="1" applyBorder="1" applyAlignment="1">
      <alignment horizontal="center" vertical="center"/>
    </xf>
    <xf numFmtId="14" fontId="17" fillId="0" borderId="47" xfId="50" applyNumberFormat="1" applyFont="1" applyBorder="1" applyAlignment="1">
      <alignment horizontal="center" vertical="center"/>
    </xf>
    <xf numFmtId="0" fontId="17" fillId="0" borderId="33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30" xfId="50" applyFont="1" applyBorder="1" applyAlignment="1">
      <alignment vertical="center"/>
    </xf>
    <xf numFmtId="0" fontId="10" fillId="0" borderId="31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0" fillId="0" borderId="31" xfId="50" applyFont="1" applyBorder="1" applyAlignment="1">
      <alignment vertical="center"/>
    </xf>
    <xf numFmtId="0" fontId="19" fillId="0" borderId="31" xfId="50" applyFont="1" applyBorder="1" applyAlignment="1">
      <alignment vertical="center"/>
    </xf>
    <xf numFmtId="0" fontId="10" fillId="0" borderId="14" xfId="50" applyFont="1" applyBorder="1" applyAlignment="1">
      <alignment horizontal="left" vertical="center"/>
    </xf>
    <xf numFmtId="0" fontId="17" fillId="0" borderId="14" xfId="50" applyFont="1" applyBorder="1" applyAlignment="1">
      <alignment horizontal="left" vertical="center"/>
    </xf>
    <xf numFmtId="0" fontId="10" fillId="0" borderId="14" xfId="50" applyFont="1" applyBorder="1" applyAlignment="1">
      <alignment vertical="center"/>
    </xf>
    <xf numFmtId="0" fontId="19" fillId="0" borderId="14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31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horizontal="left" vertical="center"/>
    </xf>
    <xf numFmtId="0" fontId="19" fillId="0" borderId="33" xfId="50" applyFont="1" applyBorder="1" applyAlignment="1">
      <alignment horizontal="center" vertical="center"/>
    </xf>
    <xf numFmtId="0" fontId="19" fillId="0" borderId="34" xfId="50" applyFont="1" applyBorder="1" applyAlignment="1">
      <alignment horizontal="center" vertical="center"/>
    </xf>
    <xf numFmtId="0" fontId="19" fillId="0" borderId="14" xfId="50" applyFont="1" applyBorder="1" applyAlignment="1">
      <alignment horizontal="center" vertical="center"/>
    </xf>
    <xf numFmtId="0" fontId="16" fillId="0" borderId="14" xfId="50" applyFont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20" fillId="0" borderId="53" xfId="50" applyFont="1" applyBorder="1" applyAlignment="1">
      <alignment vertical="center"/>
    </xf>
    <xf numFmtId="0" fontId="17" fillId="0" borderId="54" xfId="50" applyFont="1" applyBorder="1" applyAlignment="1">
      <alignment horizontal="center" vertical="center"/>
    </xf>
    <xf numFmtId="0" fontId="20" fillId="0" borderId="54" xfId="50" applyFont="1" applyBorder="1" applyAlignment="1">
      <alignment vertical="center"/>
    </xf>
    <xf numFmtId="0" fontId="17" fillId="0" borderId="54" xfId="50" applyFont="1" applyBorder="1" applyAlignment="1">
      <alignment vertical="center"/>
    </xf>
    <xf numFmtId="58" fontId="10" fillId="0" borderId="54" xfId="50" applyNumberFormat="1" applyFont="1" applyBorder="1" applyAlignment="1">
      <alignment vertical="center"/>
    </xf>
    <xf numFmtId="0" fontId="20" fillId="0" borderId="54" xfId="50" applyFont="1" applyBorder="1" applyAlignment="1">
      <alignment horizontal="center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54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center" vertical="center"/>
    </xf>
    <xf numFmtId="0" fontId="20" fillId="0" borderId="57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horizontal="center" vertical="center"/>
    </xf>
    <xf numFmtId="0" fontId="20" fillId="0" borderId="34" xfId="50" applyFont="1" applyFill="1" applyBorder="1" applyAlignment="1">
      <alignment horizontal="center" vertical="center"/>
    </xf>
    <xf numFmtId="0" fontId="10" fillId="0" borderId="52" xfId="50" applyFont="1" applyBorder="1" applyAlignment="1">
      <alignment horizontal="center" vertical="center"/>
    </xf>
    <xf numFmtId="0" fontId="10" fillId="0" borderId="58" xfId="50" applyFont="1" applyBorder="1" applyAlignment="1">
      <alignment horizontal="center" vertical="center"/>
    </xf>
    <xf numFmtId="0" fontId="17" fillId="0" borderId="46" xfId="50" applyFont="1" applyBorder="1" applyAlignment="1">
      <alignment horizontal="left" vertical="center"/>
    </xf>
    <xf numFmtId="0" fontId="19" fillId="0" borderId="46" xfId="50" applyFont="1" applyBorder="1" applyAlignment="1">
      <alignment horizontal="center" vertical="center"/>
    </xf>
    <xf numFmtId="0" fontId="17" fillId="0" borderId="47" xfId="50" applyFont="1" applyBorder="1" applyAlignment="1">
      <alignment horizontal="left" vertical="center"/>
    </xf>
    <xf numFmtId="0" fontId="17" fillId="0" borderId="45" xfId="50" applyFont="1" applyBorder="1" applyAlignment="1">
      <alignment horizontal="left" vertical="center"/>
    </xf>
    <xf numFmtId="0" fontId="19" fillId="0" borderId="47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6" fillId="0" borderId="45" xfId="50" applyFont="1" applyBorder="1" applyAlignment="1">
      <alignment horizontal="left" vertical="center"/>
    </xf>
    <xf numFmtId="0" fontId="16" fillId="0" borderId="37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9" fillId="0" borderId="47" xfId="50" applyFont="1" applyBorder="1" applyAlignment="1">
      <alignment horizontal="center" vertical="center"/>
    </xf>
    <xf numFmtId="0" fontId="16" fillId="0" borderId="46" xfId="50" applyFont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9" fillId="0" borderId="49" xfId="50" applyFont="1" applyBorder="1" applyAlignment="1">
      <alignment horizontal="left" vertical="center"/>
    </xf>
    <xf numFmtId="0" fontId="17" fillId="0" borderId="59" xfId="50" applyFont="1" applyBorder="1" applyAlignment="1">
      <alignment horizontal="center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61" xfId="50" applyFont="1" applyFill="1" applyBorder="1" applyAlignment="1">
      <alignment horizontal="center" vertical="center"/>
    </xf>
    <xf numFmtId="0" fontId="20" fillId="0" borderId="47" xfId="50" applyFont="1" applyFill="1" applyBorder="1" applyAlignment="1">
      <alignment horizontal="center" vertical="center"/>
    </xf>
    <xf numFmtId="0" fontId="10" fillId="0" borderId="54" xfId="50" applyFont="1" applyBorder="1" applyAlignment="1">
      <alignment horizontal="center" vertical="center"/>
    </xf>
    <xf numFmtId="0" fontId="10" fillId="0" borderId="59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0" borderId="0" xfId="50" applyFont="1" applyBorder="1" applyAlignment="1">
      <alignment horizontal="left" vertical="center"/>
    </xf>
    <xf numFmtId="0" fontId="22" fillId="0" borderId="29" xfId="50" applyFont="1" applyBorder="1" applyAlignment="1">
      <alignment horizontal="center" vertical="top"/>
    </xf>
    <xf numFmtId="0" fontId="17" fillId="0" borderId="37" xfId="50" applyFont="1" applyBorder="1" applyAlignment="1">
      <alignment horizontal="left" vertical="center"/>
    </xf>
    <xf numFmtId="0" fontId="17" fillId="0" borderId="49" xfId="50" applyFont="1" applyBorder="1" applyAlignment="1">
      <alignment horizontal="left" vertical="center"/>
    </xf>
    <xf numFmtId="0" fontId="19" fillId="0" borderId="33" xfId="50" applyFont="1" applyBorder="1" applyAlignment="1">
      <alignment vertical="center"/>
    </xf>
    <xf numFmtId="0" fontId="19" fillId="0" borderId="62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20" fillId="0" borderId="55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9" fillId="0" borderId="56" xfId="50" applyFont="1" applyBorder="1" applyAlignment="1">
      <alignment vertical="center"/>
    </xf>
    <xf numFmtId="0" fontId="10" fillId="0" borderId="57" xfId="50" applyFont="1" applyBorder="1" applyAlignment="1">
      <alignment horizontal="left" vertical="center"/>
    </xf>
    <xf numFmtId="0" fontId="17" fillId="0" borderId="57" xfId="50" applyFont="1" applyBorder="1" applyAlignment="1">
      <alignment horizontal="left" vertical="center"/>
    </xf>
    <xf numFmtId="0" fontId="10" fillId="0" borderId="57" xfId="50" applyFont="1" applyBorder="1" applyAlignment="1">
      <alignment vertical="center"/>
    </xf>
    <xf numFmtId="0" fontId="19" fillId="0" borderId="57" xfId="50" applyFont="1" applyBorder="1" applyAlignment="1">
      <alignment vertical="center"/>
    </xf>
    <xf numFmtId="0" fontId="19" fillId="0" borderId="56" xfId="50" applyFont="1" applyBorder="1" applyAlignment="1">
      <alignment horizontal="center" vertical="center"/>
    </xf>
    <xf numFmtId="0" fontId="17" fillId="0" borderId="57" xfId="50" applyFont="1" applyBorder="1" applyAlignment="1">
      <alignment horizontal="center" vertical="center"/>
    </xf>
    <xf numFmtId="0" fontId="19" fillId="0" borderId="57" xfId="50" applyFont="1" applyBorder="1" applyAlignment="1">
      <alignment horizontal="center" vertical="center"/>
    </xf>
    <xf numFmtId="0" fontId="10" fillId="0" borderId="57" xfId="50" applyFont="1" applyBorder="1" applyAlignment="1">
      <alignment horizontal="center" vertical="center"/>
    </xf>
    <xf numFmtId="0" fontId="10" fillId="0" borderId="14" xfId="50" applyFont="1" applyBorder="1" applyAlignment="1">
      <alignment horizontal="center" vertical="center"/>
    </xf>
    <xf numFmtId="0" fontId="19" fillId="0" borderId="42" xfId="50" applyFont="1" applyBorder="1" applyAlignment="1">
      <alignment horizontal="left" vertical="center" wrapText="1"/>
    </xf>
    <xf numFmtId="0" fontId="19" fillId="0" borderId="43" xfId="50" applyFont="1" applyBorder="1" applyAlignment="1">
      <alignment horizontal="left" vertical="center" wrapText="1"/>
    </xf>
    <xf numFmtId="0" fontId="19" fillId="0" borderId="56" xfId="50" applyFont="1" applyBorder="1" applyAlignment="1">
      <alignment horizontal="left" vertical="center"/>
    </xf>
    <xf numFmtId="0" fontId="19" fillId="0" borderId="57" xfId="50" applyFont="1" applyBorder="1" applyAlignment="1">
      <alignment horizontal="left" vertical="center"/>
    </xf>
    <xf numFmtId="0" fontId="23" fillId="0" borderId="63" xfId="50" applyFont="1" applyBorder="1" applyAlignment="1">
      <alignment horizontal="left" vertical="center" wrapText="1"/>
    </xf>
    <xf numFmtId="9" fontId="17" fillId="0" borderId="14" xfId="50" applyNumberFormat="1" applyFont="1" applyBorder="1" applyAlignment="1">
      <alignment horizontal="center" vertical="center"/>
    </xf>
    <xf numFmtId="0" fontId="20" fillId="0" borderId="55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9" fontId="17" fillId="0" borderId="41" xfId="50" applyNumberFormat="1" applyFont="1" applyBorder="1" applyAlignment="1">
      <alignment horizontal="left" vertical="center"/>
    </xf>
    <xf numFmtId="9" fontId="17" fillId="0" borderId="36" xfId="50" applyNumberFormat="1" applyFont="1" applyBorder="1" applyAlignment="1">
      <alignment horizontal="left" vertical="center"/>
    </xf>
    <xf numFmtId="9" fontId="17" fillId="0" borderId="42" xfId="50" applyNumberFormat="1" applyFont="1" applyBorder="1" applyAlignment="1">
      <alignment horizontal="left" vertical="center"/>
    </xf>
    <xf numFmtId="9" fontId="17" fillId="0" borderId="43" xfId="50" applyNumberFormat="1" applyFont="1" applyBorder="1" applyAlignment="1">
      <alignment horizontal="left" vertical="center"/>
    </xf>
    <xf numFmtId="0" fontId="16" fillId="0" borderId="56" xfId="50" applyFont="1" applyFill="1" applyBorder="1" applyAlignment="1">
      <alignment horizontal="left" vertical="center"/>
    </xf>
    <xf numFmtId="0" fontId="16" fillId="0" borderId="57" xfId="50" applyFont="1" applyFill="1" applyBorder="1" applyAlignment="1">
      <alignment horizontal="left" vertical="center"/>
    </xf>
    <xf numFmtId="0" fontId="16" fillId="0" borderId="64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7" fillId="0" borderId="65" xfId="50" applyFont="1" applyFill="1" applyBorder="1" applyAlignment="1">
      <alignment horizontal="left" vertical="center"/>
    </xf>
    <xf numFmtId="0" fontId="17" fillId="0" borderId="66" xfId="50" applyFont="1" applyFill="1" applyBorder="1" applyAlignment="1">
      <alignment horizontal="left" vertical="center"/>
    </xf>
    <xf numFmtId="0" fontId="20" fillId="0" borderId="51" xfId="50" applyFont="1" applyBorder="1" applyAlignment="1">
      <alignment vertical="center"/>
    </xf>
    <xf numFmtId="0" fontId="24" fillId="0" borderId="54" xfId="50" applyFont="1" applyBorder="1" applyAlignment="1">
      <alignment horizontal="center" vertical="center"/>
    </xf>
    <xf numFmtId="0" fontId="20" fillId="0" borderId="52" xfId="50" applyFont="1" applyBorder="1" applyAlignment="1">
      <alignment vertical="center"/>
    </xf>
    <xf numFmtId="0" fontId="17" fillId="0" borderId="67" xfId="50" applyFont="1" applyBorder="1" applyAlignment="1">
      <alignment vertical="center"/>
    </xf>
    <xf numFmtId="0" fontId="20" fillId="0" borderId="67" xfId="50" applyFont="1" applyBorder="1" applyAlignment="1">
      <alignment vertical="center"/>
    </xf>
    <xf numFmtId="58" fontId="10" fillId="0" borderId="52" xfId="50" applyNumberFormat="1" applyFont="1" applyBorder="1" applyAlignment="1">
      <alignment vertical="center"/>
    </xf>
    <xf numFmtId="0" fontId="20" fillId="0" borderId="40" xfId="50" applyFont="1" applyBorder="1" applyAlignment="1">
      <alignment horizontal="center" vertical="center"/>
    </xf>
    <xf numFmtId="0" fontId="17" fillId="0" borderId="62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0" fillId="0" borderId="67" xfId="50" applyFont="1" applyBorder="1" applyAlignment="1">
      <alignment vertical="center"/>
    </xf>
    <xf numFmtId="0" fontId="19" fillId="0" borderId="68" xfId="50" applyFont="1" applyBorder="1" applyAlignment="1">
      <alignment horizontal="left" vertical="center"/>
    </xf>
    <xf numFmtId="0" fontId="20" fillId="0" borderId="60" xfId="50" applyFont="1" applyBorder="1" applyAlignment="1">
      <alignment horizontal="left" vertical="center"/>
    </xf>
    <xf numFmtId="0" fontId="17" fillId="0" borderId="61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0" xfId="50" applyFont="1" applyBorder="1" applyAlignment="1">
      <alignment horizontal="left" vertical="center" wrapText="1"/>
    </xf>
    <xf numFmtId="0" fontId="19" fillId="0" borderId="61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 wrapText="1"/>
    </xf>
    <xf numFmtId="0" fontId="18" fillId="0" borderId="46" xfId="5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9" fontId="17" fillId="0" borderId="48" xfId="50" applyNumberFormat="1" applyFont="1" applyBorder="1" applyAlignment="1">
      <alignment horizontal="left" vertical="center"/>
    </xf>
    <xf numFmtId="9" fontId="17" fillId="0" borderId="50" xfId="50" applyNumberFormat="1" applyFont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17" fillId="0" borderId="69" xfId="50" applyFont="1" applyFill="1" applyBorder="1" applyAlignment="1">
      <alignment horizontal="left" vertical="center"/>
    </xf>
    <xf numFmtId="0" fontId="20" fillId="0" borderId="70" xfId="50" applyFont="1" applyBorder="1" applyAlignment="1">
      <alignment horizontal="center" vertical="center"/>
    </xf>
    <xf numFmtId="0" fontId="17" fillId="0" borderId="67" xfId="50" applyFont="1" applyBorder="1" applyAlignment="1">
      <alignment horizontal="center" vertical="center"/>
    </xf>
    <xf numFmtId="0" fontId="17" fillId="0" borderId="68" xfId="50" applyFont="1" applyBorder="1" applyAlignment="1">
      <alignment horizontal="center" vertical="center"/>
    </xf>
    <xf numFmtId="0" fontId="17" fillId="0" borderId="68" xfId="50" applyFont="1" applyFill="1" applyBorder="1" applyAlignment="1">
      <alignment horizontal="left"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7" fillId="0" borderId="12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1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5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/>
    </xf>
    <xf numFmtId="0" fontId="27" fillId="0" borderId="77" xfId="0" applyFont="1" applyBorder="1"/>
    <xf numFmtId="0" fontId="0" fillId="0" borderId="77" xfId="0" applyBorder="1"/>
    <xf numFmtId="0" fontId="0" fillId="0" borderId="78" xfId="0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16687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79107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16687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7202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19050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20090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96290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1995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1995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8195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2390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0010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6</xdr:col>
          <xdr:colOff>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6</xdr:col>
          <xdr:colOff>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006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79107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2675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01052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24852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01052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21982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219825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21982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4</xdr:col>
          <xdr:colOff>44450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894205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276225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3700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260350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259205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16052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9</xdr:col>
          <xdr:colOff>20955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550926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672592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4</xdr:col>
          <xdr:colOff>53975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1913255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116205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38862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490855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462724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490855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462724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116205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38862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490855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462724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17359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17359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133985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44080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17359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105410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26935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69354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69354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4</xdr:col>
          <xdr:colOff>44450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1894205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336550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433955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336550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433955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506730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145155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546100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557780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163830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0290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88900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319655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133985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44080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133985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44080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69354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105410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26935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105410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26935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355600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373505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4</xdr:col>
          <xdr:colOff>101600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656080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4</xdr:col>
          <xdr:colOff>44450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1894205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412750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27825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479425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335405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430530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38576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4</xdr:col>
          <xdr:colOff>44450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1894205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38100</xdr:colOff>
          <xdr:row>1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276225</xdr:colOff>
          <xdr:row>1</xdr:row>
          <xdr:rowOff>57150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2</xdr:row>
          <xdr:rowOff>57150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57150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57150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47625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28575</xdr:colOff>
          <xdr:row>1</xdr:row>
          <xdr:rowOff>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333375</xdr:colOff>
          <xdr:row>1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2</xdr:row>
          <xdr:rowOff>19050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161925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333375</xdr:colOff>
          <xdr:row>1</xdr:row>
          <xdr:rowOff>0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85725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2</xdr:row>
          <xdr:rowOff>38100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161925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1</xdr:row>
          <xdr:rowOff>0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2</xdr:row>
          <xdr:rowOff>152400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0" y="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38100</xdr:colOff>
          <xdr:row>1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0</xdr:row>
          <xdr:rowOff>171450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0" y="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0</xdr:row>
          <xdr:rowOff>171450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0" y="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19050</xdr:colOff>
          <xdr:row>1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0" y="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647700</xdr:colOff>
          <xdr:row>1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0" y="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238125</xdr:colOff>
          <xdr:row>1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0" y="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1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0" y="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1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1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419100</xdr:colOff>
          <xdr:row>1</xdr:row>
          <xdr:rowOff>161925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333375</xdr:colOff>
          <xdr:row>3</xdr:row>
          <xdr:rowOff>38100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38100</xdr:colOff>
          <xdr:row>1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571500</xdr:colOff>
          <xdr:row>1</xdr:row>
          <xdr:rowOff>0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581025</xdr:colOff>
          <xdr:row>1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676275</xdr:colOff>
          <xdr:row>1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38100</xdr:colOff>
          <xdr:row>1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222250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273050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349250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222250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222250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222250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273050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349250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222250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222250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6.xml"/><Relationship Id="rId8" Type="http://schemas.openxmlformats.org/officeDocument/2006/relationships/ctrlProp" Target="../ctrlProps/ctrlProp145.xml"/><Relationship Id="rId7" Type="http://schemas.openxmlformats.org/officeDocument/2006/relationships/ctrlProp" Target="../ctrlProps/ctrlProp144.xml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0" Type="http://schemas.openxmlformats.org/officeDocument/2006/relationships/ctrlProp" Target="../ctrlProps/ctrlProp177.xml"/><Relationship Id="rId4" Type="http://schemas.openxmlformats.org/officeDocument/2006/relationships/ctrlProp" Target="../ctrlProps/ctrlProp141.xml"/><Relationship Id="rId39" Type="http://schemas.openxmlformats.org/officeDocument/2006/relationships/ctrlProp" Target="../ctrlProps/ctrlProp176.xml"/><Relationship Id="rId38" Type="http://schemas.openxmlformats.org/officeDocument/2006/relationships/ctrlProp" Target="../ctrlProps/ctrlProp175.xml"/><Relationship Id="rId37" Type="http://schemas.openxmlformats.org/officeDocument/2006/relationships/ctrlProp" Target="../ctrlProps/ctrlProp174.xml"/><Relationship Id="rId36" Type="http://schemas.openxmlformats.org/officeDocument/2006/relationships/ctrlProp" Target="../ctrlProps/ctrlProp173.xml"/><Relationship Id="rId35" Type="http://schemas.openxmlformats.org/officeDocument/2006/relationships/ctrlProp" Target="../ctrlProps/ctrlProp172.xml"/><Relationship Id="rId34" Type="http://schemas.openxmlformats.org/officeDocument/2006/relationships/ctrlProp" Target="../ctrlProps/ctrlProp171.xml"/><Relationship Id="rId33" Type="http://schemas.openxmlformats.org/officeDocument/2006/relationships/ctrlProp" Target="../ctrlProps/ctrlProp170.xml"/><Relationship Id="rId32" Type="http://schemas.openxmlformats.org/officeDocument/2006/relationships/ctrlProp" Target="../ctrlProps/ctrlProp169.xml"/><Relationship Id="rId31" Type="http://schemas.openxmlformats.org/officeDocument/2006/relationships/ctrlProp" Target="../ctrlProps/ctrlProp168.xml"/><Relationship Id="rId30" Type="http://schemas.openxmlformats.org/officeDocument/2006/relationships/ctrlProp" Target="../ctrlProps/ctrlProp167.xml"/><Relationship Id="rId3" Type="http://schemas.openxmlformats.org/officeDocument/2006/relationships/ctrlProp" Target="../ctrlProps/ctrlProp140.xml"/><Relationship Id="rId29" Type="http://schemas.openxmlformats.org/officeDocument/2006/relationships/ctrlProp" Target="../ctrlProps/ctrlProp166.xml"/><Relationship Id="rId28" Type="http://schemas.openxmlformats.org/officeDocument/2006/relationships/ctrlProp" Target="../ctrlProps/ctrlProp165.xml"/><Relationship Id="rId27" Type="http://schemas.openxmlformats.org/officeDocument/2006/relationships/ctrlProp" Target="../ctrlProps/ctrlProp164.xml"/><Relationship Id="rId26" Type="http://schemas.openxmlformats.org/officeDocument/2006/relationships/ctrlProp" Target="../ctrlProps/ctrlProp163.xml"/><Relationship Id="rId25" Type="http://schemas.openxmlformats.org/officeDocument/2006/relationships/ctrlProp" Target="../ctrlProps/ctrlProp162.xml"/><Relationship Id="rId24" Type="http://schemas.openxmlformats.org/officeDocument/2006/relationships/ctrlProp" Target="../ctrlProps/ctrlProp161.xml"/><Relationship Id="rId23" Type="http://schemas.openxmlformats.org/officeDocument/2006/relationships/ctrlProp" Target="../ctrlProps/ctrlProp160.xml"/><Relationship Id="rId22" Type="http://schemas.openxmlformats.org/officeDocument/2006/relationships/ctrlProp" Target="../ctrlProps/ctrlProp159.xml"/><Relationship Id="rId21" Type="http://schemas.openxmlformats.org/officeDocument/2006/relationships/ctrlProp" Target="../ctrlProps/ctrlProp158.xml"/><Relationship Id="rId20" Type="http://schemas.openxmlformats.org/officeDocument/2006/relationships/ctrlProp" Target="../ctrlProps/ctrlProp15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6.xml"/><Relationship Id="rId18" Type="http://schemas.openxmlformats.org/officeDocument/2006/relationships/ctrlProp" Target="../ctrlProps/ctrlProp155.xml"/><Relationship Id="rId17" Type="http://schemas.openxmlformats.org/officeDocument/2006/relationships/ctrlProp" Target="../ctrlProps/ctrlProp154.xml"/><Relationship Id="rId16" Type="http://schemas.openxmlformats.org/officeDocument/2006/relationships/ctrlProp" Target="../ctrlProps/ctrlProp153.xml"/><Relationship Id="rId15" Type="http://schemas.openxmlformats.org/officeDocument/2006/relationships/ctrlProp" Target="../ctrlProps/ctrlProp152.xml"/><Relationship Id="rId14" Type="http://schemas.openxmlformats.org/officeDocument/2006/relationships/ctrlProp" Target="../ctrlProps/ctrlProp151.xml"/><Relationship Id="rId13" Type="http://schemas.openxmlformats.org/officeDocument/2006/relationships/ctrlProp" Target="../ctrlProps/ctrlProp150.xml"/><Relationship Id="rId12" Type="http://schemas.openxmlformats.org/officeDocument/2006/relationships/ctrlProp" Target="../ctrlProps/ctrlProp149.xml"/><Relationship Id="rId11" Type="http://schemas.openxmlformats.org/officeDocument/2006/relationships/ctrlProp" Target="../ctrlProps/ctrlProp148.xml"/><Relationship Id="rId10" Type="http://schemas.openxmlformats.org/officeDocument/2006/relationships/ctrlProp" Target="../ctrlProps/ctrlProp14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0" t="s">
        <v>0</v>
      </c>
      <c r="C2" s="341"/>
      <c r="D2" s="341"/>
      <c r="E2" s="341"/>
      <c r="F2" s="341"/>
      <c r="G2" s="341"/>
      <c r="H2" s="341"/>
      <c r="I2" s="355"/>
    </row>
    <row r="3" ht="27.95" customHeight="1" spans="2:9">
      <c r="B3" s="342"/>
      <c r="C3" s="343"/>
      <c r="D3" s="344" t="s">
        <v>1</v>
      </c>
      <c r="E3" s="345"/>
      <c r="F3" s="346" t="s">
        <v>2</v>
      </c>
      <c r="G3" s="347"/>
      <c r="H3" s="344" t="s">
        <v>3</v>
      </c>
      <c r="I3" s="356"/>
    </row>
    <row r="4" ht="27.95" customHeight="1" spans="2:9">
      <c r="B4" s="342" t="s">
        <v>4</v>
      </c>
      <c r="C4" s="343" t="s">
        <v>5</v>
      </c>
      <c r="D4" s="343" t="s">
        <v>6</v>
      </c>
      <c r="E4" s="343" t="s">
        <v>7</v>
      </c>
      <c r="F4" s="348" t="s">
        <v>6</v>
      </c>
      <c r="G4" s="348" t="s">
        <v>7</v>
      </c>
      <c r="H4" s="343" t="s">
        <v>6</v>
      </c>
      <c r="I4" s="357" t="s">
        <v>7</v>
      </c>
    </row>
    <row r="5" ht="27.95" customHeight="1" spans="2:9">
      <c r="B5" s="349" t="s">
        <v>8</v>
      </c>
      <c r="C5" s="9">
        <v>13</v>
      </c>
      <c r="D5" s="9">
        <v>0</v>
      </c>
      <c r="E5" s="9">
        <v>1</v>
      </c>
      <c r="F5" s="350">
        <v>0</v>
      </c>
      <c r="G5" s="350">
        <v>1</v>
      </c>
      <c r="H5" s="9">
        <v>1</v>
      </c>
      <c r="I5" s="358">
        <v>2</v>
      </c>
    </row>
    <row r="6" ht="27.95" customHeight="1" spans="2:9">
      <c r="B6" s="349" t="s">
        <v>9</v>
      </c>
      <c r="C6" s="9">
        <v>20</v>
      </c>
      <c r="D6" s="9">
        <v>0</v>
      </c>
      <c r="E6" s="9">
        <v>1</v>
      </c>
      <c r="F6" s="350">
        <v>1</v>
      </c>
      <c r="G6" s="350">
        <v>2</v>
      </c>
      <c r="H6" s="9">
        <v>2</v>
      </c>
      <c r="I6" s="358">
        <v>3</v>
      </c>
    </row>
    <row r="7" ht="27.95" customHeight="1" spans="2:9">
      <c r="B7" s="349" t="s">
        <v>10</v>
      </c>
      <c r="C7" s="9">
        <v>32</v>
      </c>
      <c r="D7" s="9">
        <v>0</v>
      </c>
      <c r="E7" s="9">
        <v>1</v>
      </c>
      <c r="F7" s="350">
        <v>2</v>
      </c>
      <c r="G7" s="350">
        <v>3</v>
      </c>
      <c r="H7" s="9">
        <v>3</v>
      </c>
      <c r="I7" s="358">
        <v>4</v>
      </c>
    </row>
    <row r="8" ht="27.95" customHeight="1" spans="2:9">
      <c r="B8" s="349" t="s">
        <v>11</v>
      </c>
      <c r="C8" s="9">
        <v>50</v>
      </c>
      <c r="D8" s="9">
        <v>1</v>
      </c>
      <c r="E8" s="9">
        <v>2</v>
      </c>
      <c r="F8" s="350">
        <v>3</v>
      </c>
      <c r="G8" s="350">
        <v>4</v>
      </c>
      <c r="H8" s="9">
        <v>5</v>
      </c>
      <c r="I8" s="358">
        <v>6</v>
      </c>
    </row>
    <row r="9" ht="27.95" customHeight="1" spans="2:9">
      <c r="B9" s="349" t="s">
        <v>12</v>
      </c>
      <c r="C9" s="9">
        <v>80</v>
      </c>
      <c r="D9" s="9">
        <v>2</v>
      </c>
      <c r="E9" s="9">
        <v>3</v>
      </c>
      <c r="F9" s="350">
        <v>5</v>
      </c>
      <c r="G9" s="350">
        <v>6</v>
      </c>
      <c r="H9" s="9">
        <v>7</v>
      </c>
      <c r="I9" s="358">
        <v>8</v>
      </c>
    </row>
    <row r="10" ht="27.95" customHeight="1" spans="2:9">
      <c r="B10" s="349" t="s">
        <v>13</v>
      </c>
      <c r="C10" s="9">
        <v>125</v>
      </c>
      <c r="D10" s="9">
        <v>3</v>
      </c>
      <c r="E10" s="9">
        <v>4</v>
      </c>
      <c r="F10" s="350">
        <v>7</v>
      </c>
      <c r="G10" s="350">
        <v>8</v>
      </c>
      <c r="H10" s="9">
        <v>10</v>
      </c>
      <c r="I10" s="358">
        <v>11</v>
      </c>
    </row>
    <row r="11" ht="27.95" customHeight="1" spans="2:9">
      <c r="B11" s="349" t="s">
        <v>14</v>
      </c>
      <c r="C11" s="9">
        <v>200</v>
      </c>
      <c r="D11" s="9">
        <v>5</v>
      </c>
      <c r="E11" s="9">
        <v>6</v>
      </c>
      <c r="F11" s="350">
        <v>10</v>
      </c>
      <c r="G11" s="350">
        <v>11</v>
      </c>
      <c r="H11" s="9">
        <v>14</v>
      </c>
      <c r="I11" s="358">
        <v>15</v>
      </c>
    </row>
    <row r="12" ht="27.95" customHeight="1" spans="2:9">
      <c r="B12" s="351" t="s">
        <v>15</v>
      </c>
      <c r="C12" s="352">
        <v>315</v>
      </c>
      <c r="D12" s="352">
        <v>7</v>
      </c>
      <c r="E12" s="352">
        <v>8</v>
      </c>
      <c r="F12" s="353">
        <v>14</v>
      </c>
      <c r="G12" s="353">
        <v>15</v>
      </c>
      <c r="H12" s="352">
        <v>21</v>
      </c>
      <c r="I12" s="359">
        <v>22</v>
      </c>
    </row>
    <row r="14" customFormat="1" spans="2:4">
      <c r="B14" s="354" t="s">
        <v>16</v>
      </c>
      <c r="C14" s="354"/>
      <c r="D14" s="354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I10" sqref="I10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273</v>
      </c>
      <c r="B2" s="5" t="s">
        <v>274</v>
      </c>
      <c r="C2" s="5" t="s">
        <v>275</v>
      </c>
      <c r="D2" s="5" t="s">
        <v>276</v>
      </c>
      <c r="E2" s="5" t="s">
        <v>277</v>
      </c>
      <c r="F2" s="5" t="s">
        <v>278</v>
      </c>
      <c r="G2" s="5" t="s">
        <v>279</v>
      </c>
      <c r="H2" s="5" t="s">
        <v>280</v>
      </c>
      <c r="I2" s="4" t="s">
        <v>281</v>
      </c>
      <c r="J2" s="4" t="s">
        <v>282</v>
      </c>
      <c r="K2" s="4" t="s">
        <v>283</v>
      </c>
      <c r="L2" s="4" t="s">
        <v>284</v>
      </c>
      <c r="M2" s="4" t="s">
        <v>285</v>
      </c>
      <c r="N2" s="5" t="s">
        <v>286</v>
      </c>
      <c r="O2" s="5" t="s">
        <v>287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288</v>
      </c>
      <c r="J3" s="4" t="s">
        <v>288</v>
      </c>
      <c r="K3" s="4" t="s">
        <v>288</v>
      </c>
      <c r="L3" s="4" t="s">
        <v>288</v>
      </c>
      <c r="M3" s="4" t="s">
        <v>288</v>
      </c>
      <c r="N3" s="7"/>
      <c r="O3" s="7"/>
    </row>
    <row r="4" spans="1:15">
      <c r="A4" s="9">
        <v>1</v>
      </c>
      <c r="B4" s="37" t="s">
        <v>289</v>
      </c>
      <c r="C4" s="37" t="s">
        <v>290</v>
      </c>
      <c r="D4" s="37" t="s">
        <v>88</v>
      </c>
      <c r="E4" s="43">
        <v>81235</v>
      </c>
      <c r="F4" s="44" t="s">
        <v>291</v>
      </c>
      <c r="G4" s="10"/>
      <c r="H4" s="10"/>
      <c r="I4" s="10"/>
      <c r="J4" s="10"/>
      <c r="K4" s="10">
        <v>1</v>
      </c>
      <c r="L4" s="10">
        <v>2</v>
      </c>
      <c r="M4" s="10"/>
      <c r="N4" s="10"/>
      <c r="O4" s="10"/>
    </row>
    <row r="5" spans="1:15">
      <c r="A5" s="9">
        <v>2</v>
      </c>
      <c r="B5" s="37" t="s">
        <v>292</v>
      </c>
      <c r="C5" s="37" t="s">
        <v>290</v>
      </c>
      <c r="D5" s="37" t="s">
        <v>88</v>
      </c>
      <c r="E5" s="43">
        <v>81235</v>
      </c>
      <c r="F5" s="44" t="s">
        <v>291</v>
      </c>
      <c r="G5" s="10"/>
      <c r="H5" s="10"/>
      <c r="I5" s="10">
        <v>2</v>
      </c>
      <c r="J5" s="10"/>
      <c r="K5" s="10"/>
      <c r="L5" s="10">
        <v>2</v>
      </c>
      <c r="M5" s="10"/>
      <c r="N5" s="10"/>
      <c r="O5" s="10"/>
    </row>
    <row r="6" spans="1:15">
      <c r="A6" s="9">
        <v>3</v>
      </c>
      <c r="B6" s="37" t="s">
        <v>293</v>
      </c>
      <c r="C6" s="37" t="s">
        <v>290</v>
      </c>
      <c r="D6" s="37" t="s">
        <v>91</v>
      </c>
      <c r="E6" s="43">
        <v>81235</v>
      </c>
      <c r="F6" s="44" t="s">
        <v>291</v>
      </c>
      <c r="G6" s="10"/>
      <c r="H6" s="10"/>
      <c r="I6" s="10"/>
      <c r="J6" s="10">
        <v>1</v>
      </c>
      <c r="K6" s="10">
        <v>2</v>
      </c>
      <c r="L6" s="10"/>
      <c r="M6" s="10">
        <v>1</v>
      </c>
      <c r="N6" s="10"/>
      <c r="O6" s="10"/>
    </row>
    <row r="7" spans="1:15">
      <c r="A7" s="9">
        <v>4</v>
      </c>
      <c r="B7" s="37" t="s">
        <v>294</v>
      </c>
      <c r="C7" s="37" t="s">
        <v>290</v>
      </c>
      <c r="D7" s="37" t="s">
        <v>295</v>
      </c>
      <c r="E7" s="43">
        <v>81235</v>
      </c>
      <c r="F7" s="44" t="s">
        <v>291</v>
      </c>
      <c r="G7" s="10"/>
      <c r="H7" s="10"/>
      <c r="I7" s="10">
        <v>2</v>
      </c>
      <c r="J7" s="10"/>
      <c r="K7" s="10">
        <v>2</v>
      </c>
      <c r="L7" s="10"/>
      <c r="M7" s="10"/>
      <c r="N7" s="10"/>
      <c r="O7" s="10"/>
    </row>
    <row r="8" spans="1:15">
      <c r="A8" s="9">
        <v>5</v>
      </c>
      <c r="B8" s="37" t="s">
        <v>296</v>
      </c>
      <c r="C8" s="37" t="s">
        <v>290</v>
      </c>
      <c r="D8" s="37" t="s">
        <v>90</v>
      </c>
      <c r="E8" s="43">
        <v>81235</v>
      </c>
      <c r="F8" s="44" t="s">
        <v>291</v>
      </c>
      <c r="G8" s="9"/>
      <c r="H8" s="9"/>
      <c r="I8" s="10">
        <v>1</v>
      </c>
      <c r="J8" s="10"/>
      <c r="K8" s="10">
        <v>2</v>
      </c>
      <c r="L8" s="10"/>
      <c r="M8" s="10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297</v>
      </c>
      <c r="B12" s="12"/>
      <c r="C12" s="12"/>
      <c r="D12" s="13"/>
      <c r="E12" s="14"/>
      <c r="F12" s="25"/>
      <c r="G12" s="25"/>
      <c r="H12" s="25"/>
      <c r="I12" s="20"/>
      <c r="J12" s="11" t="s">
        <v>298</v>
      </c>
      <c r="K12" s="12"/>
      <c r="L12" s="12"/>
      <c r="M12" s="13"/>
      <c r="N12" s="12"/>
      <c r="O12" s="19"/>
    </row>
    <row r="13" ht="45" customHeight="1" spans="1:15">
      <c r="A13" s="15" t="s">
        <v>299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zoomScale="125" zoomScaleNormal="125" topLeftCell="A3" workbookViewId="0">
      <selection activeCell="C23" sqref="C23:E23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273</v>
      </c>
      <c r="B2" s="5" t="s">
        <v>278</v>
      </c>
      <c r="C2" s="5" t="s">
        <v>274</v>
      </c>
      <c r="D2" s="5" t="s">
        <v>275</v>
      </c>
      <c r="E2" s="5" t="s">
        <v>276</v>
      </c>
      <c r="F2" s="5" t="s">
        <v>277</v>
      </c>
      <c r="G2" s="4" t="s">
        <v>301</v>
      </c>
      <c r="H2" s="4"/>
      <c r="I2" s="4" t="s">
        <v>302</v>
      </c>
      <c r="J2" s="4"/>
      <c r="K2" s="6" t="s">
        <v>303</v>
      </c>
      <c r="L2" s="40" t="s">
        <v>304</v>
      </c>
      <c r="M2" s="17" t="s">
        <v>305</v>
      </c>
    </row>
    <row r="3" s="1" customFormat="1" ht="16.5" spans="1:13">
      <c r="A3" s="4"/>
      <c r="B3" s="7"/>
      <c r="C3" s="7"/>
      <c r="D3" s="7"/>
      <c r="E3" s="7"/>
      <c r="F3" s="7"/>
      <c r="G3" s="4" t="s">
        <v>306</v>
      </c>
      <c r="H3" s="4" t="s">
        <v>307</v>
      </c>
      <c r="I3" s="4" t="s">
        <v>306</v>
      </c>
      <c r="J3" s="4" t="s">
        <v>307</v>
      </c>
      <c r="K3" s="8"/>
      <c r="L3" s="41"/>
      <c r="M3" s="18"/>
    </row>
    <row r="4" spans="1:13">
      <c r="A4" s="9">
        <v>1</v>
      </c>
      <c r="B4" s="10" t="s">
        <v>291</v>
      </c>
      <c r="C4" s="37" t="s">
        <v>289</v>
      </c>
      <c r="D4" s="37" t="s">
        <v>290</v>
      </c>
      <c r="E4" s="37" t="s">
        <v>88</v>
      </c>
      <c r="F4" s="10">
        <v>81235</v>
      </c>
      <c r="G4" s="37">
        <v>2.5</v>
      </c>
      <c r="H4" s="37">
        <v>1.5</v>
      </c>
      <c r="I4" s="10"/>
      <c r="J4" s="10"/>
      <c r="K4" s="10"/>
      <c r="L4" s="10"/>
      <c r="M4" s="10"/>
    </row>
    <row r="5" spans="1:13">
      <c r="A5" s="9">
        <v>2</v>
      </c>
      <c r="B5" s="10"/>
      <c r="C5" s="37" t="s">
        <v>292</v>
      </c>
      <c r="D5" s="37" t="s">
        <v>290</v>
      </c>
      <c r="E5" s="37" t="s">
        <v>88</v>
      </c>
      <c r="F5" s="10">
        <v>81235</v>
      </c>
      <c r="G5" s="37">
        <v>2</v>
      </c>
      <c r="H5" s="37">
        <v>1</v>
      </c>
      <c r="I5" s="10"/>
      <c r="J5" s="10"/>
      <c r="K5" s="10"/>
      <c r="L5" s="10"/>
      <c r="M5" s="10"/>
    </row>
    <row r="6" spans="1:13">
      <c r="A6" s="9">
        <v>3</v>
      </c>
      <c r="B6" s="10"/>
      <c r="C6" s="37" t="s">
        <v>308</v>
      </c>
      <c r="D6" s="37" t="s">
        <v>290</v>
      </c>
      <c r="E6" s="37" t="s">
        <v>88</v>
      </c>
      <c r="F6" s="10">
        <v>81235</v>
      </c>
      <c r="G6" s="37">
        <v>3</v>
      </c>
      <c r="H6" s="37">
        <v>1.5</v>
      </c>
      <c r="I6" s="10"/>
      <c r="J6" s="10"/>
      <c r="K6" s="10"/>
      <c r="L6" s="10"/>
      <c r="M6" s="10"/>
    </row>
    <row r="7" spans="1:13">
      <c r="A7" s="9">
        <v>4</v>
      </c>
      <c r="B7" s="10"/>
      <c r="C7" s="37" t="s">
        <v>309</v>
      </c>
      <c r="D7" s="37" t="s">
        <v>290</v>
      </c>
      <c r="E7" s="37" t="s">
        <v>88</v>
      </c>
      <c r="F7" s="10">
        <v>81235</v>
      </c>
      <c r="G7" s="37">
        <v>1.5</v>
      </c>
      <c r="H7" s="37">
        <v>1.5</v>
      </c>
      <c r="I7" s="10"/>
      <c r="J7" s="10"/>
      <c r="K7" s="10"/>
      <c r="L7" s="10"/>
      <c r="M7" s="10"/>
    </row>
    <row r="8" spans="1:13">
      <c r="A8" s="9">
        <v>5</v>
      </c>
      <c r="B8" s="10"/>
      <c r="C8" s="37" t="s">
        <v>310</v>
      </c>
      <c r="D8" s="37" t="s">
        <v>290</v>
      </c>
      <c r="E8" s="37" t="s">
        <v>88</v>
      </c>
      <c r="F8" s="10">
        <v>81235</v>
      </c>
      <c r="G8" s="37">
        <v>2.5</v>
      </c>
      <c r="H8" s="37">
        <v>1.5</v>
      </c>
      <c r="I8" s="10"/>
      <c r="J8" s="10"/>
      <c r="K8" s="9"/>
      <c r="L8" s="9"/>
      <c r="M8" s="9"/>
    </row>
    <row r="9" spans="1:13">
      <c r="A9" s="9">
        <v>6</v>
      </c>
      <c r="B9" s="10"/>
      <c r="C9" s="37" t="s">
        <v>311</v>
      </c>
      <c r="D9" s="37" t="s">
        <v>290</v>
      </c>
      <c r="E9" s="37" t="s">
        <v>88</v>
      </c>
      <c r="F9" s="10">
        <v>81235</v>
      </c>
      <c r="G9" s="37">
        <v>1.5</v>
      </c>
      <c r="H9" s="37">
        <v>1</v>
      </c>
      <c r="I9" s="10"/>
      <c r="J9" s="10"/>
      <c r="K9" s="9"/>
      <c r="L9" s="9"/>
      <c r="M9" s="9"/>
    </row>
    <row r="10" s="2" customFormat="1" ht="18.75" hidden="1" spans="1:13">
      <c r="A10" s="9">
        <v>7</v>
      </c>
      <c r="B10" s="10"/>
      <c r="C10" s="37" t="s">
        <v>312</v>
      </c>
      <c r="D10" s="37" t="s">
        <v>290</v>
      </c>
      <c r="E10" s="37" t="s">
        <v>88</v>
      </c>
      <c r="F10" s="10">
        <v>81235</v>
      </c>
      <c r="G10" s="37">
        <v>2</v>
      </c>
      <c r="H10" s="37">
        <v>1</v>
      </c>
      <c r="I10" s="38"/>
      <c r="J10" s="38"/>
      <c r="K10" s="38"/>
      <c r="L10" s="42"/>
      <c r="M10" s="42"/>
    </row>
    <row r="11" s="2" customFormat="1" ht="18" hidden="1" customHeight="1" spans="1:13">
      <c r="A11" s="9">
        <v>8</v>
      </c>
      <c r="B11" s="10"/>
      <c r="C11" s="38"/>
      <c r="D11" s="37" t="s">
        <v>290</v>
      </c>
      <c r="E11" s="38"/>
      <c r="F11" s="10">
        <v>81235</v>
      </c>
      <c r="G11" s="39"/>
      <c r="H11" s="38"/>
      <c r="I11" s="38"/>
      <c r="J11" s="38"/>
      <c r="K11" s="38"/>
      <c r="L11" s="42"/>
      <c r="M11" s="42"/>
    </row>
    <row r="12" ht="113.25" hidden="1" customHeight="1" spans="1:13">
      <c r="A12" s="9">
        <v>9</v>
      </c>
      <c r="B12" s="10"/>
      <c r="C12" s="16"/>
      <c r="D12" s="37" t="s">
        <v>290</v>
      </c>
      <c r="E12" s="16"/>
      <c r="F12" s="10">
        <v>81235</v>
      </c>
      <c r="G12" s="16"/>
      <c r="H12" s="16"/>
      <c r="I12" s="16"/>
      <c r="J12" s="16"/>
      <c r="K12" s="16"/>
      <c r="L12" s="16"/>
      <c r="M12" s="16"/>
    </row>
    <row r="13" hidden="1" spans="1:13">
      <c r="A13" s="9">
        <v>10</v>
      </c>
      <c r="B13" s="10"/>
      <c r="C13" s="9"/>
      <c r="D13" s="37" t="s">
        <v>290</v>
      </c>
      <c r="E13" s="9"/>
      <c r="F13" s="10">
        <v>81235</v>
      </c>
      <c r="G13" s="9"/>
      <c r="H13" s="9"/>
      <c r="I13" s="9"/>
      <c r="J13" s="9"/>
      <c r="K13" s="9"/>
      <c r="L13" s="9"/>
      <c r="M13" s="9"/>
    </row>
    <row r="14" spans="1:13">
      <c r="A14" s="9">
        <v>11</v>
      </c>
      <c r="B14" s="10"/>
      <c r="C14" s="37" t="s">
        <v>293</v>
      </c>
      <c r="D14" s="37" t="s">
        <v>290</v>
      </c>
      <c r="E14" s="37" t="s">
        <v>91</v>
      </c>
      <c r="F14" s="10">
        <v>81235</v>
      </c>
      <c r="G14" s="37">
        <v>1.5</v>
      </c>
      <c r="H14" s="37">
        <v>1</v>
      </c>
      <c r="I14" s="10"/>
      <c r="J14" s="10"/>
      <c r="K14" s="9"/>
      <c r="L14" s="9"/>
      <c r="M14" s="9"/>
    </row>
    <row r="15" spans="1:13">
      <c r="A15" s="9">
        <v>12</v>
      </c>
      <c r="B15" s="10"/>
      <c r="C15" s="37" t="s">
        <v>313</v>
      </c>
      <c r="D15" s="37" t="s">
        <v>290</v>
      </c>
      <c r="E15" s="37" t="s">
        <v>91</v>
      </c>
      <c r="F15" s="10">
        <v>81235</v>
      </c>
      <c r="G15" s="37">
        <v>1.5</v>
      </c>
      <c r="H15" s="37">
        <v>1.5</v>
      </c>
      <c r="I15" s="10"/>
      <c r="J15" s="10"/>
      <c r="K15" s="9"/>
      <c r="L15" s="9"/>
      <c r="M15" s="9"/>
    </row>
    <row r="16" spans="1:13">
      <c r="A16" s="9">
        <v>13</v>
      </c>
      <c r="B16" s="10"/>
      <c r="C16" s="37" t="s">
        <v>314</v>
      </c>
      <c r="D16" s="37" t="s">
        <v>290</v>
      </c>
      <c r="E16" s="37" t="s">
        <v>91</v>
      </c>
      <c r="F16" s="10">
        <v>81235</v>
      </c>
      <c r="G16" s="37">
        <v>2</v>
      </c>
      <c r="H16" s="37">
        <v>1.5</v>
      </c>
      <c r="I16" s="10"/>
      <c r="J16" s="10"/>
      <c r="K16" s="9"/>
      <c r="L16" s="9"/>
      <c r="M16" s="9"/>
    </row>
    <row r="17" spans="1:13">
      <c r="A17" s="9">
        <v>14</v>
      </c>
      <c r="B17" s="10"/>
      <c r="C17" s="37" t="s">
        <v>315</v>
      </c>
      <c r="D17" s="37" t="s">
        <v>290</v>
      </c>
      <c r="E17" s="37" t="s">
        <v>91</v>
      </c>
      <c r="F17" s="10">
        <v>81235</v>
      </c>
      <c r="G17" s="37">
        <v>1.5</v>
      </c>
      <c r="H17" s="37">
        <v>1</v>
      </c>
      <c r="I17" s="9"/>
      <c r="J17" s="9"/>
      <c r="K17" s="9"/>
      <c r="L17" s="9"/>
      <c r="M17" s="9"/>
    </row>
    <row r="18" spans="1:13">
      <c r="A18" s="9">
        <v>15</v>
      </c>
      <c r="B18" s="10"/>
      <c r="C18" s="37" t="s">
        <v>316</v>
      </c>
      <c r="D18" s="37" t="s">
        <v>290</v>
      </c>
      <c r="E18" s="37" t="s">
        <v>91</v>
      </c>
      <c r="F18" s="10">
        <v>81235</v>
      </c>
      <c r="G18" s="37">
        <v>3</v>
      </c>
      <c r="H18" s="37">
        <v>1.5</v>
      </c>
      <c r="I18" s="9"/>
      <c r="J18" s="9"/>
      <c r="K18" s="9"/>
      <c r="L18" s="9"/>
      <c r="M18" s="9"/>
    </row>
    <row r="19" spans="1:13">
      <c r="A19" s="9">
        <v>16</v>
      </c>
      <c r="B19" s="10"/>
      <c r="C19" s="37" t="s">
        <v>317</v>
      </c>
      <c r="D19" s="37" t="s">
        <v>290</v>
      </c>
      <c r="E19" s="37" t="s">
        <v>91</v>
      </c>
      <c r="F19" s="10">
        <v>81235</v>
      </c>
      <c r="G19" s="37">
        <v>2.5</v>
      </c>
      <c r="H19" s="37">
        <v>1.2</v>
      </c>
      <c r="I19" s="9"/>
      <c r="J19" s="9"/>
      <c r="K19" s="9"/>
      <c r="L19" s="9"/>
      <c r="M19" s="9"/>
    </row>
    <row r="20" spans="1:13">
      <c r="A20" s="9">
        <v>17</v>
      </c>
      <c r="B20" s="10"/>
      <c r="C20" s="37" t="s">
        <v>318</v>
      </c>
      <c r="D20" s="37" t="s">
        <v>290</v>
      </c>
      <c r="E20" s="37" t="s">
        <v>91</v>
      </c>
      <c r="F20" s="10">
        <v>81235</v>
      </c>
      <c r="G20" s="37">
        <v>2</v>
      </c>
      <c r="H20" s="37">
        <v>1.5</v>
      </c>
      <c r="I20" s="9"/>
      <c r="J20" s="9"/>
      <c r="K20" s="9"/>
      <c r="L20" s="9"/>
      <c r="M20" s="9"/>
    </row>
    <row r="21" spans="1:13">
      <c r="A21" s="9">
        <v>18</v>
      </c>
      <c r="B21" s="10"/>
      <c r="C21" s="37" t="s">
        <v>294</v>
      </c>
      <c r="D21" s="37" t="s">
        <v>290</v>
      </c>
      <c r="E21" s="37" t="s">
        <v>295</v>
      </c>
      <c r="F21" s="10">
        <v>81235</v>
      </c>
      <c r="G21" s="37">
        <v>2</v>
      </c>
      <c r="H21" s="37">
        <v>1</v>
      </c>
      <c r="I21" s="9"/>
      <c r="J21" s="9"/>
      <c r="K21" s="9"/>
      <c r="L21" s="9"/>
      <c r="M21" s="9"/>
    </row>
    <row r="22" spans="1:13">
      <c r="A22" s="9">
        <v>19</v>
      </c>
      <c r="B22" s="10"/>
      <c r="C22" s="37" t="s">
        <v>319</v>
      </c>
      <c r="D22" s="37" t="s">
        <v>290</v>
      </c>
      <c r="E22" s="37" t="s">
        <v>295</v>
      </c>
      <c r="F22" s="10">
        <v>81235</v>
      </c>
      <c r="G22" s="37">
        <v>1.5</v>
      </c>
      <c r="H22" s="37">
        <v>1</v>
      </c>
      <c r="I22" s="9"/>
      <c r="J22" s="9"/>
      <c r="K22" s="9"/>
      <c r="L22" s="9"/>
      <c r="M22" s="9"/>
    </row>
    <row r="23" spans="1:13">
      <c r="A23" s="9">
        <v>20</v>
      </c>
      <c r="B23" s="10"/>
      <c r="C23" s="37" t="s">
        <v>296</v>
      </c>
      <c r="D23" s="37" t="s">
        <v>290</v>
      </c>
      <c r="E23" s="37" t="s">
        <v>90</v>
      </c>
      <c r="F23" s="10">
        <v>81235</v>
      </c>
      <c r="G23" s="37">
        <v>1.5</v>
      </c>
      <c r="H23" s="37">
        <v>1.5</v>
      </c>
      <c r="I23" s="9"/>
      <c r="J23" s="9"/>
      <c r="K23" s="9"/>
      <c r="L23" s="9"/>
      <c r="M23" s="9"/>
    </row>
    <row r="24" spans="1:13">
      <c r="A24" s="9">
        <v>21</v>
      </c>
      <c r="B24" s="10"/>
      <c r="C24" s="37" t="s">
        <v>320</v>
      </c>
      <c r="D24" s="37" t="s">
        <v>290</v>
      </c>
      <c r="E24" s="37" t="s">
        <v>90</v>
      </c>
      <c r="F24" s="10">
        <v>81235</v>
      </c>
      <c r="G24" s="37">
        <v>2</v>
      </c>
      <c r="H24" s="37">
        <v>1.5</v>
      </c>
      <c r="I24" s="9"/>
      <c r="J24" s="9"/>
      <c r="K24" s="9"/>
      <c r="L24" s="9"/>
      <c r="M24" s="9"/>
    </row>
    <row r="25" spans="1:13">
      <c r="A25" s="9">
        <v>22</v>
      </c>
      <c r="B25" s="10"/>
      <c r="C25" s="37" t="s">
        <v>321</v>
      </c>
      <c r="D25" s="37" t="s">
        <v>290</v>
      </c>
      <c r="E25" s="37" t="s">
        <v>90</v>
      </c>
      <c r="F25" s="10">
        <v>81235</v>
      </c>
      <c r="G25" s="37">
        <v>2.5</v>
      </c>
      <c r="H25" s="37">
        <v>1.5</v>
      </c>
      <c r="I25" s="9"/>
      <c r="J25" s="9"/>
      <c r="K25" s="9"/>
      <c r="L25" s="9"/>
      <c r="M25" s="9"/>
    </row>
    <row r="26" spans="1:13">
      <c r="A26" s="9">
        <v>23</v>
      </c>
      <c r="B26" s="10"/>
      <c r="C26" s="37" t="s">
        <v>322</v>
      </c>
      <c r="D26" s="37" t="s">
        <v>290</v>
      </c>
      <c r="E26" s="37" t="s">
        <v>90</v>
      </c>
      <c r="F26" s="10">
        <v>81235</v>
      </c>
      <c r="G26" s="37">
        <v>2</v>
      </c>
      <c r="H26" s="37">
        <v>1.5</v>
      </c>
      <c r="I26" s="9"/>
      <c r="J26" s="9"/>
      <c r="K26" s="9"/>
      <c r="L26" s="9"/>
      <c r="M26" s="9"/>
    </row>
    <row r="27" spans="1:13">
      <c r="A27" s="9">
        <v>24</v>
      </c>
      <c r="B27" s="10"/>
      <c r="C27" s="9" t="s">
        <v>323</v>
      </c>
      <c r="D27" s="37" t="s">
        <v>290</v>
      </c>
      <c r="E27" s="37" t="s">
        <v>90</v>
      </c>
      <c r="F27" s="10">
        <v>81235</v>
      </c>
      <c r="G27" s="37">
        <v>3</v>
      </c>
      <c r="H27" s="37">
        <v>2</v>
      </c>
      <c r="I27" s="9"/>
      <c r="J27" s="9"/>
      <c r="K27" s="9"/>
      <c r="L27" s="9"/>
      <c r="M27" s="9"/>
    </row>
    <row r="28" spans="1:13">
      <c r="A28" s="9">
        <v>25</v>
      </c>
      <c r="B28" s="10"/>
      <c r="C28" s="9" t="s">
        <v>324</v>
      </c>
      <c r="D28" s="37" t="s">
        <v>290</v>
      </c>
      <c r="E28" s="37" t="s">
        <v>90</v>
      </c>
      <c r="F28" s="10">
        <v>81235</v>
      </c>
      <c r="G28" s="37">
        <v>1.5</v>
      </c>
      <c r="H28" s="37">
        <v>1</v>
      </c>
      <c r="I28" s="9"/>
      <c r="J28" s="9"/>
      <c r="K28" s="9"/>
      <c r="L28" s="9"/>
      <c r="M28" s="9"/>
    </row>
    <row r="29" spans="1:13">
      <c r="A29" s="9">
        <v>26</v>
      </c>
      <c r="B29" s="10"/>
      <c r="C29" s="9" t="s">
        <v>325</v>
      </c>
      <c r="D29" s="37" t="s">
        <v>290</v>
      </c>
      <c r="E29" s="37" t="s">
        <v>90</v>
      </c>
      <c r="F29" s="10">
        <v>81235</v>
      </c>
      <c r="G29" s="37">
        <v>2</v>
      </c>
      <c r="H29" s="37">
        <v>1.5</v>
      </c>
      <c r="I29" s="9"/>
      <c r="J29" s="9"/>
      <c r="K29" s="9"/>
      <c r="L29" s="9"/>
      <c r="M29" s="9"/>
    </row>
  </sheetData>
  <mergeCells count="15">
    <mergeCell ref="A1:M1"/>
    <mergeCell ref="G2:H2"/>
    <mergeCell ref="I2:J2"/>
    <mergeCell ref="H11:K11"/>
    <mergeCell ref="L11:M11"/>
    <mergeCell ref="A2:A3"/>
    <mergeCell ref="B2:B3"/>
    <mergeCell ref="B4:B29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0 M1:M9 M11:M16 M17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327</v>
      </c>
      <c r="B2" s="5" t="s">
        <v>278</v>
      </c>
      <c r="C2" s="5" t="s">
        <v>274</v>
      </c>
      <c r="D2" s="5" t="s">
        <v>275</v>
      </c>
      <c r="E2" s="5" t="s">
        <v>276</v>
      </c>
      <c r="F2" s="5" t="s">
        <v>277</v>
      </c>
      <c r="G2" s="26" t="s">
        <v>328</v>
      </c>
      <c r="H2" s="27"/>
      <c r="I2" s="35"/>
      <c r="J2" s="26" t="s">
        <v>329</v>
      </c>
      <c r="K2" s="27"/>
      <c r="L2" s="35"/>
      <c r="M2" s="26" t="s">
        <v>330</v>
      </c>
      <c r="N2" s="27"/>
      <c r="O2" s="35"/>
      <c r="P2" s="26" t="s">
        <v>331</v>
      </c>
      <c r="Q2" s="27"/>
      <c r="R2" s="35"/>
      <c r="S2" s="27" t="s">
        <v>332</v>
      </c>
      <c r="T2" s="27"/>
      <c r="U2" s="35"/>
      <c r="V2" s="22" t="s">
        <v>333</v>
      </c>
      <c r="W2" s="22" t="s">
        <v>287</v>
      </c>
    </row>
    <row r="3" s="1" customFormat="1" ht="16.5" spans="1:23">
      <c r="A3" s="7"/>
      <c r="B3" s="28"/>
      <c r="C3" s="28"/>
      <c r="D3" s="28"/>
      <c r="E3" s="28"/>
      <c r="F3" s="28"/>
      <c r="G3" s="4" t="s">
        <v>334</v>
      </c>
      <c r="H3" s="4" t="s">
        <v>34</v>
      </c>
      <c r="I3" s="4" t="s">
        <v>278</v>
      </c>
      <c r="J3" s="4" t="s">
        <v>334</v>
      </c>
      <c r="K3" s="4" t="s">
        <v>34</v>
      </c>
      <c r="L3" s="4" t="s">
        <v>278</v>
      </c>
      <c r="M3" s="4" t="s">
        <v>334</v>
      </c>
      <c r="N3" s="4" t="s">
        <v>34</v>
      </c>
      <c r="O3" s="4" t="s">
        <v>278</v>
      </c>
      <c r="P3" s="4" t="s">
        <v>334</v>
      </c>
      <c r="Q3" s="4" t="s">
        <v>34</v>
      </c>
      <c r="R3" s="4" t="s">
        <v>278</v>
      </c>
      <c r="S3" s="4" t="s">
        <v>334</v>
      </c>
      <c r="T3" s="4" t="s">
        <v>34</v>
      </c>
      <c r="U3" s="4" t="s">
        <v>278</v>
      </c>
      <c r="V3" s="36"/>
      <c r="W3" s="36"/>
    </row>
    <row r="4" spans="1:23">
      <c r="A4" s="29" t="s">
        <v>335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336</v>
      </c>
      <c r="H5" s="27"/>
      <c r="I5" s="35"/>
      <c r="J5" s="26" t="s">
        <v>337</v>
      </c>
      <c r="K5" s="27"/>
      <c r="L5" s="35"/>
      <c r="M5" s="26" t="s">
        <v>338</v>
      </c>
      <c r="N5" s="27"/>
      <c r="O5" s="35"/>
      <c r="P5" s="26" t="s">
        <v>339</v>
      </c>
      <c r="Q5" s="27"/>
      <c r="R5" s="35"/>
      <c r="S5" s="27" t="s">
        <v>340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334</v>
      </c>
      <c r="H6" s="4" t="s">
        <v>34</v>
      </c>
      <c r="I6" s="4" t="s">
        <v>278</v>
      </c>
      <c r="J6" s="4" t="s">
        <v>334</v>
      </c>
      <c r="K6" s="4" t="s">
        <v>34</v>
      </c>
      <c r="L6" s="4" t="s">
        <v>278</v>
      </c>
      <c r="M6" s="4" t="s">
        <v>334</v>
      </c>
      <c r="N6" s="4" t="s">
        <v>34</v>
      </c>
      <c r="O6" s="4" t="s">
        <v>278</v>
      </c>
      <c r="P6" s="4" t="s">
        <v>334</v>
      </c>
      <c r="Q6" s="4" t="s">
        <v>34</v>
      </c>
      <c r="R6" s="4" t="s">
        <v>278</v>
      </c>
      <c r="S6" s="4" t="s">
        <v>334</v>
      </c>
      <c r="T6" s="4" t="s">
        <v>34</v>
      </c>
      <c r="U6" s="4" t="s">
        <v>278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341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342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343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344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297</v>
      </c>
      <c r="B17" s="12"/>
      <c r="C17" s="12"/>
      <c r="D17" s="12"/>
      <c r="E17" s="13"/>
      <c r="F17" s="14"/>
      <c r="G17" s="20"/>
      <c r="H17" s="25"/>
      <c r="I17" s="25"/>
      <c r="J17" s="11" t="s">
        <v>298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345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347</v>
      </c>
      <c r="B2" s="22" t="s">
        <v>274</v>
      </c>
      <c r="C2" s="22" t="s">
        <v>275</v>
      </c>
      <c r="D2" s="22" t="s">
        <v>276</v>
      </c>
      <c r="E2" s="22" t="s">
        <v>277</v>
      </c>
      <c r="F2" s="22" t="s">
        <v>278</v>
      </c>
      <c r="G2" s="21" t="s">
        <v>348</v>
      </c>
      <c r="H2" s="21" t="s">
        <v>349</v>
      </c>
      <c r="I2" s="21" t="s">
        <v>350</v>
      </c>
      <c r="J2" s="21" t="s">
        <v>349</v>
      </c>
      <c r="K2" s="21" t="s">
        <v>351</v>
      </c>
      <c r="L2" s="21" t="s">
        <v>349</v>
      </c>
      <c r="M2" s="22" t="s">
        <v>333</v>
      </c>
      <c r="N2" s="22" t="s">
        <v>287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347</v>
      </c>
      <c r="B4" s="24" t="s">
        <v>352</v>
      </c>
      <c r="C4" s="24" t="s">
        <v>334</v>
      </c>
      <c r="D4" s="24" t="s">
        <v>276</v>
      </c>
      <c r="E4" s="22" t="s">
        <v>277</v>
      </c>
      <c r="F4" s="22" t="s">
        <v>278</v>
      </c>
      <c r="G4" s="21" t="s">
        <v>348</v>
      </c>
      <c r="H4" s="21" t="s">
        <v>349</v>
      </c>
      <c r="I4" s="21" t="s">
        <v>350</v>
      </c>
      <c r="J4" s="21" t="s">
        <v>349</v>
      </c>
      <c r="K4" s="21" t="s">
        <v>351</v>
      </c>
      <c r="L4" s="21" t="s">
        <v>349</v>
      </c>
      <c r="M4" s="22" t="s">
        <v>333</v>
      </c>
      <c r="N4" s="22" t="s">
        <v>287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297</v>
      </c>
      <c r="B11" s="12"/>
      <c r="C11" s="12"/>
      <c r="D11" s="13"/>
      <c r="E11" s="14"/>
      <c r="F11" s="25"/>
      <c r="G11" s="20"/>
      <c r="H11" s="25"/>
      <c r="I11" s="11" t="s">
        <v>298</v>
      </c>
      <c r="J11" s="12"/>
      <c r="K11" s="12"/>
      <c r="L11" s="12"/>
      <c r="M11" s="12"/>
      <c r="N11" s="19"/>
    </row>
    <row r="12" ht="71.25" customHeight="1" spans="1:14">
      <c r="A12" s="15" t="s">
        <v>353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327</v>
      </c>
      <c r="B2" s="5" t="s">
        <v>278</v>
      </c>
      <c r="C2" s="5" t="s">
        <v>274</v>
      </c>
      <c r="D2" s="5" t="s">
        <v>275</v>
      </c>
      <c r="E2" s="5" t="s">
        <v>276</v>
      </c>
      <c r="F2" s="5" t="s">
        <v>277</v>
      </c>
      <c r="G2" s="4" t="s">
        <v>355</v>
      </c>
      <c r="H2" s="4" t="s">
        <v>356</v>
      </c>
      <c r="I2" s="4" t="s">
        <v>357</v>
      </c>
      <c r="J2" s="4" t="s">
        <v>358</v>
      </c>
      <c r="K2" s="5" t="s">
        <v>333</v>
      </c>
      <c r="L2" s="5" t="s">
        <v>287</v>
      </c>
    </row>
    <row r="3" spans="1:12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297</v>
      </c>
      <c r="B11" s="12"/>
      <c r="C11" s="12"/>
      <c r="D11" s="12"/>
      <c r="E11" s="13"/>
      <c r="F11" s="14"/>
      <c r="G11" s="20"/>
      <c r="H11" s="11" t="s">
        <v>298</v>
      </c>
      <c r="I11" s="12"/>
      <c r="J11" s="12"/>
      <c r="K11" s="12"/>
      <c r="L11" s="19"/>
    </row>
    <row r="12" ht="79.5" customHeight="1" spans="1:12">
      <c r="A12" s="15" t="s">
        <v>359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273</v>
      </c>
      <c r="B2" s="5" t="s">
        <v>278</v>
      </c>
      <c r="C2" s="5" t="s">
        <v>334</v>
      </c>
      <c r="D2" s="5" t="s">
        <v>276</v>
      </c>
      <c r="E2" s="5" t="s">
        <v>277</v>
      </c>
      <c r="F2" s="4" t="s">
        <v>361</v>
      </c>
      <c r="G2" s="4" t="s">
        <v>302</v>
      </c>
      <c r="H2" s="6" t="s">
        <v>303</v>
      </c>
      <c r="I2" s="17" t="s">
        <v>305</v>
      </c>
    </row>
    <row r="3" s="1" customFormat="1" ht="16.5" spans="1:9">
      <c r="A3" s="4"/>
      <c r="B3" s="7"/>
      <c r="C3" s="7"/>
      <c r="D3" s="7"/>
      <c r="E3" s="7"/>
      <c r="F3" s="4" t="s">
        <v>362</v>
      </c>
      <c r="G3" s="4" t="s">
        <v>306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297</v>
      </c>
      <c r="B12" s="12"/>
      <c r="C12" s="12"/>
      <c r="D12" s="13"/>
      <c r="E12" s="14"/>
      <c r="F12" s="11" t="s">
        <v>298</v>
      </c>
      <c r="G12" s="12"/>
      <c r="H12" s="13"/>
      <c r="I12" s="19"/>
    </row>
    <row r="13" ht="52.5" customHeight="1" spans="1:9">
      <c r="A13" s="15" t="s">
        <v>363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31" workbookViewId="0">
      <selection activeCell="J53" sqref="J53:K53"/>
    </sheetView>
  </sheetViews>
  <sheetFormatPr defaultColWidth="10.375" defaultRowHeight="16.5" customHeight="1"/>
  <cols>
    <col min="1" max="9" width="10.375" style="169"/>
    <col min="10" max="10" width="8.875" style="169" customWidth="1"/>
    <col min="11" max="11" width="12" style="169" customWidth="1"/>
    <col min="12" max="16384" width="10.375" style="169"/>
  </cols>
  <sheetData>
    <row r="1" s="169" customFormat="1" ht="21" spans="1:11">
      <c r="A1" s="275" t="s">
        <v>17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="169" customFormat="1" ht="15" spans="1:11">
      <c r="A2" s="171" t="s">
        <v>18</v>
      </c>
      <c r="B2" s="172" t="s">
        <v>19</v>
      </c>
      <c r="C2" s="172"/>
      <c r="D2" s="173" t="s">
        <v>20</v>
      </c>
      <c r="E2" s="173"/>
      <c r="F2" s="172" t="s">
        <v>21</v>
      </c>
      <c r="G2" s="172"/>
      <c r="H2" s="174" t="s">
        <v>22</v>
      </c>
      <c r="I2" s="247" t="s">
        <v>23</v>
      </c>
      <c r="J2" s="247"/>
      <c r="K2" s="248"/>
    </row>
    <row r="3" s="169" customFormat="1" ht="14.25" spans="1:11">
      <c r="A3" s="175" t="s">
        <v>24</v>
      </c>
      <c r="B3" s="176"/>
      <c r="C3" s="177"/>
      <c r="D3" s="178" t="s">
        <v>25</v>
      </c>
      <c r="E3" s="179"/>
      <c r="F3" s="179"/>
      <c r="G3" s="180"/>
      <c r="H3" s="178" t="s">
        <v>26</v>
      </c>
      <c r="I3" s="179"/>
      <c r="J3" s="179"/>
      <c r="K3" s="180"/>
    </row>
    <row r="4" s="169" customFormat="1" ht="14.25" spans="1:11">
      <c r="A4" s="181" t="s">
        <v>27</v>
      </c>
      <c r="B4" s="208" t="s">
        <v>28</v>
      </c>
      <c r="C4" s="249"/>
      <c r="D4" s="181" t="s">
        <v>29</v>
      </c>
      <c r="E4" s="184"/>
      <c r="F4" s="185" t="s">
        <v>30</v>
      </c>
      <c r="G4" s="186"/>
      <c r="H4" s="181" t="s">
        <v>31</v>
      </c>
      <c r="I4" s="184"/>
      <c r="J4" s="208" t="s">
        <v>32</v>
      </c>
      <c r="K4" s="249" t="s">
        <v>33</v>
      </c>
    </row>
    <row r="5" s="169" customFormat="1" ht="14.25" spans="1:11">
      <c r="A5" s="187" t="s">
        <v>34</v>
      </c>
      <c r="B5" s="208" t="s">
        <v>35</v>
      </c>
      <c r="C5" s="249"/>
      <c r="D5" s="181" t="s">
        <v>36</v>
      </c>
      <c r="E5" s="184"/>
      <c r="F5" s="185" t="s">
        <v>37</v>
      </c>
      <c r="G5" s="186"/>
      <c r="H5" s="181" t="s">
        <v>38</v>
      </c>
      <c r="I5" s="184"/>
      <c r="J5" s="208" t="s">
        <v>32</v>
      </c>
      <c r="K5" s="249" t="s">
        <v>33</v>
      </c>
    </row>
    <row r="6" s="169" customFormat="1" ht="14.25" spans="1:11">
      <c r="A6" s="181" t="s">
        <v>39</v>
      </c>
      <c r="B6" s="190">
        <v>4</v>
      </c>
      <c r="C6" s="191">
        <v>6</v>
      </c>
      <c r="D6" s="187" t="s">
        <v>40</v>
      </c>
      <c r="E6" s="210"/>
      <c r="F6" s="185" t="s">
        <v>41</v>
      </c>
      <c r="G6" s="186"/>
      <c r="H6" s="181" t="s">
        <v>42</v>
      </c>
      <c r="I6" s="184"/>
      <c r="J6" s="208" t="s">
        <v>32</v>
      </c>
      <c r="K6" s="249" t="s">
        <v>33</v>
      </c>
    </row>
    <row r="7" s="169" customFormat="1" ht="14.25" spans="1:11">
      <c r="A7" s="181" t="s">
        <v>43</v>
      </c>
      <c r="B7" s="276">
        <v>33486</v>
      </c>
      <c r="C7" s="277"/>
      <c r="D7" s="187" t="s">
        <v>44</v>
      </c>
      <c r="E7" s="209"/>
      <c r="F7" s="185" t="s">
        <v>45</v>
      </c>
      <c r="G7" s="186"/>
      <c r="H7" s="181" t="s">
        <v>46</v>
      </c>
      <c r="I7" s="184"/>
      <c r="J7" s="208" t="s">
        <v>32</v>
      </c>
      <c r="K7" s="249" t="s">
        <v>33</v>
      </c>
    </row>
    <row r="8" s="169" customFormat="1" ht="15" spans="1:11">
      <c r="A8" s="278"/>
      <c r="B8" s="195"/>
      <c r="C8" s="196"/>
      <c r="D8" s="194" t="s">
        <v>47</v>
      </c>
      <c r="E8" s="197"/>
      <c r="F8" s="198" t="s">
        <v>48</v>
      </c>
      <c r="G8" s="199"/>
      <c r="H8" s="194" t="s">
        <v>49</v>
      </c>
      <c r="I8" s="197"/>
      <c r="J8" s="218" t="s">
        <v>32</v>
      </c>
      <c r="K8" s="251" t="s">
        <v>33</v>
      </c>
    </row>
    <row r="9" s="169" customFormat="1" ht="15" spans="1:11">
      <c r="A9" s="279" t="s">
        <v>50</v>
      </c>
      <c r="B9" s="280"/>
      <c r="C9" s="280"/>
      <c r="D9" s="280"/>
      <c r="E9" s="280"/>
      <c r="F9" s="280"/>
      <c r="G9" s="280"/>
      <c r="H9" s="280"/>
      <c r="I9" s="280"/>
      <c r="J9" s="280"/>
      <c r="K9" s="322"/>
    </row>
    <row r="10" s="169" customFormat="1" ht="15" spans="1:11">
      <c r="A10" s="281" t="s">
        <v>51</v>
      </c>
      <c r="B10" s="282"/>
      <c r="C10" s="282"/>
      <c r="D10" s="282"/>
      <c r="E10" s="282"/>
      <c r="F10" s="282"/>
      <c r="G10" s="282"/>
      <c r="H10" s="282"/>
      <c r="I10" s="282"/>
      <c r="J10" s="282"/>
      <c r="K10" s="323"/>
    </row>
    <row r="11" s="169" customFormat="1" ht="14.25" spans="1:11">
      <c r="A11" s="283" t="s">
        <v>52</v>
      </c>
      <c r="B11" s="284" t="s">
        <v>53</v>
      </c>
      <c r="C11" s="285" t="s">
        <v>54</v>
      </c>
      <c r="D11" s="286"/>
      <c r="E11" s="287" t="s">
        <v>55</v>
      </c>
      <c r="F11" s="284" t="s">
        <v>53</v>
      </c>
      <c r="G11" s="285" t="s">
        <v>54</v>
      </c>
      <c r="H11" s="285" t="s">
        <v>56</v>
      </c>
      <c r="I11" s="287" t="s">
        <v>57</v>
      </c>
      <c r="J11" s="284" t="s">
        <v>53</v>
      </c>
      <c r="K11" s="324" t="s">
        <v>54</v>
      </c>
    </row>
    <row r="12" s="169" customFormat="1" ht="14.25" spans="1:11">
      <c r="A12" s="187" t="s">
        <v>58</v>
      </c>
      <c r="B12" s="207" t="s">
        <v>53</v>
      </c>
      <c r="C12" s="208" t="s">
        <v>54</v>
      </c>
      <c r="D12" s="209"/>
      <c r="E12" s="210" t="s">
        <v>59</v>
      </c>
      <c r="F12" s="207" t="s">
        <v>53</v>
      </c>
      <c r="G12" s="208" t="s">
        <v>54</v>
      </c>
      <c r="H12" s="208" t="s">
        <v>56</v>
      </c>
      <c r="I12" s="210" t="s">
        <v>60</v>
      </c>
      <c r="J12" s="207" t="s">
        <v>53</v>
      </c>
      <c r="K12" s="249" t="s">
        <v>54</v>
      </c>
    </row>
    <row r="13" s="169" customFormat="1" ht="14.25" spans="1:11">
      <c r="A13" s="187" t="s">
        <v>61</v>
      </c>
      <c r="B13" s="207" t="s">
        <v>53</v>
      </c>
      <c r="C13" s="208" t="s">
        <v>54</v>
      </c>
      <c r="D13" s="209"/>
      <c r="E13" s="210" t="s">
        <v>62</v>
      </c>
      <c r="F13" s="208" t="s">
        <v>63</v>
      </c>
      <c r="G13" s="208" t="s">
        <v>64</v>
      </c>
      <c r="H13" s="208" t="s">
        <v>56</v>
      </c>
      <c r="I13" s="210" t="s">
        <v>65</v>
      </c>
      <c r="J13" s="207" t="s">
        <v>53</v>
      </c>
      <c r="K13" s="249" t="s">
        <v>54</v>
      </c>
    </row>
    <row r="14" s="169" customFormat="1" ht="15" spans="1:11">
      <c r="A14" s="194" t="s">
        <v>66</v>
      </c>
      <c r="B14" s="197"/>
      <c r="C14" s="197"/>
      <c r="D14" s="197"/>
      <c r="E14" s="197"/>
      <c r="F14" s="197"/>
      <c r="G14" s="197"/>
      <c r="H14" s="197"/>
      <c r="I14" s="197"/>
      <c r="J14" s="197"/>
      <c r="K14" s="253"/>
    </row>
    <row r="15" s="169" customFormat="1" ht="15" spans="1:11">
      <c r="A15" s="281" t="s">
        <v>67</v>
      </c>
      <c r="B15" s="282"/>
      <c r="C15" s="282"/>
      <c r="D15" s="282"/>
      <c r="E15" s="282"/>
      <c r="F15" s="282"/>
      <c r="G15" s="282"/>
      <c r="H15" s="282"/>
      <c r="I15" s="282"/>
      <c r="J15" s="282"/>
      <c r="K15" s="323"/>
    </row>
    <row r="16" s="169" customFormat="1" ht="14.25" spans="1:11">
      <c r="A16" s="288" t="s">
        <v>68</v>
      </c>
      <c r="B16" s="285" t="s">
        <v>63</v>
      </c>
      <c r="C16" s="285" t="s">
        <v>64</v>
      </c>
      <c r="D16" s="289"/>
      <c r="E16" s="290" t="s">
        <v>69</v>
      </c>
      <c r="F16" s="285" t="s">
        <v>63</v>
      </c>
      <c r="G16" s="285" t="s">
        <v>64</v>
      </c>
      <c r="H16" s="291"/>
      <c r="I16" s="290" t="s">
        <v>70</v>
      </c>
      <c r="J16" s="285" t="s">
        <v>63</v>
      </c>
      <c r="K16" s="324" t="s">
        <v>64</v>
      </c>
    </row>
    <row r="17" s="169" customFormat="1" customHeight="1" spans="1:22">
      <c r="A17" s="192" t="s">
        <v>71</v>
      </c>
      <c r="B17" s="208" t="s">
        <v>63</v>
      </c>
      <c r="C17" s="208" t="s">
        <v>64</v>
      </c>
      <c r="D17" s="182"/>
      <c r="E17" s="224" t="s">
        <v>72</v>
      </c>
      <c r="F17" s="208" t="s">
        <v>63</v>
      </c>
      <c r="G17" s="208" t="s">
        <v>64</v>
      </c>
      <c r="H17" s="292"/>
      <c r="I17" s="224" t="s">
        <v>73</v>
      </c>
      <c r="J17" s="208" t="s">
        <v>63</v>
      </c>
      <c r="K17" s="249" t="s">
        <v>64</v>
      </c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</row>
    <row r="18" s="169" customFormat="1" ht="18" customHeight="1" spans="1:11">
      <c r="A18" s="293" t="s">
        <v>74</v>
      </c>
      <c r="B18" s="294"/>
      <c r="C18" s="294"/>
      <c r="D18" s="294"/>
      <c r="E18" s="294"/>
      <c r="F18" s="294"/>
      <c r="G18" s="294"/>
      <c r="H18" s="294"/>
      <c r="I18" s="294"/>
      <c r="J18" s="294"/>
      <c r="K18" s="326"/>
    </row>
    <row r="19" s="274" customFormat="1" ht="18" customHeight="1" spans="1:11">
      <c r="A19" s="281" t="s">
        <v>75</v>
      </c>
      <c r="B19" s="282"/>
      <c r="C19" s="282"/>
      <c r="D19" s="282"/>
      <c r="E19" s="282"/>
      <c r="F19" s="282"/>
      <c r="G19" s="282"/>
      <c r="H19" s="282"/>
      <c r="I19" s="282"/>
      <c r="J19" s="282"/>
      <c r="K19" s="323"/>
    </row>
    <row r="20" s="169" customFormat="1" customHeight="1" spans="1:11">
      <c r="A20" s="295" t="s">
        <v>76</v>
      </c>
      <c r="B20" s="296"/>
      <c r="C20" s="296"/>
      <c r="D20" s="296"/>
      <c r="E20" s="296"/>
      <c r="F20" s="296"/>
      <c r="G20" s="296"/>
      <c r="H20" s="296"/>
      <c r="I20" s="296"/>
      <c r="J20" s="296"/>
      <c r="K20" s="327"/>
    </row>
    <row r="21" s="169" customFormat="1" ht="21.75" customHeight="1" spans="1:11">
      <c r="A21" s="297" t="s">
        <v>77</v>
      </c>
      <c r="B21" s="224" t="s">
        <v>78</v>
      </c>
      <c r="C21" s="224" t="s">
        <v>79</v>
      </c>
      <c r="D21" s="224" t="s">
        <v>80</v>
      </c>
      <c r="E21" s="224" t="s">
        <v>81</v>
      </c>
      <c r="F21" s="224" t="s">
        <v>82</v>
      </c>
      <c r="G21" s="224" t="s">
        <v>83</v>
      </c>
      <c r="H21" s="224" t="s">
        <v>84</v>
      </c>
      <c r="I21" s="224" t="s">
        <v>85</v>
      </c>
      <c r="J21" s="224" t="s">
        <v>86</v>
      </c>
      <c r="K21" s="261" t="s">
        <v>87</v>
      </c>
    </row>
    <row r="22" s="169" customFormat="1" customHeight="1" spans="1:11">
      <c r="A22" s="193" t="s">
        <v>88</v>
      </c>
      <c r="B22" s="298"/>
      <c r="C22" s="298"/>
      <c r="D22" s="298">
        <v>1</v>
      </c>
      <c r="E22" s="298">
        <v>0.3</v>
      </c>
      <c r="F22" s="298">
        <v>0.3</v>
      </c>
      <c r="G22" s="298">
        <v>0.3</v>
      </c>
      <c r="H22" s="298">
        <v>0.3</v>
      </c>
      <c r="I22" s="298">
        <v>0.5</v>
      </c>
      <c r="J22" s="298"/>
      <c r="K22" s="328" t="s">
        <v>89</v>
      </c>
    </row>
    <row r="23" s="169" customFormat="1" customHeight="1" spans="1:11">
      <c r="A23" s="193" t="s">
        <v>90</v>
      </c>
      <c r="B23" s="298"/>
      <c r="C23" s="298"/>
      <c r="D23" s="298">
        <v>1</v>
      </c>
      <c r="E23" s="298">
        <v>0.3</v>
      </c>
      <c r="F23" s="298">
        <v>0.3</v>
      </c>
      <c r="G23" s="298">
        <v>0.3</v>
      </c>
      <c r="H23" s="298">
        <v>0.3</v>
      </c>
      <c r="I23" s="298">
        <v>1</v>
      </c>
      <c r="J23" s="298"/>
      <c r="K23" s="328" t="s">
        <v>89</v>
      </c>
    </row>
    <row r="24" s="169" customFormat="1" customHeight="1" spans="1:11">
      <c r="A24" s="193" t="s">
        <v>91</v>
      </c>
      <c r="B24" s="298"/>
      <c r="C24" s="298"/>
      <c r="D24" s="298">
        <v>1</v>
      </c>
      <c r="E24" s="298">
        <v>0.3</v>
      </c>
      <c r="F24" s="298">
        <v>0.3</v>
      </c>
      <c r="G24" s="298">
        <v>0.3</v>
      </c>
      <c r="H24" s="298">
        <v>0.3</v>
      </c>
      <c r="I24" s="298">
        <v>1</v>
      </c>
      <c r="J24" s="298"/>
      <c r="K24" s="328" t="s">
        <v>89</v>
      </c>
    </row>
    <row r="25" s="169" customFormat="1" customHeight="1" spans="1:11">
      <c r="A25" s="193" t="s">
        <v>92</v>
      </c>
      <c r="B25" s="298"/>
      <c r="C25" s="298"/>
      <c r="D25" s="298">
        <v>1</v>
      </c>
      <c r="E25" s="298">
        <v>0.3</v>
      </c>
      <c r="F25" s="298">
        <v>0.3</v>
      </c>
      <c r="G25" s="298">
        <v>0.3</v>
      </c>
      <c r="H25" s="298">
        <v>0.3</v>
      </c>
      <c r="I25" s="298">
        <v>1</v>
      </c>
      <c r="J25" s="298"/>
      <c r="K25" s="328" t="s">
        <v>89</v>
      </c>
    </row>
    <row r="26" s="169" customFormat="1" customHeight="1" spans="1:11">
      <c r="A26" s="193"/>
      <c r="B26" s="298"/>
      <c r="C26" s="298"/>
      <c r="D26" s="298"/>
      <c r="E26" s="298"/>
      <c r="F26" s="298"/>
      <c r="G26" s="298"/>
      <c r="H26" s="298"/>
      <c r="I26" s="298"/>
      <c r="J26" s="298"/>
      <c r="K26" s="329"/>
    </row>
    <row r="27" s="169" customFormat="1" customHeight="1" spans="1:11">
      <c r="A27" s="193"/>
      <c r="B27" s="298"/>
      <c r="C27" s="298"/>
      <c r="D27" s="298"/>
      <c r="E27" s="298"/>
      <c r="F27" s="298"/>
      <c r="G27" s="298"/>
      <c r="H27" s="298"/>
      <c r="I27" s="298"/>
      <c r="J27" s="298"/>
      <c r="K27" s="329"/>
    </row>
    <row r="28" s="169" customFormat="1" customHeight="1" spans="1:11">
      <c r="A28" s="193"/>
      <c r="B28" s="298"/>
      <c r="C28" s="298"/>
      <c r="D28" s="298"/>
      <c r="E28" s="298"/>
      <c r="F28" s="298"/>
      <c r="G28" s="298"/>
      <c r="H28" s="298"/>
      <c r="I28" s="298"/>
      <c r="J28" s="298"/>
      <c r="K28" s="329"/>
    </row>
    <row r="29" s="169" customFormat="1" ht="18" customHeight="1" spans="1:11">
      <c r="A29" s="299" t="s">
        <v>93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30"/>
    </row>
    <row r="30" s="169" customFormat="1" ht="18.75" customHeight="1" spans="1:11">
      <c r="A30" s="301" t="s">
        <v>94</v>
      </c>
      <c r="B30" s="302"/>
      <c r="C30" s="302"/>
      <c r="D30" s="302"/>
      <c r="E30" s="302"/>
      <c r="F30" s="302"/>
      <c r="G30" s="302"/>
      <c r="H30" s="302"/>
      <c r="I30" s="302"/>
      <c r="J30" s="302"/>
      <c r="K30" s="331"/>
    </row>
    <row r="31" s="169" customFormat="1" ht="18.75" customHeight="1" spans="1:11">
      <c r="A31" s="303"/>
      <c r="B31" s="304"/>
      <c r="C31" s="304"/>
      <c r="D31" s="304"/>
      <c r="E31" s="304"/>
      <c r="F31" s="304"/>
      <c r="G31" s="304"/>
      <c r="H31" s="304"/>
      <c r="I31" s="304"/>
      <c r="J31" s="304"/>
      <c r="K31" s="332"/>
    </row>
    <row r="32" s="169" customFormat="1" ht="18" customHeight="1" spans="1:11">
      <c r="A32" s="299" t="s">
        <v>95</v>
      </c>
      <c r="B32" s="300"/>
      <c r="C32" s="300"/>
      <c r="D32" s="300"/>
      <c r="E32" s="300"/>
      <c r="F32" s="300"/>
      <c r="G32" s="300"/>
      <c r="H32" s="300"/>
      <c r="I32" s="300"/>
      <c r="J32" s="300"/>
      <c r="K32" s="330"/>
    </row>
    <row r="33" s="169" customFormat="1" ht="14.25" spans="1:11">
      <c r="A33" s="305" t="s">
        <v>96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33"/>
    </row>
    <row r="34" s="169" customFormat="1" ht="15" spans="1:11">
      <c r="A34" s="106" t="s">
        <v>97</v>
      </c>
      <c r="B34" s="108"/>
      <c r="C34" s="208" t="s">
        <v>32</v>
      </c>
      <c r="D34" s="208" t="s">
        <v>33</v>
      </c>
      <c r="E34" s="307" t="s">
        <v>98</v>
      </c>
      <c r="F34" s="308"/>
      <c r="G34" s="308"/>
      <c r="H34" s="308"/>
      <c r="I34" s="308"/>
      <c r="J34" s="308"/>
      <c r="K34" s="334"/>
    </row>
    <row r="35" s="169" customFormat="1" ht="15" spans="1:11">
      <c r="A35" s="309" t="s">
        <v>99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09"/>
    </row>
    <row r="36" s="169" customFormat="1" ht="14.25" spans="1:11">
      <c r="A36" s="310" t="s">
        <v>100</v>
      </c>
      <c r="B36" s="311"/>
      <c r="C36" s="311"/>
      <c r="D36" s="311"/>
      <c r="E36" s="311"/>
      <c r="F36" s="311"/>
      <c r="G36" s="311"/>
      <c r="H36" s="311"/>
      <c r="I36" s="311"/>
      <c r="J36" s="311"/>
      <c r="K36" s="335"/>
    </row>
    <row r="37" s="169" customFormat="1" ht="14.25" spans="1:11">
      <c r="A37" s="231" t="s">
        <v>101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64"/>
    </row>
    <row r="38" s="169" customFormat="1" ht="14.25" spans="1:11">
      <c r="A38" s="231" t="s">
        <v>102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64"/>
    </row>
    <row r="39" s="169" customFormat="1" ht="14.25" spans="1:11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264"/>
    </row>
    <row r="40" s="169" customFormat="1" ht="14.25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64"/>
    </row>
    <row r="41" s="169" customFormat="1" ht="14.25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64"/>
    </row>
    <row r="42" s="169" customFormat="1" ht="14.25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64"/>
    </row>
    <row r="43" s="169" customFormat="1" ht="15" spans="1:11">
      <c r="A43" s="226" t="s">
        <v>103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62"/>
    </row>
    <row r="44" s="169" customFormat="1" ht="15" spans="1:11">
      <c r="A44" s="281" t="s">
        <v>104</v>
      </c>
      <c r="B44" s="282"/>
      <c r="C44" s="282"/>
      <c r="D44" s="282"/>
      <c r="E44" s="282"/>
      <c r="F44" s="282"/>
      <c r="G44" s="282"/>
      <c r="H44" s="282"/>
      <c r="I44" s="282"/>
      <c r="J44" s="282"/>
      <c r="K44" s="323"/>
    </row>
    <row r="45" s="169" customFormat="1" ht="14.25" spans="1:11">
      <c r="A45" s="288" t="s">
        <v>105</v>
      </c>
      <c r="B45" s="285" t="s">
        <v>63</v>
      </c>
      <c r="C45" s="285" t="s">
        <v>64</v>
      </c>
      <c r="D45" s="285" t="s">
        <v>56</v>
      </c>
      <c r="E45" s="290" t="s">
        <v>106</v>
      </c>
      <c r="F45" s="285" t="s">
        <v>63</v>
      </c>
      <c r="G45" s="285" t="s">
        <v>64</v>
      </c>
      <c r="H45" s="285" t="s">
        <v>56</v>
      </c>
      <c r="I45" s="290" t="s">
        <v>107</v>
      </c>
      <c r="J45" s="285" t="s">
        <v>63</v>
      </c>
      <c r="K45" s="324" t="s">
        <v>64</v>
      </c>
    </row>
    <row r="46" s="169" customFormat="1" ht="14.25" spans="1:11">
      <c r="A46" s="192" t="s">
        <v>55</v>
      </c>
      <c r="B46" s="208" t="s">
        <v>63</v>
      </c>
      <c r="C46" s="208" t="s">
        <v>64</v>
      </c>
      <c r="D46" s="208" t="s">
        <v>56</v>
      </c>
      <c r="E46" s="224" t="s">
        <v>62</v>
      </c>
      <c r="F46" s="208" t="s">
        <v>63</v>
      </c>
      <c r="G46" s="208" t="s">
        <v>64</v>
      </c>
      <c r="H46" s="208" t="s">
        <v>56</v>
      </c>
      <c r="I46" s="224" t="s">
        <v>73</v>
      </c>
      <c r="J46" s="208" t="s">
        <v>63</v>
      </c>
      <c r="K46" s="249" t="s">
        <v>64</v>
      </c>
    </row>
    <row r="47" s="169" customFormat="1" ht="15" spans="1:11">
      <c r="A47" s="194" t="s">
        <v>66</v>
      </c>
      <c r="B47" s="197"/>
      <c r="C47" s="197"/>
      <c r="D47" s="197"/>
      <c r="E47" s="197"/>
      <c r="F47" s="197"/>
      <c r="G47" s="197"/>
      <c r="H47" s="197"/>
      <c r="I47" s="197"/>
      <c r="J47" s="197"/>
      <c r="K47" s="253"/>
    </row>
    <row r="48" s="169" customFormat="1" ht="15" spans="1:11">
      <c r="A48" s="309" t="s">
        <v>108</v>
      </c>
      <c r="B48" s="309"/>
      <c r="C48" s="309"/>
      <c r="D48" s="309"/>
      <c r="E48" s="309"/>
      <c r="F48" s="309"/>
      <c r="G48" s="309"/>
      <c r="H48" s="309"/>
      <c r="I48" s="309"/>
      <c r="J48" s="309"/>
      <c r="K48" s="309"/>
    </row>
    <row r="49" s="169" customFormat="1" ht="15" spans="1:11">
      <c r="A49" s="310"/>
      <c r="B49" s="311"/>
      <c r="C49" s="311"/>
      <c r="D49" s="311"/>
      <c r="E49" s="311"/>
      <c r="F49" s="311"/>
      <c r="G49" s="311"/>
      <c r="H49" s="311"/>
      <c r="I49" s="311"/>
      <c r="J49" s="311"/>
      <c r="K49" s="335"/>
    </row>
    <row r="50" s="169" customFormat="1" ht="15" spans="1:11">
      <c r="A50" s="312" t="s">
        <v>109</v>
      </c>
      <c r="B50" s="313" t="s">
        <v>110</v>
      </c>
      <c r="C50" s="313"/>
      <c r="D50" s="314" t="s">
        <v>111</v>
      </c>
      <c r="E50" s="315"/>
      <c r="F50" s="316" t="s">
        <v>112</v>
      </c>
      <c r="G50" s="317"/>
      <c r="H50" s="318" t="s">
        <v>113</v>
      </c>
      <c r="I50" s="336"/>
      <c r="J50" s="337"/>
      <c r="K50" s="338"/>
    </row>
    <row r="51" s="169" customFormat="1" ht="15" spans="1:11">
      <c r="A51" s="309" t="s">
        <v>114</v>
      </c>
      <c r="B51" s="309"/>
      <c r="C51" s="309"/>
      <c r="D51" s="309"/>
      <c r="E51" s="309"/>
      <c r="F51" s="309"/>
      <c r="G51" s="309"/>
      <c r="H51" s="309"/>
      <c r="I51" s="309"/>
      <c r="J51" s="309"/>
      <c r="K51" s="309"/>
    </row>
    <row r="52" s="169" customFormat="1" ht="15" spans="1:11">
      <c r="A52" s="319"/>
      <c r="B52" s="320"/>
      <c r="C52" s="320"/>
      <c r="D52" s="320"/>
      <c r="E52" s="320"/>
      <c r="F52" s="320"/>
      <c r="G52" s="320"/>
      <c r="H52" s="320"/>
      <c r="I52" s="320"/>
      <c r="J52" s="320"/>
      <c r="K52" s="339"/>
    </row>
    <row r="53" s="169" customFormat="1" ht="15" spans="1:11">
      <c r="A53" s="312" t="s">
        <v>109</v>
      </c>
      <c r="B53" s="313" t="s">
        <v>110</v>
      </c>
      <c r="C53" s="313"/>
      <c r="D53" s="314" t="s">
        <v>111</v>
      </c>
      <c r="E53" s="321" t="s">
        <v>115</v>
      </c>
      <c r="F53" s="316" t="s">
        <v>116</v>
      </c>
      <c r="G53" s="317" t="s">
        <v>117</v>
      </c>
      <c r="H53" s="318" t="s">
        <v>113</v>
      </c>
      <c r="I53" s="336"/>
      <c r="J53" s="337" t="s">
        <v>118</v>
      </c>
      <c r="K53" s="33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10" sqref="L10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="45" customFormat="1" ht="30" customHeight="1" spans="1:14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="45" customFormat="1" ht="29.1" customHeight="1" spans="1:14">
      <c r="A2" s="49" t="s">
        <v>27</v>
      </c>
      <c r="B2" s="50" t="s">
        <v>28</v>
      </c>
      <c r="C2" s="50"/>
      <c r="D2" s="51" t="s">
        <v>34</v>
      </c>
      <c r="E2" s="50" t="s">
        <v>35</v>
      </c>
      <c r="F2" s="50"/>
      <c r="G2" s="50"/>
      <c r="H2" s="52"/>
      <c r="I2" s="74" t="s">
        <v>22</v>
      </c>
      <c r="J2" s="50" t="s">
        <v>23</v>
      </c>
      <c r="K2" s="50"/>
      <c r="L2" s="50"/>
      <c r="M2" s="50"/>
      <c r="N2" s="75"/>
    </row>
    <row r="3" s="45" customFormat="1" ht="29.1" customHeight="1" spans="1:14">
      <c r="A3" s="53" t="s">
        <v>119</v>
      </c>
      <c r="B3" s="54" t="s">
        <v>120</v>
      </c>
      <c r="C3" s="54"/>
      <c r="D3" s="54"/>
      <c r="E3" s="54"/>
      <c r="F3" s="54"/>
      <c r="G3" s="54"/>
      <c r="H3" s="55"/>
      <c r="I3" s="76" t="s">
        <v>121</v>
      </c>
      <c r="J3" s="76"/>
      <c r="K3" s="76"/>
      <c r="L3" s="76"/>
      <c r="M3" s="76"/>
      <c r="N3" s="77"/>
    </row>
    <row r="4" s="45" customFormat="1" ht="29.1" customHeight="1" spans="1:14">
      <c r="A4" s="53"/>
      <c r="B4" s="56" t="s">
        <v>80</v>
      </c>
      <c r="C4" s="57" t="s">
        <v>81</v>
      </c>
      <c r="D4" s="58" t="s">
        <v>82</v>
      </c>
      <c r="E4" s="57" t="s">
        <v>83</v>
      </c>
      <c r="F4" s="57" t="s">
        <v>84</v>
      </c>
      <c r="G4" s="57" t="s">
        <v>85</v>
      </c>
      <c r="H4" s="55"/>
      <c r="I4" s="272" t="s">
        <v>122</v>
      </c>
      <c r="J4" s="272" t="s">
        <v>123</v>
      </c>
      <c r="K4" s="272"/>
      <c r="L4" s="272"/>
      <c r="M4" s="272"/>
      <c r="N4" s="273"/>
    </row>
    <row r="5" s="45" customFormat="1" ht="29.1" customHeight="1" spans="1:14">
      <c r="A5" s="53"/>
      <c r="B5" s="56" t="s">
        <v>124</v>
      </c>
      <c r="C5" s="57" t="s">
        <v>125</v>
      </c>
      <c r="D5" s="58" t="s">
        <v>126</v>
      </c>
      <c r="E5" s="57" t="s">
        <v>127</v>
      </c>
      <c r="F5" s="57" t="s">
        <v>128</v>
      </c>
      <c r="G5" s="57" t="s">
        <v>129</v>
      </c>
      <c r="H5" s="55"/>
      <c r="I5" s="78" t="s">
        <v>130</v>
      </c>
      <c r="J5" s="78" t="s">
        <v>130</v>
      </c>
      <c r="K5" s="78"/>
      <c r="L5" s="78"/>
      <c r="M5" s="78"/>
      <c r="N5" s="79"/>
    </row>
    <row r="6" s="45" customFormat="1" ht="29.1" customHeight="1" spans="1:14">
      <c r="A6" s="59" t="s">
        <v>131</v>
      </c>
      <c r="B6" s="60">
        <f>C6-2.1</f>
        <v>98.8</v>
      </c>
      <c r="C6" s="60">
        <f>D6-2.1</f>
        <v>100.9</v>
      </c>
      <c r="D6" s="61" t="s">
        <v>132</v>
      </c>
      <c r="E6" s="60">
        <f t="shared" ref="E6:G6" si="0">D6+2.1</f>
        <v>105.1</v>
      </c>
      <c r="F6" s="60">
        <f t="shared" si="0"/>
        <v>107.2</v>
      </c>
      <c r="G6" s="60">
        <f t="shared" si="0"/>
        <v>109.3</v>
      </c>
      <c r="H6" s="55"/>
      <c r="I6" s="80" t="s">
        <v>133</v>
      </c>
      <c r="J6" s="80" t="s">
        <v>134</v>
      </c>
      <c r="K6" s="80"/>
      <c r="L6" s="80"/>
      <c r="M6" s="80"/>
      <c r="N6" s="81"/>
    </row>
    <row r="7" s="45" customFormat="1" ht="29.1" customHeight="1" spans="1:14">
      <c r="A7" s="59" t="s">
        <v>135</v>
      </c>
      <c r="B7" s="60">
        <f>C7-4</f>
        <v>78</v>
      </c>
      <c r="C7" s="60">
        <f>D7-4</f>
        <v>82</v>
      </c>
      <c r="D7" s="61" t="s">
        <v>136</v>
      </c>
      <c r="E7" s="60">
        <f>D7+4</f>
        <v>90</v>
      </c>
      <c r="F7" s="60">
        <f>E7+5</f>
        <v>95</v>
      </c>
      <c r="G7" s="60">
        <f>F7+6</f>
        <v>101</v>
      </c>
      <c r="H7" s="55"/>
      <c r="I7" s="82" t="s">
        <v>137</v>
      </c>
      <c r="J7" s="82" t="s">
        <v>137</v>
      </c>
      <c r="K7" s="82"/>
      <c r="L7" s="82"/>
      <c r="M7" s="82"/>
      <c r="N7" s="83"/>
    </row>
    <row r="8" s="45" customFormat="1" ht="29.1" customHeight="1" spans="1:14">
      <c r="A8" s="59" t="s">
        <v>138</v>
      </c>
      <c r="B8" s="60">
        <f>C8-3.6</f>
        <v>98.8</v>
      </c>
      <c r="C8" s="60">
        <f>D8-3.6</f>
        <v>102.4</v>
      </c>
      <c r="D8" s="61">
        <v>106</v>
      </c>
      <c r="E8" s="60">
        <f t="shared" ref="E8:G8" si="1">D8+4</f>
        <v>110</v>
      </c>
      <c r="F8" s="60">
        <f t="shared" si="1"/>
        <v>114</v>
      </c>
      <c r="G8" s="60">
        <f t="shared" si="1"/>
        <v>118</v>
      </c>
      <c r="H8" s="55"/>
      <c r="I8" s="82" t="s">
        <v>139</v>
      </c>
      <c r="J8" s="82" t="s">
        <v>140</v>
      </c>
      <c r="K8" s="82"/>
      <c r="L8" s="82"/>
      <c r="M8" s="82"/>
      <c r="N8" s="84"/>
    </row>
    <row r="9" s="45" customFormat="1" ht="29.1" customHeight="1" spans="1:14">
      <c r="A9" s="59" t="s">
        <v>141</v>
      </c>
      <c r="B9" s="60">
        <f>C9-2.3/2</f>
        <v>30.7</v>
      </c>
      <c r="C9" s="60">
        <f>D9-2.3/2</f>
        <v>31.85</v>
      </c>
      <c r="D9" s="61">
        <v>33</v>
      </c>
      <c r="E9" s="60">
        <f t="shared" ref="E9:G9" si="2">D9+2.6/2</f>
        <v>34.3</v>
      </c>
      <c r="F9" s="60">
        <f t="shared" si="2"/>
        <v>35.6</v>
      </c>
      <c r="G9" s="60">
        <f t="shared" si="2"/>
        <v>36.9</v>
      </c>
      <c r="H9" s="55"/>
      <c r="I9" s="80" t="s">
        <v>137</v>
      </c>
      <c r="J9" s="80" t="s">
        <v>142</v>
      </c>
      <c r="K9" s="80"/>
      <c r="L9" s="80"/>
      <c r="M9" s="80"/>
      <c r="N9" s="85"/>
    </row>
    <row r="10" s="45" customFormat="1" ht="29.1" customHeight="1" spans="1:14">
      <c r="A10" s="59" t="s">
        <v>143</v>
      </c>
      <c r="B10" s="60">
        <f>C10-0.7</f>
        <v>22.1</v>
      </c>
      <c r="C10" s="60">
        <f>D10-0.7</f>
        <v>22.8</v>
      </c>
      <c r="D10" s="61">
        <v>23.5</v>
      </c>
      <c r="E10" s="60">
        <f>D10+0.7</f>
        <v>24.2</v>
      </c>
      <c r="F10" s="60">
        <f>E10+0.7</f>
        <v>24.9</v>
      </c>
      <c r="G10" s="60">
        <f>F10+0.9</f>
        <v>25.8</v>
      </c>
      <c r="H10" s="55"/>
      <c r="I10" s="82" t="s">
        <v>144</v>
      </c>
      <c r="J10" s="82" t="s">
        <v>145</v>
      </c>
      <c r="K10" s="82"/>
      <c r="L10" s="82"/>
      <c r="M10" s="82"/>
      <c r="N10" s="84"/>
    </row>
    <row r="11" s="45" customFormat="1" ht="29.1" customHeight="1" spans="1:14">
      <c r="A11" s="59" t="s">
        <v>146</v>
      </c>
      <c r="B11" s="60">
        <f>C11-0.5</f>
        <v>18.5</v>
      </c>
      <c r="C11" s="60">
        <f>D11-0.5</f>
        <v>19</v>
      </c>
      <c r="D11" s="61">
        <v>19.5</v>
      </c>
      <c r="E11" s="60">
        <f>D11+0.5</f>
        <v>20</v>
      </c>
      <c r="F11" s="60">
        <f>E11+0.5</f>
        <v>20.5</v>
      </c>
      <c r="G11" s="60">
        <f>F11+0.7</f>
        <v>21.2</v>
      </c>
      <c r="H11" s="55"/>
      <c r="I11" s="82" t="s">
        <v>145</v>
      </c>
      <c r="J11" s="82" t="s">
        <v>147</v>
      </c>
      <c r="K11" s="82"/>
      <c r="L11" s="82"/>
      <c r="M11" s="82"/>
      <c r="N11" s="84"/>
    </row>
    <row r="12" s="45" customFormat="1" ht="29.1" customHeight="1" spans="1:14">
      <c r="A12" s="59" t="s">
        <v>148</v>
      </c>
      <c r="B12" s="60">
        <f>C12-0.7</f>
        <v>27.7</v>
      </c>
      <c r="C12" s="60">
        <f>D12-0.6</f>
        <v>28.4</v>
      </c>
      <c r="D12" s="61">
        <v>29</v>
      </c>
      <c r="E12" s="60">
        <f>D12+0.6</f>
        <v>29.6</v>
      </c>
      <c r="F12" s="60">
        <f>E12+0.7</f>
        <v>30.3</v>
      </c>
      <c r="G12" s="60">
        <f>F12+0.6</f>
        <v>30.9</v>
      </c>
      <c r="H12" s="55"/>
      <c r="I12" s="82" t="s">
        <v>149</v>
      </c>
      <c r="J12" s="82" t="s">
        <v>150</v>
      </c>
      <c r="K12" s="82"/>
      <c r="L12" s="82"/>
      <c r="M12" s="82"/>
      <c r="N12" s="84"/>
    </row>
    <row r="13" s="45" customFormat="1" ht="29.1" customHeight="1" spans="1:14">
      <c r="A13" s="59" t="s">
        <v>151</v>
      </c>
      <c r="B13" s="60">
        <f>C13-0.9</f>
        <v>41</v>
      </c>
      <c r="C13" s="60">
        <f>D13-0.9</f>
        <v>41.9</v>
      </c>
      <c r="D13" s="61">
        <v>42.8</v>
      </c>
      <c r="E13" s="60">
        <f t="shared" ref="E13:G13" si="3">D13+1.1</f>
        <v>43.9</v>
      </c>
      <c r="F13" s="60">
        <f t="shared" si="3"/>
        <v>45</v>
      </c>
      <c r="G13" s="60">
        <f t="shared" si="3"/>
        <v>46.1</v>
      </c>
      <c r="H13" s="55"/>
      <c r="I13" s="82" t="s">
        <v>152</v>
      </c>
      <c r="J13" s="82" t="s">
        <v>153</v>
      </c>
      <c r="K13" s="82"/>
      <c r="L13" s="82"/>
      <c r="M13" s="82"/>
      <c r="N13" s="84"/>
    </row>
    <row r="14" s="45" customFormat="1" ht="29.1" customHeight="1" spans="1:14">
      <c r="A14" s="62"/>
      <c r="B14" s="63"/>
      <c r="C14" s="64"/>
      <c r="D14" s="64"/>
      <c r="E14" s="64"/>
      <c r="F14" s="64"/>
      <c r="G14" s="65"/>
      <c r="H14" s="55"/>
      <c r="I14" s="82"/>
      <c r="J14" s="82"/>
      <c r="K14" s="82"/>
      <c r="L14" s="82"/>
      <c r="M14" s="82"/>
      <c r="N14" s="84"/>
    </row>
    <row r="15" s="45" customFormat="1" ht="29.1" customHeight="1" spans="1:14">
      <c r="A15" s="66"/>
      <c r="B15" s="67"/>
      <c r="C15" s="68"/>
      <c r="D15" s="68"/>
      <c r="E15" s="69"/>
      <c r="F15" s="69"/>
      <c r="G15" s="70"/>
      <c r="H15" s="71"/>
      <c r="I15" s="86"/>
      <c r="J15" s="87"/>
      <c r="K15" s="88"/>
      <c r="L15" s="87"/>
      <c r="M15" s="87"/>
      <c r="N15" s="89"/>
    </row>
    <row r="16" s="45" customFormat="1" ht="15" spans="1:14">
      <c r="A16" s="72" t="s">
        <v>98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s="45" customFormat="1" ht="14.25" spans="1:14">
      <c r="A17" s="45" t="s">
        <v>154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="45" customFormat="1" ht="14.25" spans="1:14">
      <c r="A18" s="73"/>
      <c r="B18" s="73"/>
      <c r="C18" s="73"/>
      <c r="D18" s="73"/>
      <c r="E18" s="73"/>
      <c r="F18" s="73"/>
      <c r="G18" s="73"/>
      <c r="H18" s="73"/>
      <c r="I18" s="72" t="s">
        <v>155</v>
      </c>
      <c r="J18" s="90"/>
      <c r="K18" s="72" t="s">
        <v>156</v>
      </c>
      <c r="L18" s="72"/>
      <c r="M18" s="72" t="s">
        <v>157</v>
      </c>
      <c r="N18" s="45" t="s">
        <v>118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7" workbookViewId="0">
      <selection activeCell="I19" sqref="I19:K19"/>
    </sheetView>
  </sheetViews>
  <sheetFormatPr defaultColWidth="10" defaultRowHeight="16.5" customHeight="1"/>
  <cols>
    <col min="1" max="5" width="10" style="169"/>
    <col min="6" max="6" width="9.75" style="169" customWidth="1"/>
    <col min="7" max="7" width="12.125" style="169" customWidth="1"/>
    <col min="8" max="16384" width="10" style="169"/>
  </cols>
  <sheetData>
    <row r="1" s="169" customFormat="1" ht="22.5" customHeight="1" spans="1:11">
      <c r="A1" s="170" t="s">
        <v>158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="169" customFormat="1" ht="17.25" customHeight="1" spans="1:11">
      <c r="A2" s="171" t="s">
        <v>18</v>
      </c>
      <c r="B2" s="172" t="s">
        <v>19</v>
      </c>
      <c r="C2" s="172"/>
      <c r="D2" s="173" t="s">
        <v>20</v>
      </c>
      <c r="E2" s="173"/>
      <c r="F2" s="172" t="s">
        <v>21</v>
      </c>
      <c r="G2" s="172"/>
      <c r="H2" s="174" t="s">
        <v>22</v>
      </c>
      <c r="I2" s="247" t="s">
        <v>23</v>
      </c>
      <c r="J2" s="247"/>
      <c r="K2" s="248"/>
    </row>
    <row r="3" s="169" customFormat="1" customHeight="1" spans="1:11">
      <c r="A3" s="175" t="s">
        <v>24</v>
      </c>
      <c r="B3" s="176"/>
      <c r="C3" s="177"/>
      <c r="D3" s="178" t="s">
        <v>25</v>
      </c>
      <c r="E3" s="179"/>
      <c r="F3" s="179"/>
      <c r="G3" s="180"/>
      <c r="H3" s="178" t="s">
        <v>26</v>
      </c>
      <c r="I3" s="179"/>
      <c r="J3" s="179"/>
      <c r="K3" s="180"/>
    </row>
    <row r="4" s="169" customFormat="1" customHeight="1" spans="1:11">
      <c r="A4" s="181" t="s">
        <v>27</v>
      </c>
      <c r="B4" s="182" t="s">
        <v>28</v>
      </c>
      <c r="C4" s="183"/>
      <c r="D4" s="181" t="s">
        <v>29</v>
      </c>
      <c r="E4" s="184"/>
      <c r="F4" s="185" t="s">
        <v>30</v>
      </c>
      <c r="G4" s="186"/>
      <c r="H4" s="181" t="s">
        <v>159</v>
      </c>
      <c r="I4" s="184"/>
      <c r="J4" s="208" t="s">
        <v>32</v>
      </c>
      <c r="K4" s="249" t="s">
        <v>33</v>
      </c>
    </row>
    <row r="5" s="169" customFormat="1" customHeight="1" spans="1:11">
      <c r="A5" s="187" t="s">
        <v>34</v>
      </c>
      <c r="B5" s="188" t="s">
        <v>35</v>
      </c>
      <c r="C5" s="189"/>
      <c r="D5" s="181" t="s">
        <v>160</v>
      </c>
      <c r="E5" s="184"/>
      <c r="F5" s="182">
        <v>18000</v>
      </c>
      <c r="G5" s="183"/>
      <c r="H5" s="181" t="s">
        <v>161</v>
      </c>
      <c r="I5" s="184"/>
      <c r="J5" s="208" t="s">
        <v>32</v>
      </c>
      <c r="K5" s="249" t="s">
        <v>33</v>
      </c>
    </row>
    <row r="6" s="169" customFormat="1" customHeight="1" spans="1:11">
      <c r="A6" s="181" t="s">
        <v>39</v>
      </c>
      <c r="B6" s="190">
        <v>4</v>
      </c>
      <c r="C6" s="191">
        <v>6</v>
      </c>
      <c r="D6" s="181" t="s">
        <v>162</v>
      </c>
      <c r="E6" s="184"/>
      <c r="F6" s="182">
        <v>12000</v>
      </c>
      <c r="G6" s="183"/>
      <c r="H6" s="192" t="s">
        <v>163</v>
      </c>
      <c r="I6" s="224"/>
      <c r="J6" s="224"/>
      <c r="K6" s="250"/>
    </row>
    <row r="7" s="169" customFormat="1" customHeight="1" spans="1:11">
      <c r="A7" s="181" t="s">
        <v>43</v>
      </c>
      <c r="B7" s="182">
        <v>33486</v>
      </c>
      <c r="C7" s="183"/>
      <c r="D7" s="181" t="s">
        <v>164</v>
      </c>
      <c r="E7" s="184"/>
      <c r="F7" s="182">
        <v>11000</v>
      </c>
      <c r="G7" s="183"/>
      <c r="H7" s="193"/>
      <c r="I7" s="208"/>
      <c r="J7" s="208"/>
      <c r="K7" s="249"/>
    </row>
    <row r="8" s="169" customFormat="1" customHeight="1" spans="1:11">
      <c r="A8" s="194"/>
      <c r="B8" s="195"/>
      <c r="C8" s="196"/>
      <c r="D8" s="194" t="s">
        <v>47</v>
      </c>
      <c r="E8" s="197"/>
      <c r="F8" s="198" t="s">
        <v>48</v>
      </c>
      <c r="G8" s="199"/>
      <c r="H8" s="200"/>
      <c r="I8" s="218"/>
      <c r="J8" s="218"/>
      <c r="K8" s="251"/>
    </row>
    <row r="9" s="169" customFormat="1" customHeight="1" spans="1:11">
      <c r="A9" s="201" t="s">
        <v>165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="169" customFormat="1" customHeight="1" spans="1:11">
      <c r="A10" s="202" t="s">
        <v>52</v>
      </c>
      <c r="B10" s="203" t="s">
        <v>53</v>
      </c>
      <c r="C10" s="204" t="s">
        <v>54</v>
      </c>
      <c r="D10" s="205"/>
      <c r="E10" s="206" t="s">
        <v>57</v>
      </c>
      <c r="F10" s="203" t="s">
        <v>53</v>
      </c>
      <c r="G10" s="204" t="s">
        <v>54</v>
      </c>
      <c r="H10" s="203"/>
      <c r="I10" s="206" t="s">
        <v>55</v>
      </c>
      <c r="J10" s="203" t="s">
        <v>53</v>
      </c>
      <c r="K10" s="252" t="s">
        <v>54</v>
      </c>
    </row>
    <row r="11" s="169" customFormat="1" customHeight="1" spans="1:11">
      <c r="A11" s="187" t="s">
        <v>58</v>
      </c>
      <c r="B11" s="207" t="s">
        <v>53</v>
      </c>
      <c r="C11" s="208" t="s">
        <v>54</v>
      </c>
      <c r="D11" s="209"/>
      <c r="E11" s="210" t="s">
        <v>60</v>
      </c>
      <c r="F11" s="207" t="s">
        <v>53</v>
      </c>
      <c r="G11" s="208" t="s">
        <v>54</v>
      </c>
      <c r="H11" s="207"/>
      <c r="I11" s="210" t="s">
        <v>65</v>
      </c>
      <c r="J11" s="207" t="s">
        <v>53</v>
      </c>
      <c r="K11" s="249" t="s">
        <v>54</v>
      </c>
    </row>
    <row r="12" s="169" customFormat="1" customHeight="1" spans="1:11">
      <c r="A12" s="194" t="s">
        <v>98</v>
      </c>
      <c r="B12" s="197"/>
      <c r="C12" s="197"/>
      <c r="D12" s="197"/>
      <c r="E12" s="197"/>
      <c r="F12" s="197"/>
      <c r="G12" s="197"/>
      <c r="H12" s="197"/>
      <c r="I12" s="197"/>
      <c r="J12" s="197"/>
      <c r="K12" s="253"/>
    </row>
    <row r="13" s="169" customFormat="1" customHeight="1" spans="1:11">
      <c r="A13" s="211" t="s">
        <v>166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</row>
    <row r="14" s="169" customFormat="1" customHeight="1" spans="1:11">
      <c r="A14" s="212" t="s">
        <v>167</v>
      </c>
      <c r="B14" s="213"/>
      <c r="C14" s="213"/>
      <c r="D14" s="213"/>
      <c r="E14" s="213" t="s">
        <v>168</v>
      </c>
      <c r="F14" s="213"/>
      <c r="G14" s="213"/>
      <c r="H14" s="213"/>
      <c r="I14" s="254"/>
      <c r="J14" s="254"/>
      <c r="K14" s="255"/>
    </row>
    <row r="15" s="169" customFormat="1" customHeight="1" spans="1:11">
      <c r="A15" s="214" t="s">
        <v>169</v>
      </c>
      <c r="B15" s="215"/>
      <c r="C15" s="215"/>
      <c r="D15" s="216"/>
      <c r="E15" s="217" t="s">
        <v>170</v>
      </c>
      <c r="F15" s="215"/>
      <c r="G15" s="215"/>
      <c r="H15" s="216"/>
      <c r="I15" s="256"/>
      <c r="J15" s="257"/>
      <c r="K15" s="258"/>
    </row>
    <row r="16" s="169" customFormat="1" customHeight="1" spans="1:11">
      <c r="A16" s="200"/>
      <c r="B16" s="218"/>
      <c r="C16" s="218"/>
      <c r="D16" s="218"/>
      <c r="E16" s="218"/>
      <c r="F16" s="218"/>
      <c r="G16" s="218"/>
      <c r="H16" s="218"/>
      <c r="I16" s="218"/>
      <c r="J16" s="218"/>
      <c r="K16" s="251"/>
    </row>
    <row r="17" s="169" customFormat="1" customHeight="1" spans="1:11">
      <c r="A17" s="211" t="s">
        <v>171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</row>
    <row r="18" s="169" customFormat="1" customHeight="1" spans="1:11">
      <c r="A18" s="212"/>
      <c r="B18" s="213"/>
      <c r="C18" s="213"/>
      <c r="D18" s="213"/>
      <c r="E18" s="213"/>
      <c r="F18" s="213"/>
      <c r="G18" s="213"/>
      <c r="H18" s="213"/>
      <c r="I18" s="254"/>
      <c r="J18" s="254"/>
      <c r="K18" s="255"/>
    </row>
    <row r="19" s="169" customFormat="1" customHeight="1" spans="1:11">
      <c r="A19" s="214"/>
      <c r="B19" s="215"/>
      <c r="C19" s="215"/>
      <c r="D19" s="216"/>
      <c r="E19" s="217"/>
      <c r="F19" s="215"/>
      <c r="G19" s="215"/>
      <c r="H19" s="216"/>
      <c r="I19" s="256"/>
      <c r="J19" s="257"/>
      <c r="K19" s="258"/>
    </row>
    <row r="20" s="169" customFormat="1" customHeight="1" spans="1:11">
      <c r="A20" s="200"/>
      <c r="B20" s="218"/>
      <c r="C20" s="218"/>
      <c r="D20" s="218"/>
      <c r="E20" s="218"/>
      <c r="F20" s="218"/>
      <c r="G20" s="218"/>
      <c r="H20" s="218"/>
      <c r="I20" s="218"/>
      <c r="J20" s="218"/>
      <c r="K20" s="251"/>
    </row>
    <row r="21" s="169" customFormat="1" customHeight="1" spans="1:11">
      <c r="A21" s="219" t="s">
        <v>95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</row>
    <row r="22" s="169" customFormat="1" customHeight="1" spans="1:11">
      <c r="A22" s="94" t="s">
        <v>96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59"/>
    </row>
    <row r="23" s="169" customFormat="1" customHeight="1" spans="1:11">
      <c r="A23" s="106" t="s">
        <v>97</v>
      </c>
      <c r="B23" s="108"/>
      <c r="C23" s="208" t="s">
        <v>32</v>
      </c>
      <c r="D23" s="208" t="s">
        <v>33</v>
      </c>
      <c r="E23" s="105"/>
      <c r="F23" s="105"/>
      <c r="G23" s="105"/>
      <c r="H23" s="105"/>
      <c r="I23" s="105"/>
      <c r="J23" s="105"/>
      <c r="K23" s="153"/>
    </row>
    <row r="24" s="169" customFormat="1" customHeight="1" spans="1:11">
      <c r="A24" s="220" t="s">
        <v>172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59"/>
    </row>
    <row r="25" s="169" customFormat="1" customHeight="1" spans="1:11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60"/>
    </row>
    <row r="26" s="169" customFormat="1" customHeight="1" spans="1:11">
      <c r="A26" s="201" t="s">
        <v>104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s="169" customFormat="1" customHeight="1" spans="1:11">
      <c r="A27" s="175" t="s">
        <v>105</v>
      </c>
      <c r="B27" s="204" t="s">
        <v>63</v>
      </c>
      <c r="C27" s="204" t="s">
        <v>64</v>
      </c>
      <c r="D27" s="204" t="s">
        <v>56</v>
      </c>
      <c r="E27" s="176" t="s">
        <v>106</v>
      </c>
      <c r="F27" s="204" t="s">
        <v>63</v>
      </c>
      <c r="G27" s="204" t="s">
        <v>64</v>
      </c>
      <c r="H27" s="204" t="s">
        <v>56</v>
      </c>
      <c r="I27" s="176" t="s">
        <v>107</v>
      </c>
      <c r="J27" s="204" t="s">
        <v>63</v>
      </c>
      <c r="K27" s="252" t="s">
        <v>64</v>
      </c>
    </row>
    <row r="28" s="169" customFormat="1" customHeight="1" spans="1:11">
      <c r="A28" s="192" t="s">
        <v>55</v>
      </c>
      <c r="B28" s="208" t="s">
        <v>63</v>
      </c>
      <c r="C28" s="208" t="s">
        <v>64</v>
      </c>
      <c r="D28" s="208" t="s">
        <v>56</v>
      </c>
      <c r="E28" s="224" t="s">
        <v>62</v>
      </c>
      <c r="F28" s="208" t="s">
        <v>63</v>
      </c>
      <c r="G28" s="208" t="s">
        <v>64</v>
      </c>
      <c r="H28" s="208" t="s">
        <v>56</v>
      </c>
      <c r="I28" s="224" t="s">
        <v>73</v>
      </c>
      <c r="J28" s="208" t="s">
        <v>63</v>
      </c>
      <c r="K28" s="249" t="s">
        <v>64</v>
      </c>
    </row>
    <row r="29" s="169" customFormat="1" customHeight="1" spans="1:11">
      <c r="A29" s="181" t="s">
        <v>66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61"/>
    </row>
    <row r="30" s="169" customFormat="1" customHeight="1" spans="1:11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62"/>
    </row>
    <row r="31" s="169" customFormat="1" customHeight="1" spans="1:11">
      <c r="A31" s="228" t="s">
        <v>173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s="169" customFormat="1" ht="17.25" customHeight="1" spans="1:11">
      <c r="A32" s="229" t="s">
        <v>174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63"/>
    </row>
    <row r="33" s="169" customFormat="1" ht="17.25" customHeight="1" spans="1:11">
      <c r="A33" s="231" t="s">
        <v>175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64"/>
    </row>
    <row r="34" s="169" customFormat="1" ht="17.25" customHeight="1" spans="1:11">
      <c r="A34" s="231"/>
      <c r="B34" s="232"/>
      <c r="C34" s="232"/>
      <c r="D34" s="232"/>
      <c r="E34" s="232"/>
      <c r="F34" s="232"/>
      <c r="G34" s="232"/>
      <c r="H34" s="232"/>
      <c r="I34" s="232"/>
      <c r="J34" s="232"/>
      <c r="K34" s="264"/>
    </row>
    <row r="35" s="169" customFormat="1" ht="17.25" customHeight="1" spans="1:11">
      <c r="A35" s="231"/>
      <c r="B35" s="232"/>
      <c r="C35" s="232"/>
      <c r="D35" s="232"/>
      <c r="E35" s="232"/>
      <c r="F35" s="232"/>
      <c r="G35" s="232"/>
      <c r="H35" s="232"/>
      <c r="I35" s="232"/>
      <c r="J35" s="232"/>
      <c r="K35" s="264"/>
    </row>
    <row r="36" s="169" customFormat="1" ht="17.25" customHeight="1" spans="1:11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264"/>
    </row>
    <row r="37" s="169" customFormat="1" ht="17.25" customHeight="1" spans="1:11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264"/>
    </row>
    <row r="38" s="169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64"/>
    </row>
    <row r="39" s="169" customFormat="1" ht="17.25" customHeight="1" spans="1:11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264"/>
    </row>
    <row r="40" s="169" customFormat="1" ht="17.25" customHeight="1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64"/>
    </row>
    <row r="41" s="169" customFormat="1" ht="17.25" customHeight="1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64"/>
    </row>
    <row r="42" s="169" customFormat="1" ht="17.25" customHeight="1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64"/>
    </row>
    <row r="43" s="169" customFormat="1" ht="17.25" customHeight="1" spans="1:11">
      <c r="A43" s="226" t="s">
        <v>103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62"/>
    </row>
    <row r="44" s="169" customFormat="1" customHeight="1" spans="1:11">
      <c r="A44" s="228" t="s">
        <v>176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</row>
    <row r="45" s="169" customFormat="1" ht="18" customHeight="1" spans="1:11">
      <c r="A45" s="233" t="s">
        <v>98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65"/>
    </row>
    <row r="46" s="169" customFormat="1" ht="18" customHeight="1" spans="1:11">
      <c r="A46" s="233"/>
      <c r="B46" s="234"/>
      <c r="C46" s="234"/>
      <c r="D46" s="234"/>
      <c r="E46" s="234"/>
      <c r="F46" s="234"/>
      <c r="G46" s="234"/>
      <c r="H46" s="234"/>
      <c r="I46" s="234"/>
      <c r="J46" s="234"/>
      <c r="K46" s="265"/>
    </row>
    <row r="47" s="169" customFormat="1" ht="18" customHeight="1" spans="1:11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60"/>
    </row>
    <row r="48" s="169" customFormat="1" ht="21" customHeight="1" spans="1:11">
      <c r="A48" s="235" t="s">
        <v>109</v>
      </c>
      <c r="B48" s="236" t="s">
        <v>110</v>
      </c>
      <c r="C48" s="236"/>
      <c r="D48" s="237" t="s">
        <v>111</v>
      </c>
      <c r="E48" s="238"/>
      <c r="F48" s="237" t="s">
        <v>112</v>
      </c>
      <c r="G48" s="239"/>
      <c r="H48" s="240" t="s">
        <v>113</v>
      </c>
      <c r="I48" s="240"/>
      <c r="J48" s="236"/>
      <c r="K48" s="266"/>
    </row>
    <row r="49" s="169" customFormat="1" customHeight="1" spans="1:11">
      <c r="A49" s="241" t="s">
        <v>114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67"/>
    </row>
    <row r="50" s="169" customFormat="1" customHeight="1" spans="1:11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68"/>
    </row>
    <row r="51" s="169" customFormat="1" customHeight="1" spans="1:11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69"/>
    </row>
    <row r="52" s="169" customFormat="1" ht="21" customHeight="1" spans="1:11">
      <c r="A52" s="235" t="s">
        <v>109</v>
      </c>
      <c r="B52" s="236" t="s">
        <v>110</v>
      </c>
      <c r="C52" s="236"/>
      <c r="D52" s="237" t="s">
        <v>111</v>
      </c>
      <c r="E52" s="237" t="s">
        <v>115</v>
      </c>
      <c r="F52" s="237" t="s">
        <v>112</v>
      </c>
      <c r="G52" s="237" t="s">
        <v>177</v>
      </c>
      <c r="H52" s="240" t="s">
        <v>113</v>
      </c>
      <c r="I52" s="240"/>
      <c r="J52" s="270" t="s">
        <v>118</v>
      </c>
      <c r="K52" s="27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I6" sqref="I6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="45" customFormat="1" ht="30" customHeight="1" spans="1:14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="45" customFormat="1" ht="29.1" customHeight="1" spans="1:14">
      <c r="A2" s="49" t="s">
        <v>27</v>
      </c>
      <c r="B2" s="50" t="s">
        <v>28</v>
      </c>
      <c r="C2" s="50"/>
      <c r="D2" s="51" t="s">
        <v>34</v>
      </c>
      <c r="E2" s="50" t="s">
        <v>35</v>
      </c>
      <c r="F2" s="50"/>
      <c r="G2" s="50"/>
      <c r="H2" s="52"/>
      <c r="I2" s="74" t="s">
        <v>22</v>
      </c>
      <c r="J2" s="50" t="s">
        <v>23</v>
      </c>
      <c r="K2" s="50"/>
      <c r="L2" s="50"/>
      <c r="M2" s="50"/>
      <c r="N2" s="75"/>
    </row>
    <row r="3" s="45" customFormat="1" ht="29.1" customHeight="1" spans="1:14">
      <c r="A3" s="53" t="s">
        <v>119</v>
      </c>
      <c r="B3" s="54" t="s">
        <v>120</v>
      </c>
      <c r="C3" s="54"/>
      <c r="D3" s="54"/>
      <c r="E3" s="54"/>
      <c r="F3" s="54"/>
      <c r="G3" s="54"/>
      <c r="H3" s="55"/>
      <c r="I3" s="76" t="s">
        <v>121</v>
      </c>
      <c r="J3" s="76"/>
      <c r="K3" s="76"/>
      <c r="L3" s="76"/>
      <c r="M3" s="76"/>
      <c r="N3" s="77"/>
    </row>
    <row r="4" s="45" customFormat="1" ht="29.1" customHeight="1" spans="1:14">
      <c r="A4" s="53"/>
      <c r="B4" s="56" t="s">
        <v>80</v>
      </c>
      <c r="C4" s="57" t="s">
        <v>81</v>
      </c>
      <c r="D4" s="58" t="s">
        <v>82</v>
      </c>
      <c r="E4" s="57" t="s">
        <v>83</v>
      </c>
      <c r="F4" s="57" t="s">
        <v>84</v>
      </c>
      <c r="G4" s="57" t="s">
        <v>85</v>
      </c>
      <c r="H4" s="55"/>
      <c r="I4" s="56" t="s">
        <v>80</v>
      </c>
      <c r="J4" s="57" t="s">
        <v>81</v>
      </c>
      <c r="K4" s="58" t="s">
        <v>82</v>
      </c>
      <c r="L4" s="57" t="s">
        <v>83</v>
      </c>
      <c r="M4" s="57" t="s">
        <v>84</v>
      </c>
      <c r="N4" s="57" t="s">
        <v>85</v>
      </c>
    </row>
    <row r="5" s="45" customFormat="1" ht="29.1" customHeight="1" spans="1:14">
      <c r="A5" s="53"/>
      <c r="B5" s="56" t="s">
        <v>124</v>
      </c>
      <c r="C5" s="57" t="s">
        <v>125</v>
      </c>
      <c r="D5" s="58" t="s">
        <v>126</v>
      </c>
      <c r="E5" s="57" t="s">
        <v>127</v>
      </c>
      <c r="F5" s="57" t="s">
        <v>128</v>
      </c>
      <c r="G5" s="57" t="s">
        <v>129</v>
      </c>
      <c r="H5" s="55"/>
      <c r="I5" s="78" t="s">
        <v>88</v>
      </c>
      <c r="J5" s="78" t="s">
        <v>91</v>
      </c>
      <c r="K5" s="78" t="s">
        <v>92</v>
      </c>
      <c r="L5" s="78" t="s">
        <v>90</v>
      </c>
      <c r="M5" s="78" t="s">
        <v>88</v>
      </c>
      <c r="N5" s="79" t="s">
        <v>90</v>
      </c>
    </row>
    <row r="6" s="45" customFormat="1" ht="29.1" customHeight="1" spans="1:14">
      <c r="A6" s="59" t="s">
        <v>131</v>
      </c>
      <c r="B6" s="60">
        <f>C6-2.1</f>
        <v>98.8</v>
      </c>
      <c r="C6" s="60">
        <f>D6-2.1</f>
        <v>100.9</v>
      </c>
      <c r="D6" s="61" t="s">
        <v>132</v>
      </c>
      <c r="E6" s="60">
        <f t="shared" ref="E6:G6" si="0">D6+2.1</f>
        <v>105.1</v>
      </c>
      <c r="F6" s="60">
        <f t="shared" si="0"/>
        <v>107.2</v>
      </c>
      <c r="G6" s="60">
        <f t="shared" si="0"/>
        <v>109.3</v>
      </c>
      <c r="H6" s="55"/>
      <c r="I6" s="80" t="s">
        <v>178</v>
      </c>
      <c r="J6" s="80" t="s">
        <v>179</v>
      </c>
      <c r="K6" s="80" t="s">
        <v>180</v>
      </c>
      <c r="L6" s="80" t="s">
        <v>181</v>
      </c>
      <c r="M6" s="80" t="s">
        <v>182</v>
      </c>
      <c r="N6" s="81" t="s">
        <v>181</v>
      </c>
    </row>
    <row r="7" s="45" customFormat="1" ht="29.1" customHeight="1" spans="1:14">
      <c r="A7" s="59" t="s">
        <v>135</v>
      </c>
      <c r="B7" s="60">
        <f>C7-4</f>
        <v>78</v>
      </c>
      <c r="C7" s="60">
        <f>D7-4</f>
        <v>82</v>
      </c>
      <c r="D7" s="61" t="s">
        <v>136</v>
      </c>
      <c r="E7" s="60">
        <f>D7+4</f>
        <v>90</v>
      </c>
      <c r="F7" s="60">
        <f>E7+5</f>
        <v>95</v>
      </c>
      <c r="G7" s="60">
        <f>F7+6</f>
        <v>101</v>
      </c>
      <c r="H7" s="55"/>
      <c r="I7" s="82" t="s">
        <v>183</v>
      </c>
      <c r="J7" s="82" t="s">
        <v>184</v>
      </c>
      <c r="K7" s="82" t="s">
        <v>185</v>
      </c>
      <c r="L7" s="82" t="s">
        <v>186</v>
      </c>
      <c r="M7" s="82" t="s">
        <v>187</v>
      </c>
      <c r="N7" s="83" t="s">
        <v>188</v>
      </c>
    </row>
    <row r="8" s="45" customFormat="1" ht="29.1" customHeight="1" spans="1:14">
      <c r="A8" s="59" t="s">
        <v>138</v>
      </c>
      <c r="B8" s="60">
        <f>C8-3.6</f>
        <v>98.8</v>
      </c>
      <c r="C8" s="60">
        <f>D8-3.6</f>
        <v>102.4</v>
      </c>
      <c r="D8" s="61">
        <v>106</v>
      </c>
      <c r="E8" s="60">
        <f t="shared" ref="E8:G8" si="1">D8+4</f>
        <v>110</v>
      </c>
      <c r="F8" s="60">
        <f t="shared" si="1"/>
        <v>114</v>
      </c>
      <c r="G8" s="60">
        <f t="shared" si="1"/>
        <v>118</v>
      </c>
      <c r="H8" s="55"/>
      <c r="I8" s="82" t="s">
        <v>189</v>
      </c>
      <c r="J8" s="82" t="s">
        <v>190</v>
      </c>
      <c r="K8" s="82" t="s">
        <v>191</v>
      </c>
      <c r="L8" s="82" t="s">
        <v>192</v>
      </c>
      <c r="M8" s="82" t="s">
        <v>185</v>
      </c>
      <c r="N8" s="84" t="s">
        <v>193</v>
      </c>
    </row>
    <row r="9" s="45" customFormat="1" ht="29.1" customHeight="1" spans="1:14">
      <c r="A9" s="59" t="s">
        <v>141</v>
      </c>
      <c r="B9" s="60">
        <f>C9-2.3/2</f>
        <v>30.7</v>
      </c>
      <c r="C9" s="60">
        <f>D9-2.3/2</f>
        <v>31.85</v>
      </c>
      <c r="D9" s="61">
        <v>33</v>
      </c>
      <c r="E9" s="60">
        <f t="shared" ref="E9:G9" si="2">D9+2.6/2</f>
        <v>34.3</v>
      </c>
      <c r="F9" s="60">
        <f t="shared" si="2"/>
        <v>35.6</v>
      </c>
      <c r="G9" s="60">
        <f t="shared" si="2"/>
        <v>36.9</v>
      </c>
      <c r="H9" s="55"/>
      <c r="I9" s="80" t="s">
        <v>194</v>
      </c>
      <c r="J9" s="80" t="s">
        <v>186</v>
      </c>
      <c r="K9" s="80" t="s">
        <v>195</v>
      </c>
      <c r="L9" s="80" t="s">
        <v>196</v>
      </c>
      <c r="M9" s="80" t="s">
        <v>197</v>
      </c>
      <c r="N9" s="85" t="s">
        <v>198</v>
      </c>
    </row>
    <row r="10" s="45" customFormat="1" ht="29.1" customHeight="1" spans="1:14">
      <c r="A10" s="59" t="s">
        <v>143</v>
      </c>
      <c r="B10" s="60">
        <f>C10-0.7</f>
        <v>22.1</v>
      </c>
      <c r="C10" s="60">
        <f>D10-0.7</f>
        <v>22.8</v>
      </c>
      <c r="D10" s="61">
        <v>23.5</v>
      </c>
      <c r="E10" s="60">
        <f>D10+0.7</f>
        <v>24.2</v>
      </c>
      <c r="F10" s="60">
        <f>E10+0.7</f>
        <v>24.9</v>
      </c>
      <c r="G10" s="60">
        <f>F10+0.9</f>
        <v>25.8</v>
      </c>
      <c r="H10" s="55"/>
      <c r="I10" s="82" t="s">
        <v>199</v>
      </c>
      <c r="J10" s="82" t="s">
        <v>200</v>
      </c>
      <c r="K10" s="82" t="s">
        <v>201</v>
      </c>
      <c r="L10" s="82" t="s">
        <v>202</v>
      </c>
      <c r="M10" s="82" t="s">
        <v>203</v>
      </c>
      <c r="N10" s="84" t="s">
        <v>204</v>
      </c>
    </row>
    <row r="11" s="45" customFormat="1" ht="29.1" customHeight="1" spans="1:14">
      <c r="A11" s="59" t="s">
        <v>146</v>
      </c>
      <c r="B11" s="60">
        <f>C11-0.5</f>
        <v>18.5</v>
      </c>
      <c r="C11" s="60">
        <f>D11-0.5</f>
        <v>19</v>
      </c>
      <c r="D11" s="61">
        <v>19.5</v>
      </c>
      <c r="E11" s="60">
        <f>D11+0.5</f>
        <v>20</v>
      </c>
      <c r="F11" s="60">
        <f>E11+0.5</f>
        <v>20.5</v>
      </c>
      <c r="G11" s="60">
        <f>F11+0.7</f>
        <v>21.2</v>
      </c>
      <c r="H11" s="55"/>
      <c r="I11" s="82" t="s">
        <v>205</v>
      </c>
      <c r="J11" s="82" t="s">
        <v>205</v>
      </c>
      <c r="K11" s="82" t="s">
        <v>205</v>
      </c>
      <c r="L11" s="82" t="s">
        <v>205</v>
      </c>
      <c r="M11" s="82" t="s">
        <v>205</v>
      </c>
      <c r="N11" s="84" t="s">
        <v>205</v>
      </c>
    </row>
    <row r="12" s="45" customFormat="1" ht="29.1" customHeight="1" spans="1:14">
      <c r="A12" s="59" t="s">
        <v>148</v>
      </c>
      <c r="B12" s="60">
        <f>C12-0.7</f>
        <v>27.7</v>
      </c>
      <c r="C12" s="60">
        <f>D12-0.6</f>
        <v>28.4</v>
      </c>
      <c r="D12" s="61">
        <v>29</v>
      </c>
      <c r="E12" s="60">
        <f>D12+0.6</f>
        <v>29.6</v>
      </c>
      <c r="F12" s="60">
        <f>E12+0.7</f>
        <v>30.3</v>
      </c>
      <c r="G12" s="60">
        <f>F12+0.6</f>
        <v>30.9</v>
      </c>
      <c r="H12" s="55"/>
      <c r="I12" s="82" t="s">
        <v>205</v>
      </c>
      <c r="J12" s="82" t="s">
        <v>205</v>
      </c>
      <c r="K12" s="82" t="s">
        <v>205</v>
      </c>
      <c r="L12" s="82" t="s">
        <v>205</v>
      </c>
      <c r="M12" s="82" t="s">
        <v>205</v>
      </c>
      <c r="N12" s="84" t="s">
        <v>205</v>
      </c>
    </row>
    <row r="13" s="45" customFormat="1" ht="29.1" customHeight="1" spans="1:14">
      <c r="A13" s="59" t="s">
        <v>151</v>
      </c>
      <c r="B13" s="60">
        <f>C13-0.9</f>
        <v>41</v>
      </c>
      <c r="C13" s="60">
        <f>D13-0.9</f>
        <v>41.9</v>
      </c>
      <c r="D13" s="61">
        <v>42.8</v>
      </c>
      <c r="E13" s="60">
        <f t="shared" ref="E13:G13" si="3">D13+1.1</f>
        <v>43.9</v>
      </c>
      <c r="F13" s="60">
        <f t="shared" si="3"/>
        <v>45</v>
      </c>
      <c r="G13" s="60">
        <f t="shared" si="3"/>
        <v>46.1</v>
      </c>
      <c r="H13" s="55"/>
      <c r="I13" s="82" t="s">
        <v>205</v>
      </c>
      <c r="J13" s="82" t="s">
        <v>205</v>
      </c>
      <c r="K13" s="82" t="s">
        <v>205</v>
      </c>
      <c r="L13" s="82" t="s">
        <v>205</v>
      </c>
      <c r="M13" s="82" t="s">
        <v>205</v>
      </c>
      <c r="N13" s="84" t="s">
        <v>205</v>
      </c>
    </row>
    <row r="14" s="45" customFormat="1" ht="29.1" customHeight="1" spans="1:14">
      <c r="A14" s="62"/>
      <c r="B14" s="63"/>
      <c r="C14" s="64"/>
      <c r="D14" s="64"/>
      <c r="E14" s="64"/>
      <c r="F14" s="64"/>
      <c r="G14" s="65"/>
      <c r="H14" s="55"/>
      <c r="I14" s="82"/>
      <c r="J14" s="82"/>
      <c r="K14" s="82"/>
      <c r="L14" s="82"/>
      <c r="M14" s="82"/>
      <c r="N14" s="84"/>
    </row>
    <row r="15" s="45" customFormat="1" ht="29.1" customHeight="1" spans="1:14">
      <c r="A15" s="66"/>
      <c r="B15" s="67"/>
      <c r="C15" s="68"/>
      <c r="D15" s="68"/>
      <c r="E15" s="69"/>
      <c r="F15" s="69"/>
      <c r="G15" s="70"/>
      <c r="H15" s="71"/>
      <c r="I15" s="86"/>
      <c r="J15" s="87"/>
      <c r="K15" s="88"/>
      <c r="L15" s="87"/>
      <c r="M15" s="87"/>
      <c r="N15" s="89"/>
    </row>
    <row r="16" s="45" customFormat="1" ht="15" spans="1:14">
      <c r="A16" s="72" t="s">
        <v>98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s="45" customFormat="1" ht="14.25" spans="1:14">
      <c r="A17" s="45" t="s">
        <v>154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="45" customFormat="1" ht="14.25" spans="1:13">
      <c r="A18" s="73"/>
      <c r="B18" s="73"/>
      <c r="C18" s="73"/>
      <c r="D18" s="73"/>
      <c r="E18" s="73"/>
      <c r="F18" s="73"/>
      <c r="G18" s="73"/>
      <c r="H18" s="73"/>
      <c r="I18" s="72" t="s">
        <v>206</v>
      </c>
      <c r="J18" s="90"/>
      <c r="K18" s="72" t="s">
        <v>156</v>
      </c>
      <c r="L18" s="72"/>
      <c r="M18" s="72" t="s">
        <v>207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topLeftCell="A31" workbookViewId="0">
      <selection activeCell="A20" sqref="A20:K20"/>
    </sheetView>
  </sheetViews>
  <sheetFormatPr defaultColWidth="10.125" defaultRowHeight="14.25"/>
  <cols>
    <col min="1" max="1" width="11.15" style="46" customWidth="1"/>
    <col min="2" max="3" width="7.70833333333333" style="46" customWidth="1"/>
    <col min="4" max="4" width="8.33333333333333" style="46" customWidth="1"/>
    <col min="5" max="5" width="10.1" style="46" customWidth="1"/>
    <col min="6" max="6" width="8.85" style="46" customWidth="1"/>
    <col min="7" max="7" width="8.43333333333333" style="46" customWidth="1"/>
    <col min="8" max="8" width="8.64166666666667" style="46" customWidth="1"/>
    <col min="9" max="9" width="7.6" style="46" customWidth="1"/>
    <col min="10" max="10" width="8.74166666666667" style="46" customWidth="1"/>
    <col min="11" max="11" width="12.125" style="46" customWidth="1"/>
    <col min="12" max="16384" width="10.125" style="46"/>
  </cols>
  <sheetData>
    <row r="1" s="46" customFormat="1" ht="26.25" spans="1:11">
      <c r="A1" s="93" t="s">
        <v>208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="46" customFormat="1" spans="1:11">
      <c r="A2" s="94" t="s">
        <v>18</v>
      </c>
      <c r="B2" s="95" t="s">
        <v>19</v>
      </c>
      <c r="C2" s="95"/>
      <c r="D2" s="96" t="s">
        <v>27</v>
      </c>
      <c r="E2" s="97" t="s">
        <v>28</v>
      </c>
      <c r="F2" s="98" t="s">
        <v>209</v>
      </c>
      <c r="G2" s="99" t="s">
        <v>35</v>
      </c>
      <c r="H2" s="99"/>
      <c r="I2" s="130" t="s">
        <v>22</v>
      </c>
      <c r="J2" s="99" t="s">
        <v>23</v>
      </c>
      <c r="K2" s="152"/>
    </row>
    <row r="3" s="46" customFormat="1" spans="1:11">
      <c r="A3" s="100" t="s">
        <v>43</v>
      </c>
      <c r="B3" s="101">
        <v>33486</v>
      </c>
      <c r="C3" s="101"/>
      <c r="D3" s="102" t="s">
        <v>210</v>
      </c>
      <c r="E3" s="103" t="s">
        <v>211</v>
      </c>
      <c r="F3" s="104"/>
      <c r="G3" s="104"/>
      <c r="H3" s="105" t="s">
        <v>212</v>
      </c>
      <c r="I3" s="105"/>
      <c r="J3" s="105"/>
      <c r="K3" s="153"/>
    </row>
    <row r="4" s="46" customFormat="1" spans="1:11">
      <c r="A4" s="106" t="s">
        <v>39</v>
      </c>
      <c r="B4" s="107">
        <v>4</v>
      </c>
      <c r="C4" s="107">
        <v>6</v>
      </c>
      <c r="D4" s="108" t="s">
        <v>213</v>
      </c>
      <c r="E4" s="104"/>
      <c r="F4" s="104"/>
      <c r="G4" s="104"/>
      <c r="H4" s="108" t="s">
        <v>214</v>
      </c>
      <c r="I4" s="108"/>
      <c r="J4" s="121" t="s">
        <v>32</v>
      </c>
      <c r="K4" s="154" t="s">
        <v>33</v>
      </c>
    </row>
    <row r="5" s="46" customFormat="1" spans="1:11">
      <c r="A5" s="106" t="s">
        <v>215</v>
      </c>
      <c r="B5" s="101">
        <v>1</v>
      </c>
      <c r="C5" s="101"/>
      <c r="D5" s="102" t="s">
        <v>216</v>
      </c>
      <c r="E5" s="105" t="s">
        <v>217</v>
      </c>
      <c r="F5" s="105" t="s">
        <v>218</v>
      </c>
      <c r="G5" s="105" t="s">
        <v>219</v>
      </c>
      <c r="H5" s="108" t="s">
        <v>220</v>
      </c>
      <c r="I5" s="108"/>
      <c r="J5" s="121" t="s">
        <v>32</v>
      </c>
      <c r="K5" s="154" t="s">
        <v>33</v>
      </c>
    </row>
    <row r="6" s="46" customFormat="1" ht="15" spans="1:11">
      <c r="A6" s="109" t="s">
        <v>221</v>
      </c>
      <c r="B6" s="110" t="s">
        <v>222</v>
      </c>
      <c r="C6" s="110"/>
      <c r="D6" s="111" t="s">
        <v>223</v>
      </c>
      <c r="E6" s="112">
        <v>1005</v>
      </c>
      <c r="F6" s="112">
        <v>18669</v>
      </c>
      <c r="G6" s="111"/>
      <c r="H6" s="113" t="s">
        <v>224</v>
      </c>
      <c r="I6" s="113"/>
      <c r="J6" s="127" t="s">
        <v>32</v>
      </c>
      <c r="K6" s="155" t="s">
        <v>33</v>
      </c>
    </row>
    <row r="7" s="46" customFormat="1" ht="15" spans="1:11">
      <c r="A7" s="114" t="s">
        <v>225</v>
      </c>
      <c r="B7" s="115" t="s">
        <v>226</v>
      </c>
      <c r="C7" s="115"/>
      <c r="D7" s="114"/>
      <c r="E7" s="116"/>
      <c r="F7" s="117"/>
      <c r="G7" s="114"/>
      <c r="H7" s="117"/>
      <c r="I7" s="116"/>
      <c r="J7" s="116"/>
      <c r="K7" s="116"/>
    </row>
    <row r="8" s="46" customFormat="1" spans="1:11">
      <c r="A8" s="118" t="s">
        <v>227</v>
      </c>
      <c r="B8" s="98" t="s">
        <v>228</v>
      </c>
      <c r="C8" s="98" t="s">
        <v>229</v>
      </c>
      <c r="D8" s="98" t="s">
        <v>230</v>
      </c>
      <c r="E8" s="98" t="s">
        <v>231</v>
      </c>
      <c r="F8" s="98" t="s">
        <v>232</v>
      </c>
      <c r="G8" s="119"/>
      <c r="H8" s="120"/>
      <c r="I8" s="120"/>
      <c r="J8" s="120"/>
      <c r="K8" s="156"/>
    </row>
    <row r="9" s="46" customFormat="1" spans="1:11">
      <c r="A9" s="106" t="s">
        <v>233</v>
      </c>
      <c r="B9" s="108"/>
      <c r="C9" s="121" t="s">
        <v>32</v>
      </c>
      <c r="D9" s="121" t="s">
        <v>33</v>
      </c>
      <c r="E9" s="102" t="s">
        <v>234</v>
      </c>
      <c r="F9" s="122" t="s">
        <v>235</v>
      </c>
      <c r="G9" s="123"/>
      <c r="H9" s="124"/>
      <c r="I9" s="124"/>
      <c r="J9" s="124"/>
      <c r="K9" s="157"/>
    </row>
    <row r="10" s="46" customFormat="1" spans="1:11">
      <c r="A10" s="106" t="s">
        <v>236</v>
      </c>
      <c r="B10" s="108"/>
      <c r="C10" s="121" t="s">
        <v>32</v>
      </c>
      <c r="D10" s="121" t="s">
        <v>33</v>
      </c>
      <c r="E10" s="102" t="s">
        <v>237</v>
      </c>
      <c r="F10" s="122" t="s">
        <v>238</v>
      </c>
      <c r="G10" s="123" t="s">
        <v>239</v>
      </c>
      <c r="H10" s="124"/>
      <c r="I10" s="124"/>
      <c r="J10" s="124"/>
      <c r="K10" s="157"/>
    </row>
    <row r="11" s="46" customFormat="1" spans="1:11">
      <c r="A11" s="125" t="s">
        <v>165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8"/>
    </row>
    <row r="12" s="46" customFormat="1" spans="1:11">
      <c r="A12" s="100" t="s">
        <v>57</v>
      </c>
      <c r="B12" s="121" t="s">
        <v>53</v>
      </c>
      <c r="C12" s="121" t="s">
        <v>54</v>
      </c>
      <c r="D12" s="122"/>
      <c r="E12" s="102" t="s">
        <v>55</v>
      </c>
      <c r="F12" s="121" t="s">
        <v>53</v>
      </c>
      <c r="G12" s="121" t="s">
        <v>54</v>
      </c>
      <c r="H12" s="121"/>
      <c r="I12" s="102" t="s">
        <v>240</v>
      </c>
      <c r="J12" s="121" t="s">
        <v>53</v>
      </c>
      <c r="K12" s="154" t="s">
        <v>54</v>
      </c>
    </row>
    <row r="13" s="46" customFormat="1" spans="1:11">
      <c r="A13" s="100" t="s">
        <v>60</v>
      </c>
      <c r="B13" s="121" t="s">
        <v>53</v>
      </c>
      <c r="C13" s="121" t="s">
        <v>54</v>
      </c>
      <c r="D13" s="122"/>
      <c r="E13" s="102" t="s">
        <v>65</v>
      </c>
      <c r="F13" s="121" t="s">
        <v>53</v>
      </c>
      <c r="G13" s="121" t="s">
        <v>54</v>
      </c>
      <c r="H13" s="121"/>
      <c r="I13" s="102" t="s">
        <v>241</v>
      </c>
      <c r="J13" s="121" t="s">
        <v>53</v>
      </c>
      <c r="K13" s="154" t="s">
        <v>54</v>
      </c>
    </row>
    <row r="14" s="46" customFormat="1" ht="15" spans="1:11">
      <c r="A14" s="109" t="s">
        <v>242</v>
      </c>
      <c r="B14" s="127" t="s">
        <v>53</v>
      </c>
      <c r="C14" s="127" t="s">
        <v>54</v>
      </c>
      <c r="D14" s="128"/>
      <c r="E14" s="111" t="s">
        <v>243</v>
      </c>
      <c r="F14" s="127" t="s">
        <v>53</v>
      </c>
      <c r="G14" s="127" t="s">
        <v>54</v>
      </c>
      <c r="H14" s="127"/>
      <c r="I14" s="111" t="s">
        <v>244</v>
      </c>
      <c r="J14" s="127" t="s">
        <v>53</v>
      </c>
      <c r="K14" s="155" t="s">
        <v>54</v>
      </c>
    </row>
    <row r="15" s="46" customFormat="1" ht="15" spans="1:11">
      <c r="A15" s="114"/>
      <c r="B15" s="129"/>
      <c r="C15" s="129"/>
      <c r="D15" s="116"/>
      <c r="E15" s="114"/>
      <c r="F15" s="129"/>
      <c r="G15" s="129"/>
      <c r="H15" s="129"/>
      <c r="I15" s="114"/>
      <c r="J15" s="129"/>
      <c r="K15" s="129"/>
    </row>
    <row r="16" s="91" customFormat="1" spans="1:11">
      <c r="A16" s="94" t="s">
        <v>245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9"/>
    </row>
    <row r="17" s="46" customFormat="1" spans="1:11">
      <c r="A17" s="106" t="s">
        <v>246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60"/>
    </row>
    <row r="18" s="46" customFormat="1" spans="1:11">
      <c r="A18" s="106" t="s">
        <v>247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60"/>
    </row>
    <row r="19" s="46" customFormat="1" spans="1:11">
      <c r="A19" s="131" t="s">
        <v>248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4"/>
    </row>
    <row r="20" s="46" customFormat="1" spans="1:11">
      <c r="A20" s="132" t="s">
        <v>249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61"/>
    </row>
    <row r="21" s="46" customFormat="1" spans="1:11">
      <c r="A21" s="132" t="s">
        <v>250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="46" customFormat="1" spans="1:11">
      <c r="A22" s="132" t="s">
        <v>251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="46" customFormat="1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="46" customFormat="1" spans="1:11">
      <c r="A24" s="106" t="s">
        <v>97</v>
      </c>
      <c r="B24" s="108"/>
      <c r="C24" s="121" t="s">
        <v>32</v>
      </c>
      <c r="D24" s="121" t="s">
        <v>33</v>
      </c>
      <c r="E24" s="105"/>
      <c r="F24" s="105"/>
      <c r="G24" s="105"/>
      <c r="H24" s="105"/>
      <c r="I24" s="105"/>
      <c r="J24" s="105"/>
      <c r="K24" s="153"/>
    </row>
    <row r="25" s="46" customFormat="1" ht="15" spans="1:11">
      <c r="A25" s="136" t="s">
        <v>252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s="46" customFormat="1" ht="1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="46" customFormat="1" spans="1:11">
      <c r="A27" s="139" t="s">
        <v>253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64"/>
    </row>
    <row r="28" s="46" customFormat="1" spans="1:11">
      <c r="A28" s="141" t="s">
        <v>254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65"/>
    </row>
    <row r="29" s="46" customFormat="1" spans="1:11">
      <c r="A29" s="141" t="s">
        <v>255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65"/>
    </row>
    <row r="30" s="46" customFormat="1" spans="1:11">
      <c r="A30" s="141" t="s">
        <v>256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65"/>
    </row>
    <row r="31" s="46" customFormat="1" spans="1:11">
      <c r="A31" s="141" t="s">
        <v>257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65"/>
    </row>
    <row r="32" s="46" customFormat="1" spans="1:11">
      <c r="A32" s="141" t="s">
        <v>258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65"/>
    </row>
    <row r="33" s="46" customFormat="1" ht="23.1" customHeight="1" spans="1:11">
      <c r="A33" s="141" t="s">
        <v>259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65"/>
    </row>
    <row r="34" s="46" customFormat="1" ht="23.1" customHeight="1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1"/>
    </row>
    <row r="35" s="46" customFormat="1" ht="23.1" customHeight="1" spans="1:11">
      <c r="A35" s="143"/>
      <c r="B35" s="133"/>
      <c r="C35" s="133"/>
      <c r="D35" s="133"/>
      <c r="E35" s="133"/>
      <c r="F35" s="133"/>
      <c r="G35" s="133"/>
      <c r="H35" s="133"/>
      <c r="I35" s="133"/>
      <c r="J35" s="133"/>
      <c r="K35" s="161"/>
    </row>
    <row r="36" s="46" customFormat="1" ht="23.1" customHeight="1" spans="1:1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66"/>
    </row>
    <row r="37" s="46" customFormat="1" ht="18.75" customHeight="1" spans="1:11">
      <c r="A37" s="146" t="s">
        <v>260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67"/>
    </row>
    <row r="38" s="92" customFormat="1" ht="18.75" customHeight="1" spans="1:11">
      <c r="A38" s="106" t="s">
        <v>261</v>
      </c>
      <c r="B38" s="108"/>
      <c r="C38" s="108"/>
      <c r="D38" s="105" t="s">
        <v>262</v>
      </c>
      <c r="E38" s="105"/>
      <c r="F38" s="148" t="s">
        <v>263</v>
      </c>
      <c r="G38" s="149"/>
      <c r="H38" s="108" t="s">
        <v>264</v>
      </c>
      <c r="I38" s="108"/>
      <c r="J38" s="108" t="s">
        <v>265</v>
      </c>
      <c r="K38" s="160"/>
    </row>
    <row r="39" s="46" customFormat="1" ht="18.75" customHeight="1" spans="1:13">
      <c r="A39" s="106" t="s">
        <v>98</v>
      </c>
      <c r="B39" s="108" t="s">
        <v>266</v>
      </c>
      <c r="C39" s="108"/>
      <c r="D39" s="108"/>
      <c r="E39" s="108"/>
      <c r="F39" s="108"/>
      <c r="G39" s="108"/>
      <c r="H39" s="108"/>
      <c r="I39" s="108"/>
      <c r="J39" s="108"/>
      <c r="K39" s="160"/>
      <c r="M39" s="92"/>
    </row>
    <row r="40" s="46" customFormat="1" ht="30.95" customHeight="1" spans="1:11">
      <c r="A40" s="106" t="s">
        <v>267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60"/>
    </row>
    <row r="41" s="46" customFormat="1" ht="18.75" customHeight="1" spans="1:11">
      <c r="A41" s="106"/>
      <c r="B41" s="108"/>
      <c r="C41" s="108"/>
      <c r="D41" s="108"/>
      <c r="E41" s="108"/>
      <c r="F41" s="108"/>
      <c r="G41" s="108"/>
      <c r="H41" s="108"/>
      <c r="I41" s="108"/>
      <c r="J41" s="108"/>
      <c r="K41" s="160"/>
    </row>
    <row r="42" s="46" customFormat="1" ht="32.1" customHeight="1" spans="1:11">
      <c r="A42" s="109" t="s">
        <v>109</v>
      </c>
      <c r="B42" s="112" t="s">
        <v>268</v>
      </c>
      <c r="C42" s="112"/>
      <c r="D42" s="111" t="s">
        <v>269</v>
      </c>
      <c r="E42" s="128" t="s">
        <v>115</v>
      </c>
      <c r="F42" s="111" t="s">
        <v>112</v>
      </c>
      <c r="G42" s="150" t="s">
        <v>270</v>
      </c>
      <c r="H42" s="151" t="s">
        <v>113</v>
      </c>
      <c r="I42" s="151"/>
      <c r="J42" s="112" t="s">
        <v>118</v>
      </c>
      <c r="K42" s="168"/>
    </row>
    <row r="43" s="46" customFormat="1" ht="16.5" customHeight="1"/>
    <row r="44" s="46" customFormat="1" ht="16.5" customHeight="1"/>
    <row r="45" s="46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4</xdr:col>
                    <xdr:colOff>44450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276225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260350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9</xdr:col>
                    <xdr:colOff>20955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4</xdr:col>
                    <xdr:colOff>53975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116205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490855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490855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116205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490855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133985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105410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4</xdr:col>
                    <xdr:colOff>44450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336550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336550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506730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546100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163830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88900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133985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133985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105410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105410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355600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4</xdr:col>
                    <xdr:colOff>101600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4</xdr:col>
                    <xdr:colOff>44450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412750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479425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430530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4</xdr:col>
                    <xdr:colOff>44450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="45" customFormat="1" ht="30" customHeight="1" spans="1:14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="45" customFormat="1" ht="29.1" customHeight="1" spans="1:14">
      <c r="A2" s="49" t="s">
        <v>27</v>
      </c>
      <c r="B2" s="50" t="s">
        <v>28</v>
      </c>
      <c r="C2" s="50"/>
      <c r="D2" s="51" t="s">
        <v>34</v>
      </c>
      <c r="E2" s="50" t="s">
        <v>35</v>
      </c>
      <c r="F2" s="50"/>
      <c r="G2" s="50"/>
      <c r="H2" s="52"/>
      <c r="I2" s="74" t="s">
        <v>22</v>
      </c>
      <c r="J2" s="50" t="s">
        <v>23</v>
      </c>
      <c r="K2" s="50"/>
      <c r="L2" s="50"/>
      <c r="M2" s="50"/>
      <c r="N2" s="75"/>
    </row>
    <row r="3" s="45" customFormat="1" ht="29.1" customHeight="1" spans="1:14">
      <c r="A3" s="53" t="s">
        <v>119</v>
      </c>
      <c r="B3" s="54" t="s">
        <v>120</v>
      </c>
      <c r="C3" s="54"/>
      <c r="D3" s="54"/>
      <c r="E3" s="54"/>
      <c r="F3" s="54"/>
      <c r="G3" s="54"/>
      <c r="H3" s="55"/>
      <c r="I3" s="76" t="s">
        <v>121</v>
      </c>
      <c r="J3" s="76"/>
      <c r="K3" s="76"/>
      <c r="L3" s="76"/>
      <c r="M3" s="76"/>
      <c r="N3" s="77"/>
    </row>
    <row r="4" s="45" customFormat="1" ht="29.1" customHeight="1" spans="1:14">
      <c r="A4" s="53"/>
      <c r="B4" s="56" t="s">
        <v>80</v>
      </c>
      <c r="C4" s="57" t="s">
        <v>81</v>
      </c>
      <c r="D4" s="58" t="s">
        <v>82</v>
      </c>
      <c r="E4" s="57" t="s">
        <v>83</v>
      </c>
      <c r="F4" s="57" t="s">
        <v>84</v>
      </c>
      <c r="G4" s="57" t="s">
        <v>85</v>
      </c>
      <c r="H4" s="55"/>
      <c r="I4" s="56" t="s">
        <v>80</v>
      </c>
      <c r="J4" s="57" t="s">
        <v>81</v>
      </c>
      <c r="K4" s="58" t="s">
        <v>82</v>
      </c>
      <c r="L4" s="57" t="s">
        <v>83</v>
      </c>
      <c r="M4" s="57" t="s">
        <v>84</v>
      </c>
      <c r="N4" s="57" t="s">
        <v>85</v>
      </c>
    </row>
    <row r="5" s="45" customFormat="1" ht="29.1" customHeight="1" spans="1:14">
      <c r="A5" s="53"/>
      <c r="B5" s="56" t="s">
        <v>124</v>
      </c>
      <c r="C5" s="57" t="s">
        <v>125</v>
      </c>
      <c r="D5" s="58" t="s">
        <v>126</v>
      </c>
      <c r="E5" s="57" t="s">
        <v>127</v>
      </c>
      <c r="F5" s="57" t="s">
        <v>128</v>
      </c>
      <c r="G5" s="57" t="s">
        <v>129</v>
      </c>
      <c r="H5" s="55"/>
      <c r="I5" s="78" t="s">
        <v>88</v>
      </c>
      <c r="J5" s="78" t="s">
        <v>91</v>
      </c>
      <c r="K5" s="78" t="s">
        <v>92</v>
      </c>
      <c r="L5" s="78" t="s">
        <v>90</v>
      </c>
      <c r="M5" s="78" t="s">
        <v>88</v>
      </c>
      <c r="N5" s="79" t="s">
        <v>90</v>
      </c>
    </row>
    <row r="6" s="45" customFormat="1" ht="29.1" customHeight="1" spans="1:14">
      <c r="A6" s="59" t="s">
        <v>131</v>
      </c>
      <c r="B6" s="60">
        <f>C6-2.1</f>
        <v>98.8</v>
      </c>
      <c r="C6" s="60">
        <f>D6-2.1</f>
        <v>100.9</v>
      </c>
      <c r="D6" s="61" t="s">
        <v>132</v>
      </c>
      <c r="E6" s="60">
        <f t="shared" ref="E6:G6" si="0">D6+2.1</f>
        <v>105.1</v>
      </c>
      <c r="F6" s="60">
        <f t="shared" si="0"/>
        <v>107.2</v>
      </c>
      <c r="G6" s="60">
        <f t="shared" si="0"/>
        <v>109.3</v>
      </c>
      <c r="H6" s="55"/>
      <c r="I6" s="80" t="s">
        <v>178</v>
      </c>
      <c r="J6" s="80" t="s">
        <v>179</v>
      </c>
      <c r="K6" s="80" t="s">
        <v>180</v>
      </c>
      <c r="L6" s="80" t="s">
        <v>181</v>
      </c>
      <c r="M6" s="80" t="s">
        <v>182</v>
      </c>
      <c r="N6" s="81" t="s">
        <v>181</v>
      </c>
    </row>
    <row r="7" s="45" customFormat="1" ht="29.1" customHeight="1" spans="1:14">
      <c r="A7" s="59" t="s">
        <v>135</v>
      </c>
      <c r="B7" s="60">
        <f>C7-4</f>
        <v>78</v>
      </c>
      <c r="C7" s="60">
        <f>D7-4</f>
        <v>82</v>
      </c>
      <c r="D7" s="61" t="s">
        <v>136</v>
      </c>
      <c r="E7" s="60">
        <f>D7+4</f>
        <v>90</v>
      </c>
      <c r="F7" s="60">
        <f>E7+5</f>
        <v>95</v>
      </c>
      <c r="G7" s="60">
        <f>F7+6</f>
        <v>101</v>
      </c>
      <c r="H7" s="55"/>
      <c r="I7" s="82" t="s">
        <v>183</v>
      </c>
      <c r="J7" s="82" t="s">
        <v>184</v>
      </c>
      <c r="K7" s="82" t="s">
        <v>185</v>
      </c>
      <c r="L7" s="82" t="s">
        <v>186</v>
      </c>
      <c r="M7" s="82" t="s">
        <v>187</v>
      </c>
      <c r="N7" s="83" t="s">
        <v>188</v>
      </c>
    </row>
    <row r="8" s="45" customFormat="1" ht="29.1" customHeight="1" spans="1:14">
      <c r="A8" s="59" t="s">
        <v>138</v>
      </c>
      <c r="B8" s="60">
        <f>C8-3.6</f>
        <v>98.8</v>
      </c>
      <c r="C8" s="60">
        <f>D8-3.6</f>
        <v>102.4</v>
      </c>
      <c r="D8" s="61">
        <v>106</v>
      </c>
      <c r="E8" s="60">
        <f t="shared" ref="E8:G8" si="1">D8+4</f>
        <v>110</v>
      </c>
      <c r="F8" s="60">
        <f t="shared" si="1"/>
        <v>114</v>
      </c>
      <c r="G8" s="60">
        <f t="shared" si="1"/>
        <v>118</v>
      </c>
      <c r="H8" s="55"/>
      <c r="I8" s="82" t="s">
        <v>189</v>
      </c>
      <c r="J8" s="82" t="s">
        <v>190</v>
      </c>
      <c r="K8" s="82" t="s">
        <v>191</v>
      </c>
      <c r="L8" s="82" t="s">
        <v>192</v>
      </c>
      <c r="M8" s="82" t="s">
        <v>185</v>
      </c>
      <c r="N8" s="84" t="s">
        <v>193</v>
      </c>
    </row>
    <row r="9" s="45" customFormat="1" ht="29.1" customHeight="1" spans="1:14">
      <c r="A9" s="59" t="s">
        <v>141</v>
      </c>
      <c r="B9" s="60">
        <f>C9-2.3/2</f>
        <v>30.7</v>
      </c>
      <c r="C9" s="60">
        <f>D9-2.3/2</f>
        <v>31.85</v>
      </c>
      <c r="D9" s="61">
        <v>33</v>
      </c>
      <c r="E9" s="60">
        <f t="shared" ref="E9:G9" si="2">D9+2.6/2</f>
        <v>34.3</v>
      </c>
      <c r="F9" s="60">
        <f t="shared" si="2"/>
        <v>35.6</v>
      </c>
      <c r="G9" s="60">
        <f t="shared" si="2"/>
        <v>36.9</v>
      </c>
      <c r="H9" s="55"/>
      <c r="I9" s="80" t="s">
        <v>194</v>
      </c>
      <c r="J9" s="80" t="s">
        <v>186</v>
      </c>
      <c r="K9" s="80" t="s">
        <v>195</v>
      </c>
      <c r="L9" s="80" t="s">
        <v>196</v>
      </c>
      <c r="M9" s="80" t="s">
        <v>197</v>
      </c>
      <c r="N9" s="85" t="s">
        <v>198</v>
      </c>
    </row>
    <row r="10" s="45" customFormat="1" ht="29.1" customHeight="1" spans="1:14">
      <c r="A10" s="59" t="s">
        <v>143</v>
      </c>
      <c r="B10" s="60">
        <f>C10-0.7</f>
        <v>22.1</v>
      </c>
      <c r="C10" s="60">
        <f>D10-0.7</f>
        <v>22.8</v>
      </c>
      <c r="D10" s="61">
        <v>23.5</v>
      </c>
      <c r="E10" s="60">
        <f>D10+0.7</f>
        <v>24.2</v>
      </c>
      <c r="F10" s="60">
        <f>E10+0.7</f>
        <v>24.9</v>
      </c>
      <c r="G10" s="60">
        <f>F10+0.9</f>
        <v>25.8</v>
      </c>
      <c r="H10" s="55"/>
      <c r="I10" s="82" t="s">
        <v>199</v>
      </c>
      <c r="J10" s="82" t="s">
        <v>200</v>
      </c>
      <c r="K10" s="82" t="s">
        <v>201</v>
      </c>
      <c r="L10" s="82" t="s">
        <v>202</v>
      </c>
      <c r="M10" s="82" t="s">
        <v>203</v>
      </c>
      <c r="N10" s="84" t="s">
        <v>204</v>
      </c>
    </row>
    <row r="11" s="45" customFormat="1" ht="29.1" customHeight="1" spans="1:14">
      <c r="A11" s="59" t="s">
        <v>146</v>
      </c>
      <c r="B11" s="60">
        <f>C11-0.5</f>
        <v>18.5</v>
      </c>
      <c r="C11" s="60">
        <f>D11-0.5</f>
        <v>19</v>
      </c>
      <c r="D11" s="61">
        <v>19.5</v>
      </c>
      <c r="E11" s="60">
        <f>D11+0.5</f>
        <v>20</v>
      </c>
      <c r="F11" s="60">
        <f>E11+0.5</f>
        <v>20.5</v>
      </c>
      <c r="G11" s="60">
        <f>F11+0.7</f>
        <v>21.2</v>
      </c>
      <c r="H11" s="55"/>
      <c r="I11" s="82" t="s">
        <v>205</v>
      </c>
      <c r="J11" s="82" t="s">
        <v>205</v>
      </c>
      <c r="K11" s="82" t="s">
        <v>205</v>
      </c>
      <c r="L11" s="82" t="s">
        <v>205</v>
      </c>
      <c r="M11" s="82" t="s">
        <v>205</v>
      </c>
      <c r="N11" s="84" t="s">
        <v>205</v>
      </c>
    </row>
    <row r="12" s="45" customFormat="1" ht="29.1" customHeight="1" spans="1:14">
      <c r="A12" s="59" t="s">
        <v>148</v>
      </c>
      <c r="B12" s="60">
        <f>C12-0.7</f>
        <v>27.7</v>
      </c>
      <c r="C12" s="60">
        <f>D12-0.6</f>
        <v>28.4</v>
      </c>
      <c r="D12" s="61">
        <v>29</v>
      </c>
      <c r="E12" s="60">
        <f>D12+0.6</f>
        <v>29.6</v>
      </c>
      <c r="F12" s="60">
        <f>E12+0.7</f>
        <v>30.3</v>
      </c>
      <c r="G12" s="60">
        <f>F12+0.6</f>
        <v>30.9</v>
      </c>
      <c r="H12" s="55"/>
      <c r="I12" s="82" t="s">
        <v>205</v>
      </c>
      <c r="J12" s="82" t="s">
        <v>205</v>
      </c>
      <c r="K12" s="82" t="s">
        <v>205</v>
      </c>
      <c r="L12" s="82" t="s">
        <v>205</v>
      </c>
      <c r="M12" s="82" t="s">
        <v>205</v>
      </c>
      <c r="N12" s="84" t="s">
        <v>205</v>
      </c>
    </row>
    <row r="13" s="45" customFormat="1" ht="29.1" customHeight="1" spans="1:14">
      <c r="A13" s="59" t="s">
        <v>151</v>
      </c>
      <c r="B13" s="60">
        <f>C13-0.9</f>
        <v>41</v>
      </c>
      <c r="C13" s="60">
        <f>D13-0.9</f>
        <v>41.9</v>
      </c>
      <c r="D13" s="61">
        <v>42.8</v>
      </c>
      <c r="E13" s="60">
        <f t="shared" ref="E13:G13" si="3">D13+1.1</f>
        <v>43.9</v>
      </c>
      <c r="F13" s="60">
        <f t="shared" si="3"/>
        <v>45</v>
      </c>
      <c r="G13" s="60">
        <f t="shared" si="3"/>
        <v>46.1</v>
      </c>
      <c r="H13" s="55"/>
      <c r="I13" s="82" t="s">
        <v>205</v>
      </c>
      <c r="J13" s="82" t="s">
        <v>205</v>
      </c>
      <c r="K13" s="82" t="s">
        <v>205</v>
      </c>
      <c r="L13" s="82" t="s">
        <v>205</v>
      </c>
      <c r="M13" s="82" t="s">
        <v>205</v>
      </c>
      <c r="N13" s="84" t="s">
        <v>205</v>
      </c>
    </row>
    <row r="14" s="45" customFormat="1" ht="29.1" customHeight="1" spans="1:14">
      <c r="A14" s="62"/>
      <c r="B14" s="63"/>
      <c r="C14" s="64"/>
      <c r="D14" s="64"/>
      <c r="E14" s="64"/>
      <c r="F14" s="64"/>
      <c r="G14" s="65"/>
      <c r="H14" s="55"/>
      <c r="I14" s="82"/>
      <c r="J14" s="82"/>
      <c r="K14" s="82"/>
      <c r="L14" s="82"/>
      <c r="M14" s="82"/>
      <c r="N14" s="84"/>
    </row>
    <row r="15" s="45" customFormat="1" ht="29.1" customHeight="1" spans="1:14">
      <c r="A15" s="66"/>
      <c r="B15" s="67"/>
      <c r="C15" s="68"/>
      <c r="D15" s="68"/>
      <c r="E15" s="69"/>
      <c r="F15" s="69"/>
      <c r="G15" s="70"/>
      <c r="H15" s="71"/>
      <c r="I15" s="86"/>
      <c r="J15" s="87"/>
      <c r="K15" s="88"/>
      <c r="L15" s="87"/>
      <c r="M15" s="87"/>
      <c r="N15" s="89"/>
    </row>
    <row r="16" s="45" customFormat="1" ht="15" spans="1:14">
      <c r="A16" s="72" t="s">
        <v>98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s="45" customFormat="1" ht="14.25" spans="1:14">
      <c r="A17" s="45" t="s">
        <v>154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="45" customFormat="1" ht="14.25" spans="1:13">
      <c r="A18" s="73"/>
      <c r="B18" s="73"/>
      <c r="C18" s="73"/>
      <c r="D18" s="73"/>
      <c r="E18" s="73"/>
      <c r="F18" s="73"/>
      <c r="G18" s="73"/>
      <c r="H18" s="73"/>
      <c r="I18" s="72" t="s">
        <v>271</v>
      </c>
      <c r="J18" s="90"/>
      <c r="K18" s="72" t="s">
        <v>156</v>
      </c>
      <c r="L18" s="72"/>
      <c r="M18" s="72" t="s">
        <v>207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8" sqref="F28"/>
    </sheetView>
  </sheetViews>
  <sheetFormatPr defaultColWidth="10.125" defaultRowHeight="14.25"/>
  <cols>
    <col min="1" max="16384" width="10.125" style="46"/>
  </cols>
  <sheetData/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38100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276225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28575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333375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333375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38100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561975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561975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19050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647700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238125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419100</xdr:colOff>
                    <xdr:row>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333375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38100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571500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581025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676275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38100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26.1" customHeight="1"/>
  <cols>
    <col min="1" max="16384" width="9" style="45"/>
  </cols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AQL2.5验货</vt:lpstr>
      <vt:lpstr>首期</vt:lpstr>
      <vt:lpstr>洗水尺寸表</vt:lpstr>
      <vt:lpstr>中期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2024-01-19T03:19:07Z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