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<sst xmlns="http://schemas.openxmlformats.org/spreadsheetml/2006/main" count="254" uniqueCount="126">
  <si>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</si>
  <si>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</si>
  <si>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</si>
  <si>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</si>
  <si>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</si>
  <si>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</si>
  <si>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</si>
  <si>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</si>
  <si>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</si>
  <si>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</si>
  <si>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</si>
  <si>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</si>
  <si>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</si>
  <si>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</si>
  <si>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</si>
  <si>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</si>
  <si>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</si>
  <si>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</si>
  <si>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</si>
  <si>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TAZZCM81312</t>
  </si>
  <si>
    <t>品名</t>
  </si>
  <si>
    <t>男式立领皮肤衣</t>
  </si>
  <si>
    <t>生产工厂</t>
  </si>
  <si>
    <t>金缕衣-珲春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</si>
  <si>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</si>
  <si>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</si>
  <si>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</si>
  <si>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</si>
  <si>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</si>
  <si>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</si>
  <si>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</si>
  <si>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</si>
  <si>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</si>
  <si>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</si>
  <si>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XL雾灰色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</si>
  <si>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</si>
  <si>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</si>
  <si>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</si>
  <si>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</si>
  <si>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</si>
  <si>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</si>
  <si>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</si>
  <si>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</si>
  <si>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</si>
  <si>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</si>
  <si>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0.5/0.5</t>
  </si>
  <si>
    <t>0/0</t>
  </si>
  <si>
    <t>前中长</t>
  </si>
  <si>
    <t>-1.5/-1.5</t>
  </si>
  <si>
    <t>胸围</t>
  </si>
  <si>
    <t>112</t>
  </si>
  <si>
    <t>腰围</t>
  </si>
  <si>
    <t>109</t>
  </si>
  <si>
    <t>-1/0</t>
  </si>
  <si>
    <t>-1/-1</t>
  </si>
  <si>
    <t>摆围</t>
  </si>
  <si>
    <t>110</t>
  </si>
  <si>
    <t>肩宽</t>
  </si>
  <si>
    <t>0.3/-0.2</t>
  </si>
  <si>
    <t>肩点袖长</t>
  </si>
  <si>
    <t>0.8/1.8</t>
  </si>
  <si>
    <t>0.5/0.8</t>
  </si>
  <si>
    <t>袖肥/2</t>
  </si>
  <si>
    <t>-0.3/0</t>
  </si>
  <si>
    <t>袖肘围/2</t>
  </si>
  <si>
    <t xml:space="preserve">0.5/0 </t>
  </si>
  <si>
    <t>袖口围/2（平量）</t>
  </si>
  <si>
    <t>-0.5/-1</t>
  </si>
  <si>
    <t>-0.5/-0.5</t>
  </si>
  <si>
    <t>下领围</t>
  </si>
  <si>
    <t>问题点：</t>
  </si>
  <si>
    <t>1，前领与前片拼缝吃纵褶皱，请大货立即改进，否则大货不能接受。</t>
  </si>
  <si>
    <t>5，包装要折叠平整，避免压皱现象。</t>
  </si>
  <si>
    <t>2，注意熨烫要平整，不能出死折。</t>
  </si>
  <si>
    <t>3，注意大货规格要保证洗前洗后在误差范围内。</t>
  </si>
  <si>
    <t>4，胸袋上下口要注意平整，不能褶皱出窝。</t>
  </si>
  <si>
    <t>备注：</t>
  </si>
  <si>
    <t xml:space="preserve">     初期请洗测2-3件，有问题的另加测量数量。</t>
  </si>
  <si>
    <t>验货时间：</t>
  </si>
  <si>
    <t>跟单QC:周苑</t>
  </si>
  <si>
    <t>工厂负责人：</t>
  </si>
  <si>
    <t>刘慧</t>
  </si>
  <si>
    <t>S灰绿</t>
  </si>
  <si>
    <t>M雾灰色</t>
  </si>
  <si>
    <t>L灰绿</t>
  </si>
  <si>
    <t>XXL灰绿</t>
  </si>
  <si>
    <t>XXXL雾灰色</t>
  </si>
  <si>
    <t>洗前/洗后</t>
  </si>
  <si>
    <t>1/0</t>
  </si>
  <si>
    <t>0.5/0</t>
  </si>
  <si>
    <t>0.5/-0.5</t>
  </si>
  <si>
    <t>-2/-3</t>
  </si>
  <si>
    <t>-1.5/-2</t>
  </si>
  <si>
    <t>-2.5/-2.5</t>
  </si>
  <si>
    <t>0/-1</t>
  </si>
  <si>
    <t>-5/-5</t>
  </si>
  <si>
    <t>-3/-4</t>
  </si>
  <si>
    <t>0/-2</t>
  </si>
  <si>
    <t>-1/-3</t>
  </si>
  <si>
    <t>0/0.4</t>
  </si>
  <si>
    <t>0.6/1</t>
  </si>
  <si>
    <t>0.3/0</t>
  </si>
  <si>
    <t>-0.9/-1</t>
  </si>
  <si>
    <t>0.3/0.5</t>
  </si>
  <si>
    <t>-2/-2.2</t>
  </si>
  <si>
    <t>0.7/0</t>
  </si>
  <si>
    <t>1.3/0.8</t>
  </si>
  <si>
    <t>-2.9/-3</t>
  </si>
  <si>
    <t>1/1</t>
  </si>
  <si>
    <t>-0.5/0</t>
  </si>
  <si>
    <t>0/-0.3</t>
  </si>
  <si>
    <t>-1/0.3</t>
  </si>
  <si>
    <t>0.7/1</t>
  </si>
  <si>
    <t>0.7/0.5</t>
  </si>
  <si>
    <t>0.7/0.3</t>
  </si>
  <si>
    <t>0/1</t>
  </si>
  <si>
    <t>0/-0.5</t>
  </si>
  <si>
    <t>-1/-2</t>
  </si>
  <si>
    <t>-0.5/-1.5</t>
  </si>
  <si>
    <t>6，前片肩拼缝吃纵不匀，大货不能接受。</t>
  </si>
  <si>
    <t>3，注意标红规格超标，大货不能接受。</t>
  </si>
  <si>
    <t>7，袖拼缝吃纵不匀，大货不能接受。</t>
  </si>
  <si>
    <t>8，下摆吃纵不匀，褶皱，斜绺，大货不能接受。</t>
  </si>
  <si>
    <t>4XL</t>
  </si>
  <si>
    <t xml:space="preserve">     尾期测量全码齐色全码至少3件，有问题的另加测量数量。</t>
  </si>
  <si>
    <t>跟单QC: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</si>
</sst>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b/>
      <sz val="10"/>
      <color theme="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2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5" fillId="8" borderId="27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9" borderId="28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</cellStyleXfs>
  <cellXfs count="10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4" xfId="55" applyFont="1" applyBorder="1" applyAlignment="1">
      <alignment horizontal="center" vertical="center"/>
    </xf>
    <xf numFmtId="0" fontId="6" fillId="3" borderId="4" xfId="55" applyFont="1" applyFill="1" applyBorder="1" applyAlignment="1">
      <alignment horizontal="center" vertical="center"/>
    </xf>
    <xf numFmtId="0" fontId="6" fillId="0" borderId="9" xfId="54" applyFont="1" applyBorder="1" applyAlignment="1">
      <alignment horizontal="center"/>
    </xf>
    <xf numFmtId="0" fontId="9" fillId="0" borderId="4" xfId="55" applyFont="1" applyBorder="1" applyAlignment="1">
      <alignment horizontal="center" vertical="center"/>
    </xf>
    <xf numFmtId="0" fontId="9" fillId="3" borderId="4" xfId="55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54" applyFont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176" fontId="9" fillId="0" borderId="4" xfId="54" applyNumberFormat="1" applyFont="1" applyBorder="1" applyAlignment="1">
      <alignment horizontal="center"/>
    </xf>
    <xf numFmtId="176" fontId="9" fillId="3" borderId="4" xfId="54" applyNumberFormat="1" applyFont="1" applyFill="1" applyBorder="1" applyAlignment="1">
      <alignment horizontal="center"/>
    </xf>
    <xf numFmtId="0" fontId="6" fillId="0" borderId="11" xfId="54" applyFont="1" applyBorder="1" applyAlignment="1">
      <alignment horizontal="left"/>
    </xf>
    <xf numFmtId="0" fontId="6" fillId="0" borderId="12" xfId="54" applyFont="1" applyBorder="1" applyAlignment="1">
      <alignment horizontal="left"/>
    </xf>
    <xf numFmtId="0" fontId="6" fillId="0" borderId="12" xfId="54" applyFont="1" applyFill="1" applyBorder="1" applyAlignment="1">
      <alignment horizontal="left"/>
    </xf>
    <xf numFmtId="0" fontId="6" fillId="0" borderId="13" xfId="54" applyFont="1" applyBorder="1" applyAlignment="1">
      <alignment horizontal="left"/>
    </xf>
    <xf numFmtId="0" fontId="10" fillId="0" borderId="11" xfId="54" applyFont="1" applyBorder="1" applyAlignment="1">
      <alignment horizontal="left"/>
    </xf>
    <xf numFmtId="0" fontId="10" fillId="0" borderId="12" xfId="54" applyFont="1" applyBorder="1" applyAlignment="1">
      <alignment horizontal="left"/>
    </xf>
    <xf numFmtId="0" fontId="10" fillId="0" borderId="12" xfId="54" applyFont="1" applyFill="1" applyBorder="1" applyAlignment="1">
      <alignment horizontal="left"/>
    </xf>
    <xf numFmtId="0" fontId="10" fillId="0" borderId="13" xfId="54" applyFont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8" fillId="0" borderId="15" xfId="53" applyFont="1" applyFill="1" applyBorder="1" applyAlignment="1">
      <alignment horizontal="left"/>
    </xf>
    <xf numFmtId="0" fontId="8" fillId="0" borderId="16" xfId="53" applyFont="1" applyFill="1" applyBorder="1" applyAlignment="1">
      <alignment horizontal="left"/>
    </xf>
    <xf numFmtId="49" fontId="11" fillId="2" borderId="4" xfId="53" applyNumberFormat="1" applyFont="1" applyFill="1" applyBorder="1" applyAlignment="1">
      <alignment horizontal="center" vertical="center"/>
    </xf>
    <xf numFmtId="49" fontId="11" fillId="2" borderId="7" xfId="53" applyNumberFormat="1" applyFont="1" applyFill="1" applyBorder="1" applyAlignment="1">
      <alignment horizontal="center" vertical="center"/>
    </xf>
    <xf numFmtId="49" fontId="4" fillId="2" borderId="4" xfId="53" applyNumberFormat="1" applyFont="1" applyFill="1" applyBorder="1" applyAlignment="1">
      <alignment horizontal="center" vertical="center"/>
    </xf>
    <xf numFmtId="0" fontId="1" fillId="2" borderId="10" xfId="52" applyFont="1" applyFill="1" applyBorder="1" applyAlignment="1"/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7" xfId="53" applyNumberFormat="1" applyFont="1" applyFill="1" applyBorder="1" applyAlignment="1">
      <alignment horizontal="left" vertical="center"/>
    </xf>
    <xf numFmtId="49" fontId="12" fillId="2" borderId="11" xfId="53" applyNumberFormat="1" applyFont="1" applyFill="1" applyBorder="1" applyAlignment="1">
      <alignment horizontal="left" vertical="center"/>
    </xf>
    <xf numFmtId="49" fontId="12" fillId="2" borderId="12" xfId="53" applyNumberFormat="1" applyFont="1" applyFill="1" applyBorder="1" applyAlignment="1">
      <alignment horizontal="left" vertical="center"/>
    </xf>
    <xf numFmtId="49" fontId="12" fillId="2" borderId="17" xfId="53" applyNumberFormat="1" applyFont="1" applyFill="1" applyBorder="1" applyAlignment="1">
      <alignment horizontal="left" vertical="center"/>
    </xf>
    <xf numFmtId="49" fontId="1" fillId="2" borderId="14" xfId="52" applyNumberFormat="1" applyFont="1" applyFill="1" applyBorder="1" applyAlignment="1">
      <alignment horizontal="left"/>
    </xf>
    <xf numFmtId="49" fontId="1" fillId="2" borderId="15" xfId="52" applyNumberFormat="1" applyFont="1" applyFill="1" applyBorder="1" applyAlignment="1">
      <alignment horizontal="left"/>
    </xf>
    <xf numFmtId="49" fontId="1" fillId="2" borderId="18" xfId="52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3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2 2 3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0" t="s">
        <v>0</v>
      </c>
      <c r="C2" s="81"/>
      <c r="D2" s="81"/>
      <c r="E2" s="81"/>
      <c r="F2" s="81"/>
      <c r="G2" s="81"/>
      <c r="H2" s="81"/>
      <c r="I2" s="96"/>
    </row>
    <row r="3" ht="28" customHeight="1" spans="2:9">
      <c r="B3" s="82"/>
      <c r="C3" s="83"/>
      <c r="D3" s="84" t="s">
        <v>1</v>
      </c>
      <c r="E3" s="85"/>
      <c r="F3" s="86" t="s">
        <v>2</v>
      </c>
      <c r="G3" s="87"/>
      <c r="H3" s="84" t="s">
        <v>3</v>
      </c>
      <c r="I3" s="97"/>
    </row>
    <row r="4" ht="28" customHeight="1" spans="2:9">
      <c r="B4" s="82" t="s">
        <v>4</v>
      </c>
      <c r="C4" s="83" t="s">
        <v>5</v>
      </c>
      <c r="D4" s="83" t="s">
        <v>6</v>
      </c>
      <c r="E4" s="83" t="s">
        <v>7</v>
      </c>
      <c r="F4" s="88" t="s">
        <v>6</v>
      </c>
      <c r="G4" s="88" t="s">
        <v>7</v>
      </c>
      <c r="H4" s="83" t="s">
        <v>6</v>
      </c>
      <c r="I4" s="98" t="s">
        <v>7</v>
      </c>
    </row>
    <row r="5" ht="28" customHeight="1" spans="2:9">
      <c r="B5" s="89" t="s">
        <v>8</v>
      </c>
      <c r="C5" s="90">
        <v>13</v>
      </c>
      <c r="D5" s="90">
        <v>0</v>
      </c>
      <c r="E5" s="90">
        <v>1</v>
      </c>
      <c r="F5" s="91">
        <v>0</v>
      </c>
      <c r="G5" s="91">
        <v>1</v>
      </c>
      <c r="H5" s="90">
        <v>1</v>
      </c>
      <c r="I5" s="99">
        <v>2</v>
      </c>
    </row>
    <row r="6" ht="28" customHeight="1" spans="2:9">
      <c r="B6" s="89" t="s">
        <v>9</v>
      </c>
      <c r="C6" s="90">
        <v>20</v>
      </c>
      <c r="D6" s="90">
        <v>0</v>
      </c>
      <c r="E6" s="90">
        <v>1</v>
      </c>
      <c r="F6" s="91">
        <v>1</v>
      </c>
      <c r="G6" s="91">
        <v>2</v>
      </c>
      <c r="H6" s="90">
        <v>2</v>
      </c>
      <c r="I6" s="99">
        <v>3</v>
      </c>
    </row>
    <row r="7" ht="28" customHeight="1" spans="2:9">
      <c r="B7" s="89" t="s">
        <v>10</v>
      </c>
      <c r="C7" s="90">
        <v>32</v>
      </c>
      <c r="D7" s="90">
        <v>0</v>
      </c>
      <c r="E7" s="90">
        <v>1</v>
      </c>
      <c r="F7" s="91">
        <v>2</v>
      </c>
      <c r="G7" s="91">
        <v>3</v>
      </c>
      <c r="H7" s="90">
        <v>3</v>
      </c>
      <c r="I7" s="99">
        <v>4</v>
      </c>
    </row>
    <row r="8" ht="28" customHeight="1" spans="2:9">
      <c r="B8" s="89" t="s">
        <v>11</v>
      </c>
      <c r="C8" s="90">
        <v>50</v>
      </c>
      <c r="D8" s="90">
        <v>1</v>
      </c>
      <c r="E8" s="90">
        <v>2</v>
      </c>
      <c r="F8" s="91">
        <v>3</v>
      </c>
      <c r="G8" s="91">
        <v>4</v>
      </c>
      <c r="H8" s="90">
        <v>5</v>
      </c>
      <c r="I8" s="99">
        <v>6</v>
      </c>
    </row>
    <row r="9" ht="28" customHeight="1" spans="2:9">
      <c r="B9" s="89" t="s">
        <v>12</v>
      </c>
      <c r="C9" s="90">
        <v>80</v>
      </c>
      <c r="D9" s="90">
        <v>2</v>
      </c>
      <c r="E9" s="90">
        <v>3</v>
      </c>
      <c r="F9" s="91">
        <v>5</v>
      </c>
      <c r="G9" s="91">
        <v>6</v>
      </c>
      <c r="H9" s="90">
        <v>7</v>
      </c>
      <c r="I9" s="99">
        <v>8</v>
      </c>
    </row>
    <row r="10" ht="28" customHeight="1" spans="2:9">
      <c r="B10" s="89" t="s">
        <v>13</v>
      </c>
      <c r="C10" s="90">
        <v>125</v>
      </c>
      <c r="D10" s="90">
        <v>3</v>
      </c>
      <c r="E10" s="90">
        <v>4</v>
      </c>
      <c r="F10" s="91">
        <v>7</v>
      </c>
      <c r="G10" s="91">
        <v>8</v>
      </c>
      <c r="H10" s="90">
        <v>10</v>
      </c>
      <c r="I10" s="99">
        <v>11</v>
      </c>
    </row>
    <row r="11" ht="28" customHeight="1" spans="2:9">
      <c r="B11" s="89" t="s">
        <v>14</v>
      </c>
      <c r="C11" s="90">
        <v>200</v>
      </c>
      <c r="D11" s="90">
        <v>5</v>
      </c>
      <c r="E11" s="90">
        <v>6</v>
      </c>
      <c r="F11" s="91">
        <v>10</v>
      </c>
      <c r="G11" s="91">
        <v>11</v>
      </c>
      <c r="H11" s="90">
        <v>14</v>
      </c>
      <c r="I11" s="99">
        <v>15</v>
      </c>
    </row>
    <row r="12" ht="28" customHeight="1" spans="2:9">
      <c r="B12" s="92" t="s">
        <v>15</v>
      </c>
      <c r="C12" s="93">
        <v>315</v>
      </c>
      <c r="D12" s="93">
        <v>7</v>
      </c>
      <c r="E12" s="93">
        <v>8</v>
      </c>
      <c r="F12" s="94">
        <v>14</v>
      </c>
      <c r="G12" s="94">
        <v>15</v>
      </c>
      <c r="H12" s="93">
        <v>21</v>
      </c>
      <c r="I12" s="100">
        <v>22</v>
      </c>
    </row>
    <row r="14" spans="2:4">
      <c r="B14" s="95" t="s">
        <v>16</v>
      </c>
      <c r="C14" s="95"/>
      <c r="D14" s="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80" zoomScaleNormal="80" workbookViewId="0">
      <selection activeCell="A1" sqref="$A1:$XFD104857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2916666666667" style="1" customWidth="1"/>
    <col min="11" max="11" width="13.85" style="1" customWidth="1"/>
    <col min="12" max="13" width="13.75" style="1" customWidth="1"/>
    <col min="14" max="14" width="14.1666666666667" style="1" customWidth="1"/>
    <col min="15" max="15" width="13.641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44" t="s">
        <v>32</v>
      </c>
      <c r="H4" s="44" t="s">
        <v>33</v>
      </c>
      <c r="I4" s="28"/>
      <c r="J4" s="31" t="s">
        <v>34</v>
      </c>
      <c r="K4" s="31" t="s">
        <v>34</v>
      </c>
      <c r="L4" s="31"/>
      <c r="M4" s="31"/>
      <c r="N4" s="31"/>
      <c r="O4" s="32"/>
    </row>
    <row r="5" s="1" customFormat="1" ht="16" customHeight="1" spans="1:15">
      <c r="A5" s="7"/>
      <c r="B5" s="44" t="s">
        <v>35</v>
      </c>
      <c r="C5" s="44" t="s">
        <v>36</v>
      </c>
      <c r="D5" s="44" t="s">
        <v>37</v>
      </c>
      <c r="E5" s="45" t="s">
        <v>38</v>
      </c>
      <c r="F5" s="44" t="s">
        <v>39</v>
      </c>
      <c r="G5" s="44" t="s">
        <v>40</v>
      </c>
      <c r="H5" s="44" t="s">
        <v>41</v>
      </c>
      <c r="I5" s="28"/>
      <c r="J5" s="33" t="s">
        <v>42</v>
      </c>
      <c r="K5" s="33" t="s">
        <v>43</v>
      </c>
      <c r="L5" s="33"/>
      <c r="M5" s="33"/>
      <c r="N5" s="33"/>
      <c r="O5" s="34"/>
    </row>
    <row r="6" s="1" customFormat="1" ht="16" customHeight="1" spans="1:15">
      <c r="A6" s="46" t="s">
        <v>44</v>
      </c>
      <c r="B6" s="47">
        <f>C6-1</f>
        <v>67</v>
      </c>
      <c r="C6" s="47">
        <f>D6-2</f>
        <v>68</v>
      </c>
      <c r="D6" s="49">
        <v>70</v>
      </c>
      <c r="E6" s="48">
        <f>D6+2</f>
        <v>72</v>
      </c>
      <c r="F6" s="47">
        <f>E6+2</f>
        <v>74</v>
      </c>
      <c r="G6" s="47">
        <f>F6+1</f>
        <v>75</v>
      </c>
      <c r="H6" s="47">
        <f>G6+1</f>
        <v>76</v>
      </c>
      <c r="I6" s="28"/>
      <c r="J6" s="37" t="s">
        <v>45</v>
      </c>
      <c r="K6" s="37" t="s">
        <v>46</v>
      </c>
      <c r="L6" s="35"/>
      <c r="M6" s="35"/>
      <c r="N6" s="35"/>
      <c r="O6" s="36"/>
    </row>
    <row r="7" s="1" customFormat="1" ht="16" customHeight="1" spans="1:15">
      <c r="A7" s="50" t="s">
        <v>47</v>
      </c>
      <c r="B7" s="47">
        <f>C7-1</f>
        <v>62.5</v>
      </c>
      <c r="C7" s="47">
        <f>D7-2</f>
        <v>63.5</v>
      </c>
      <c r="D7" s="49">
        <v>65.5</v>
      </c>
      <c r="E7" s="48">
        <f>D7+2</f>
        <v>67.5</v>
      </c>
      <c r="F7" s="47">
        <f>E7+2</f>
        <v>69.5</v>
      </c>
      <c r="G7" s="47">
        <f>F7+1</f>
        <v>70.5</v>
      </c>
      <c r="H7" s="47">
        <f>G7+1</f>
        <v>71.5</v>
      </c>
      <c r="I7" s="28"/>
      <c r="J7" s="37" t="s">
        <v>48</v>
      </c>
      <c r="K7" s="37" t="s">
        <v>48</v>
      </c>
      <c r="L7" s="37"/>
      <c r="M7" s="37"/>
      <c r="N7" s="37"/>
      <c r="O7" s="38"/>
    </row>
    <row r="8" s="1" customFormat="1" ht="16" customHeight="1" spans="1:15">
      <c r="A8" s="50" t="s">
        <v>49</v>
      </c>
      <c r="B8" s="47">
        <f t="shared" ref="B8:B10" si="0">C8-4</f>
        <v>104</v>
      </c>
      <c r="C8" s="47">
        <f t="shared" ref="C8:C10" si="1">D8-4</f>
        <v>108</v>
      </c>
      <c r="D8" s="49" t="s">
        <v>50</v>
      </c>
      <c r="E8" s="48">
        <f t="shared" ref="E8:E10" si="2">D8+4</f>
        <v>116</v>
      </c>
      <c r="F8" s="47">
        <f>E8+4</f>
        <v>120</v>
      </c>
      <c r="G8" s="47">
        <f t="shared" ref="G8:G10" si="3">F8+6</f>
        <v>126</v>
      </c>
      <c r="H8" s="47">
        <f>G8+6</f>
        <v>132</v>
      </c>
      <c r="I8" s="28"/>
      <c r="J8" s="37" t="s">
        <v>46</v>
      </c>
      <c r="K8" s="37" t="s">
        <v>46</v>
      </c>
      <c r="L8" s="37"/>
      <c r="M8" s="37"/>
      <c r="N8" s="37"/>
      <c r="O8" s="38"/>
    </row>
    <row r="9" s="1" customFormat="1" ht="16" customHeight="1" spans="1:15">
      <c r="A9" s="50" t="s">
        <v>51</v>
      </c>
      <c r="B9" s="47">
        <f t="shared" si="0"/>
        <v>101</v>
      </c>
      <c r="C9" s="47">
        <f t="shared" si="1"/>
        <v>105</v>
      </c>
      <c r="D9" s="49" t="s">
        <v>52</v>
      </c>
      <c r="E9" s="48">
        <f t="shared" si="2"/>
        <v>113</v>
      </c>
      <c r="F9" s="47">
        <f>E9+5</f>
        <v>118</v>
      </c>
      <c r="G9" s="47">
        <f t="shared" si="3"/>
        <v>124</v>
      </c>
      <c r="H9" s="47">
        <f>G9+7</f>
        <v>131</v>
      </c>
      <c r="I9" s="28"/>
      <c r="J9" s="37" t="s">
        <v>53</v>
      </c>
      <c r="K9" s="37" t="s">
        <v>54</v>
      </c>
      <c r="L9" s="35"/>
      <c r="M9" s="35"/>
      <c r="N9" s="35"/>
      <c r="O9" s="36"/>
    </row>
    <row r="10" s="1" customFormat="1" ht="16" customHeight="1" spans="1:15">
      <c r="A10" s="50" t="s">
        <v>55</v>
      </c>
      <c r="B10" s="47">
        <f t="shared" si="0"/>
        <v>102</v>
      </c>
      <c r="C10" s="47">
        <f t="shared" si="1"/>
        <v>106</v>
      </c>
      <c r="D10" s="51" t="s">
        <v>56</v>
      </c>
      <c r="E10" s="48">
        <f t="shared" si="2"/>
        <v>114</v>
      </c>
      <c r="F10" s="47">
        <f>E10+5</f>
        <v>119</v>
      </c>
      <c r="G10" s="47">
        <f t="shared" si="3"/>
        <v>125</v>
      </c>
      <c r="H10" s="47">
        <f>G10+7</f>
        <v>132</v>
      </c>
      <c r="I10" s="28"/>
      <c r="J10" s="37" t="s">
        <v>46</v>
      </c>
      <c r="K10" s="37" t="s">
        <v>46</v>
      </c>
      <c r="L10" s="35"/>
      <c r="M10" s="35"/>
      <c r="N10" s="35"/>
      <c r="O10" s="36"/>
    </row>
    <row r="11" s="1" customFormat="1" ht="16" customHeight="1" spans="1:15">
      <c r="A11" s="52" t="s">
        <v>57</v>
      </c>
      <c r="B11" s="47">
        <f>C11-1.2</f>
        <v>45.6</v>
      </c>
      <c r="C11" s="47">
        <f>D11-1.2</f>
        <v>46.8</v>
      </c>
      <c r="D11" s="51">
        <v>48</v>
      </c>
      <c r="E11" s="48">
        <f>D11+1.2</f>
        <v>49.2</v>
      </c>
      <c r="F11" s="47">
        <f>E11+1.2</f>
        <v>50.4</v>
      </c>
      <c r="G11" s="47">
        <f>F11+1.4</f>
        <v>51.8</v>
      </c>
      <c r="H11" s="47">
        <f>G11+1.4</f>
        <v>53.2</v>
      </c>
      <c r="I11" s="28"/>
      <c r="J11" s="37" t="s">
        <v>58</v>
      </c>
      <c r="K11" s="37" t="s">
        <v>46</v>
      </c>
      <c r="L11" s="35"/>
      <c r="M11" s="35"/>
      <c r="N11" s="35"/>
      <c r="O11" s="36"/>
    </row>
    <row r="12" s="1" customFormat="1" ht="16" customHeight="1" spans="1:15">
      <c r="A12" s="52" t="s">
        <v>59</v>
      </c>
      <c r="B12" s="47">
        <f>C12-0.6</f>
        <v>61.2</v>
      </c>
      <c r="C12" s="47">
        <f>D12-1.2</f>
        <v>61.8</v>
      </c>
      <c r="D12" s="49">
        <v>63</v>
      </c>
      <c r="E12" s="48">
        <f>D12+1.2</f>
        <v>64.2</v>
      </c>
      <c r="F12" s="47">
        <f>E12+1.2</f>
        <v>65.4</v>
      </c>
      <c r="G12" s="47">
        <f>F12+0.6</f>
        <v>66</v>
      </c>
      <c r="H12" s="47">
        <f>G12+0.6</f>
        <v>66.6</v>
      </c>
      <c r="I12" s="28"/>
      <c r="J12" s="37" t="s">
        <v>60</v>
      </c>
      <c r="K12" s="37" t="s">
        <v>61</v>
      </c>
      <c r="L12" s="35"/>
      <c r="M12" s="35"/>
      <c r="N12" s="35"/>
      <c r="O12" s="36"/>
    </row>
    <row r="13" s="1" customFormat="1" ht="16" customHeight="1" spans="1:15">
      <c r="A13" s="50" t="s">
        <v>62</v>
      </c>
      <c r="B13" s="47">
        <f>C13-0.8</f>
        <v>18.9</v>
      </c>
      <c r="C13" s="47">
        <f>D13-0.8</f>
        <v>19.7</v>
      </c>
      <c r="D13" s="51">
        <v>20.5</v>
      </c>
      <c r="E13" s="48">
        <f>D13+0.8</f>
        <v>21.3</v>
      </c>
      <c r="F13" s="47">
        <f>E13+0.8</f>
        <v>22.1</v>
      </c>
      <c r="G13" s="47">
        <f>F13+1.3</f>
        <v>23.4</v>
      </c>
      <c r="H13" s="47">
        <f>G13+1.3</f>
        <v>24.7</v>
      </c>
      <c r="I13" s="28"/>
      <c r="J13" s="37" t="s">
        <v>63</v>
      </c>
      <c r="K13" s="37" t="s">
        <v>46</v>
      </c>
      <c r="L13" s="35"/>
      <c r="M13" s="35"/>
      <c r="N13" s="35"/>
      <c r="O13" s="36"/>
    </row>
    <row r="14" s="1" customFormat="1" ht="16" customHeight="1" spans="1:15">
      <c r="A14" s="50" t="s">
        <v>64</v>
      </c>
      <c r="B14" s="47">
        <f>C14-0.7</f>
        <v>14.6</v>
      </c>
      <c r="C14" s="47">
        <f>D14-0.7</f>
        <v>15.3</v>
      </c>
      <c r="D14" s="51">
        <v>16</v>
      </c>
      <c r="E14" s="48">
        <f>D14+0.7</f>
        <v>16.7</v>
      </c>
      <c r="F14" s="47">
        <f>E14+0.7</f>
        <v>17.4</v>
      </c>
      <c r="G14" s="47">
        <f>F14+1</f>
        <v>18.4</v>
      </c>
      <c r="H14" s="47">
        <f>G14+1</f>
        <v>19.4</v>
      </c>
      <c r="I14" s="28"/>
      <c r="J14" s="37" t="s">
        <v>65</v>
      </c>
      <c r="K14" s="37" t="s">
        <v>46</v>
      </c>
      <c r="L14" s="35"/>
      <c r="M14" s="35"/>
      <c r="N14" s="35"/>
      <c r="O14" s="36"/>
    </row>
    <row r="15" s="1" customFormat="1" ht="16" customHeight="1" spans="1:15">
      <c r="A15" s="50" t="s">
        <v>66</v>
      </c>
      <c r="B15" s="47">
        <f>C15-0.5</f>
        <v>9.5</v>
      </c>
      <c r="C15" s="47">
        <f>D15-0.5</f>
        <v>10</v>
      </c>
      <c r="D15" s="53">
        <v>10.5</v>
      </c>
      <c r="E15" s="48">
        <f>D15+0.5</f>
        <v>11</v>
      </c>
      <c r="F15" s="47">
        <f>E15+0.5</f>
        <v>11.5</v>
      </c>
      <c r="G15" s="47">
        <f>F15+0.7</f>
        <v>12.2</v>
      </c>
      <c r="H15" s="47">
        <f>G15+0.7</f>
        <v>12.9</v>
      </c>
      <c r="I15" s="28"/>
      <c r="J15" s="37" t="s">
        <v>67</v>
      </c>
      <c r="K15" s="37" t="s">
        <v>68</v>
      </c>
      <c r="L15" s="35"/>
      <c r="M15" s="35"/>
      <c r="N15" s="35"/>
      <c r="O15" s="36"/>
    </row>
    <row r="16" s="1" customFormat="1" ht="16" customHeight="1" spans="1:15">
      <c r="A16" s="50" t="s">
        <v>69</v>
      </c>
      <c r="B16" s="54">
        <f>C16-1</f>
        <v>48</v>
      </c>
      <c r="C16" s="54">
        <f>D16-1</f>
        <v>49</v>
      </c>
      <c r="D16" s="51">
        <v>50</v>
      </c>
      <c r="E16" s="55">
        <f>D16+1</f>
        <v>51</v>
      </c>
      <c r="F16" s="54">
        <f>E16+1</f>
        <v>52</v>
      </c>
      <c r="G16" s="54">
        <f>F16+1.5</f>
        <v>53.5</v>
      </c>
      <c r="H16" s="54">
        <f>G16+1.5</f>
        <v>55</v>
      </c>
      <c r="I16" s="28"/>
      <c r="J16" s="37" t="s">
        <v>54</v>
      </c>
      <c r="K16" s="37" t="s">
        <v>48</v>
      </c>
      <c r="L16" s="35"/>
      <c r="M16" s="35"/>
      <c r="N16" s="35"/>
      <c r="O16" s="36"/>
    </row>
    <row r="17" s="1" customFormat="1" ht="16" customHeight="1" spans="1:15">
      <c r="A17" s="56" t="s">
        <v>70</v>
      </c>
      <c r="B17" s="57"/>
      <c r="C17" s="57"/>
      <c r="D17" s="58"/>
      <c r="E17" s="57"/>
      <c r="F17" s="57"/>
      <c r="G17" s="57"/>
      <c r="H17" s="59"/>
      <c r="I17" s="70"/>
      <c r="J17" s="71"/>
      <c r="K17" s="72"/>
      <c r="L17" s="72"/>
      <c r="M17" s="72"/>
      <c r="N17" s="72"/>
      <c r="O17" s="73"/>
    </row>
    <row r="18" s="1" customFormat="1" ht="16" customHeight="1" spans="1:15">
      <c r="A18" s="56" t="s">
        <v>71</v>
      </c>
      <c r="B18" s="57"/>
      <c r="C18" s="57"/>
      <c r="D18" s="58"/>
      <c r="E18" s="57"/>
      <c r="F18" s="57"/>
      <c r="G18" s="57"/>
      <c r="H18" s="59"/>
      <c r="I18" s="70"/>
      <c r="J18" s="71" t="s">
        <v>72</v>
      </c>
      <c r="K18" s="72"/>
      <c r="L18" s="72"/>
      <c r="M18" s="72"/>
      <c r="N18" s="72"/>
      <c r="O18" s="73"/>
    </row>
    <row r="19" s="1" customFormat="1" ht="16" customHeight="1" spans="1:15">
      <c r="A19" s="56" t="s">
        <v>73</v>
      </c>
      <c r="B19" s="57"/>
      <c r="C19" s="57"/>
      <c r="D19" s="58"/>
      <c r="E19" s="57"/>
      <c r="F19" s="57"/>
      <c r="G19" s="57"/>
      <c r="H19" s="59"/>
      <c r="I19" s="70"/>
      <c r="J19" s="71"/>
      <c r="K19" s="72"/>
      <c r="L19" s="72"/>
      <c r="M19" s="72"/>
      <c r="N19" s="72"/>
      <c r="O19" s="73"/>
    </row>
    <row r="20" s="1" customFormat="1" ht="16" customHeight="1" spans="1:15">
      <c r="A20" s="56" t="s">
        <v>74</v>
      </c>
      <c r="B20" s="57"/>
      <c r="C20" s="57"/>
      <c r="D20" s="58"/>
      <c r="E20" s="57"/>
      <c r="F20" s="57"/>
      <c r="G20" s="57"/>
      <c r="H20" s="59"/>
      <c r="I20" s="70"/>
      <c r="J20" s="71"/>
      <c r="K20" s="72"/>
      <c r="L20" s="72"/>
      <c r="M20" s="72"/>
      <c r="N20" s="72"/>
      <c r="O20" s="73"/>
    </row>
    <row r="21" s="1" customFormat="1" ht="16" customHeight="1" spans="1:15">
      <c r="A21" s="56" t="s">
        <v>75</v>
      </c>
      <c r="B21" s="57"/>
      <c r="C21" s="57"/>
      <c r="D21" s="58"/>
      <c r="E21" s="57"/>
      <c r="F21" s="57"/>
      <c r="G21" s="57"/>
      <c r="H21" s="59"/>
      <c r="I21" s="70"/>
      <c r="J21" s="71"/>
      <c r="K21" s="72"/>
      <c r="L21" s="72"/>
      <c r="M21" s="72"/>
      <c r="N21" s="72"/>
      <c r="O21" s="73"/>
    </row>
    <row r="22" s="1" customFormat="1" ht="16" customHeight="1" spans="1:15">
      <c r="A22" s="64"/>
      <c r="B22" s="65"/>
      <c r="C22" s="65"/>
      <c r="D22" s="65"/>
      <c r="E22" s="65"/>
      <c r="F22" s="65"/>
      <c r="G22" s="65"/>
      <c r="H22" s="66"/>
      <c r="I22" s="39"/>
      <c r="J22" s="77"/>
      <c r="K22" s="78"/>
      <c r="L22" s="78"/>
      <c r="M22" s="78"/>
      <c r="N22" s="78"/>
      <c r="O22" s="79"/>
    </row>
    <row r="23" s="1" customFormat="1" ht="15" spans="1:15">
      <c r="A23" s="23" t="s">
        <v>76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5" spans="1:15">
      <c r="A24" s="1" t="s">
        <v>77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="1" customFormat="1" ht="15" spans="1:15">
      <c r="A25" s="24"/>
      <c r="B25" s="24"/>
      <c r="C25" s="24"/>
      <c r="D25" s="24"/>
      <c r="E25" s="24"/>
      <c r="F25" s="24"/>
      <c r="G25" s="24"/>
      <c r="H25" s="24"/>
      <c r="I25" s="24"/>
      <c r="J25" s="23" t="s">
        <v>78</v>
      </c>
      <c r="K25" s="43">
        <v>45300</v>
      </c>
      <c r="L25" s="23" t="s">
        <v>79</v>
      </c>
      <c r="M25" s="23"/>
      <c r="N25" s="23" t="s">
        <v>80</v>
      </c>
      <c r="O25" s="1" t="s">
        <v>81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90" zoomScaleNormal="90" topLeftCell="A6" workbookViewId="0">
      <selection activeCell="P19" sqref="P1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2916666666667" style="1" customWidth="1"/>
    <col min="11" max="11" width="13.1416666666667" style="1" customWidth="1"/>
    <col min="12" max="12" width="12.4083333333333" style="1" customWidth="1"/>
    <col min="13" max="13" width="12.4" style="1" customWidth="1"/>
    <col min="14" max="14" width="13.0583333333333" style="1" customWidth="1"/>
    <col min="15" max="15" width="12.6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4" t="s">
        <v>29</v>
      </c>
      <c r="E4" s="45" t="s">
        <v>30</v>
      </c>
      <c r="F4" s="44" t="s">
        <v>31</v>
      </c>
      <c r="G4" s="45" t="s">
        <v>32</v>
      </c>
      <c r="H4" s="44" t="s">
        <v>33</v>
      </c>
      <c r="I4" s="28"/>
      <c r="J4" s="44" t="s">
        <v>82</v>
      </c>
      <c r="K4" s="44" t="s">
        <v>83</v>
      </c>
      <c r="L4" s="44" t="s">
        <v>84</v>
      </c>
      <c r="M4" s="45" t="s">
        <v>34</v>
      </c>
      <c r="N4" s="44" t="s">
        <v>85</v>
      </c>
      <c r="O4" s="44" t="s">
        <v>86</v>
      </c>
    </row>
    <row r="5" s="1" customFormat="1" ht="16" customHeight="1" spans="1:15">
      <c r="A5" s="7"/>
      <c r="B5" s="44" t="s">
        <v>35</v>
      </c>
      <c r="C5" s="45" t="s">
        <v>36</v>
      </c>
      <c r="D5" s="44" t="s">
        <v>37</v>
      </c>
      <c r="E5" s="45" t="s">
        <v>38</v>
      </c>
      <c r="F5" s="44" t="s">
        <v>39</v>
      </c>
      <c r="G5" s="45" t="s">
        <v>40</v>
      </c>
      <c r="H5" s="44" t="s">
        <v>41</v>
      </c>
      <c r="I5" s="28"/>
      <c r="J5" s="33" t="s">
        <v>87</v>
      </c>
      <c r="K5" s="33" t="s">
        <v>87</v>
      </c>
      <c r="L5" s="33" t="s">
        <v>87</v>
      </c>
      <c r="M5" s="33" t="s">
        <v>87</v>
      </c>
      <c r="N5" s="33" t="s">
        <v>87</v>
      </c>
      <c r="O5" s="33" t="s">
        <v>87</v>
      </c>
    </row>
    <row r="6" s="1" customFormat="1" ht="16" customHeight="1" spans="1:15">
      <c r="A6" s="46" t="s">
        <v>44</v>
      </c>
      <c r="B6" s="47">
        <f>C6-1</f>
        <v>67</v>
      </c>
      <c r="C6" s="48">
        <f>D6-2</f>
        <v>68</v>
      </c>
      <c r="D6" s="49">
        <v>70</v>
      </c>
      <c r="E6" s="48">
        <f>D6+2</f>
        <v>72</v>
      </c>
      <c r="F6" s="47">
        <f>E6+2</f>
        <v>74</v>
      </c>
      <c r="G6" s="48">
        <f>F6+1</f>
        <v>75</v>
      </c>
      <c r="H6" s="47">
        <f>G6+1</f>
        <v>76</v>
      </c>
      <c r="I6" s="28"/>
      <c r="J6" s="37" t="s">
        <v>67</v>
      </c>
      <c r="K6" s="37" t="s">
        <v>88</v>
      </c>
      <c r="L6" s="37" t="s">
        <v>89</v>
      </c>
      <c r="M6" s="37" t="s">
        <v>90</v>
      </c>
      <c r="N6" s="67" t="s">
        <v>91</v>
      </c>
      <c r="O6" s="38" t="s">
        <v>46</v>
      </c>
    </row>
    <row r="7" s="1" customFormat="1" ht="16" customHeight="1" spans="1:15">
      <c r="A7" s="50" t="s">
        <v>47</v>
      </c>
      <c r="B7" s="47">
        <f>C7-1</f>
        <v>62.5</v>
      </c>
      <c r="C7" s="48">
        <f>D7-2</f>
        <v>63.5</v>
      </c>
      <c r="D7" s="49">
        <v>65.5</v>
      </c>
      <c r="E7" s="48">
        <f>D7+2</f>
        <v>67.5</v>
      </c>
      <c r="F7" s="47">
        <f>E7+2</f>
        <v>69.5</v>
      </c>
      <c r="G7" s="48">
        <f>F7+1</f>
        <v>70.5</v>
      </c>
      <c r="H7" s="47">
        <f>G7+1</f>
        <v>71.5</v>
      </c>
      <c r="I7" s="28"/>
      <c r="J7" s="37" t="s">
        <v>92</v>
      </c>
      <c r="K7" s="37" t="s">
        <v>48</v>
      </c>
      <c r="L7" s="37" t="s">
        <v>48</v>
      </c>
      <c r="M7" s="37" t="s">
        <v>48</v>
      </c>
      <c r="N7" s="67" t="s">
        <v>93</v>
      </c>
      <c r="O7" s="38" t="s">
        <v>54</v>
      </c>
    </row>
    <row r="8" s="1" customFormat="1" ht="16" customHeight="1" spans="1:15">
      <c r="A8" s="50" t="s">
        <v>49</v>
      </c>
      <c r="B8" s="47">
        <f t="shared" ref="B8:B10" si="0">C8-4</f>
        <v>104</v>
      </c>
      <c r="C8" s="48">
        <f t="shared" ref="C8:C10" si="1">D8-4</f>
        <v>108</v>
      </c>
      <c r="D8" s="49" t="s">
        <v>50</v>
      </c>
      <c r="E8" s="48">
        <f t="shared" ref="E8:E10" si="2">D8+4</f>
        <v>116</v>
      </c>
      <c r="F8" s="47">
        <f>E8+4</f>
        <v>120</v>
      </c>
      <c r="G8" s="48">
        <f t="shared" ref="G8:G10" si="3">F8+6</f>
        <v>126</v>
      </c>
      <c r="H8" s="47">
        <f>G8+6</f>
        <v>132</v>
      </c>
      <c r="I8" s="28"/>
      <c r="J8" s="37" t="s">
        <v>46</v>
      </c>
      <c r="K8" s="37" t="s">
        <v>46</v>
      </c>
      <c r="L8" s="37" t="s">
        <v>46</v>
      </c>
      <c r="M8" s="37" t="s">
        <v>46</v>
      </c>
      <c r="N8" s="37" t="s">
        <v>46</v>
      </c>
      <c r="O8" s="37" t="s">
        <v>46</v>
      </c>
    </row>
    <row r="9" s="1" customFormat="1" ht="16" customHeight="1" spans="1:15">
      <c r="A9" s="50" t="s">
        <v>51</v>
      </c>
      <c r="B9" s="47">
        <f t="shared" si="0"/>
        <v>101</v>
      </c>
      <c r="C9" s="48">
        <f t="shared" si="1"/>
        <v>105</v>
      </c>
      <c r="D9" s="49" t="s">
        <v>52</v>
      </c>
      <c r="E9" s="48">
        <f t="shared" si="2"/>
        <v>113</v>
      </c>
      <c r="F9" s="47">
        <f>E9+5</f>
        <v>118</v>
      </c>
      <c r="G9" s="48">
        <f t="shared" si="3"/>
        <v>124</v>
      </c>
      <c r="H9" s="47">
        <f>G9+7</f>
        <v>131</v>
      </c>
      <c r="I9" s="28"/>
      <c r="J9" s="67" t="s">
        <v>91</v>
      </c>
      <c r="K9" s="37" t="s">
        <v>46</v>
      </c>
      <c r="L9" s="37" t="s">
        <v>54</v>
      </c>
      <c r="M9" s="37" t="s">
        <v>94</v>
      </c>
      <c r="N9" s="67" t="s">
        <v>95</v>
      </c>
      <c r="O9" s="68" t="s">
        <v>96</v>
      </c>
    </row>
    <row r="10" s="1" customFormat="1" ht="16" customHeight="1" spans="1:15">
      <c r="A10" s="50" t="s">
        <v>55</v>
      </c>
      <c r="B10" s="47">
        <f t="shared" si="0"/>
        <v>102</v>
      </c>
      <c r="C10" s="48">
        <f t="shared" si="1"/>
        <v>106</v>
      </c>
      <c r="D10" s="51" t="s">
        <v>56</v>
      </c>
      <c r="E10" s="48">
        <f t="shared" si="2"/>
        <v>114</v>
      </c>
      <c r="F10" s="47">
        <f>E10+5</f>
        <v>119</v>
      </c>
      <c r="G10" s="48">
        <f t="shared" si="3"/>
        <v>125</v>
      </c>
      <c r="H10" s="47">
        <f>G10+7</f>
        <v>132</v>
      </c>
      <c r="I10" s="28"/>
      <c r="J10" s="67" t="s">
        <v>97</v>
      </c>
      <c r="K10" s="37" t="s">
        <v>46</v>
      </c>
      <c r="L10" s="37" t="s">
        <v>46</v>
      </c>
      <c r="M10" s="37" t="s">
        <v>94</v>
      </c>
      <c r="N10" s="67" t="s">
        <v>98</v>
      </c>
      <c r="O10" s="38" t="s">
        <v>46</v>
      </c>
    </row>
    <row r="11" s="1" customFormat="1" ht="16" customHeight="1" spans="1:15">
      <c r="A11" s="52" t="s">
        <v>57</v>
      </c>
      <c r="B11" s="47">
        <f>C11-1.2</f>
        <v>45.6</v>
      </c>
      <c r="C11" s="48">
        <f>D11-1.2</f>
        <v>46.8</v>
      </c>
      <c r="D11" s="51">
        <v>48</v>
      </c>
      <c r="E11" s="48">
        <f>D11+1.2</f>
        <v>49.2</v>
      </c>
      <c r="F11" s="47">
        <f>E11+1.2</f>
        <v>50.4</v>
      </c>
      <c r="G11" s="48">
        <f>F11+1.4</f>
        <v>51.8</v>
      </c>
      <c r="H11" s="47">
        <f>G11+1.4</f>
        <v>53.2</v>
      </c>
      <c r="I11" s="28"/>
      <c r="J11" s="37" t="s">
        <v>99</v>
      </c>
      <c r="K11" s="37" t="s">
        <v>100</v>
      </c>
      <c r="L11" s="37" t="s">
        <v>89</v>
      </c>
      <c r="M11" s="37" t="s">
        <v>101</v>
      </c>
      <c r="N11" s="37" t="s">
        <v>102</v>
      </c>
      <c r="O11" s="38" t="s">
        <v>103</v>
      </c>
    </row>
    <row r="12" s="1" customFormat="1" ht="16" customHeight="1" spans="1:15">
      <c r="A12" s="52" t="s">
        <v>59</v>
      </c>
      <c r="B12" s="47">
        <f>C12-0.6</f>
        <v>61.2</v>
      </c>
      <c r="C12" s="48">
        <f>D12-1.2</f>
        <v>61.8</v>
      </c>
      <c r="D12" s="49">
        <v>63</v>
      </c>
      <c r="E12" s="48">
        <f>D12+1.2</f>
        <v>64.2</v>
      </c>
      <c r="F12" s="47">
        <f>E12+1.2</f>
        <v>65.4</v>
      </c>
      <c r="G12" s="48">
        <f>F12+0.6</f>
        <v>66</v>
      </c>
      <c r="H12" s="47">
        <f>G12+0.6</f>
        <v>66.6</v>
      </c>
      <c r="I12" s="28"/>
      <c r="J12" s="67" t="s">
        <v>104</v>
      </c>
      <c r="K12" s="37" t="s">
        <v>105</v>
      </c>
      <c r="L12" s="37" t="s">
        <v>88</v>
      </c>
      <c r="M12" s="37" t="s">
        <v>106</v>
      </c>
      <c r="N12" s="67" t="s">
        <v>107</v>
      </c>
      <c r="O12" s="38" t="s">
        <v>108</v>
      </c>
    </row>
    <row r="13" s="1" customFormat="1" ht="16" customHeight="1" spans="1:15">
      <c r="A13" s="50" t="s">
        <v>62</v>
      </c>
      <c r="B13" s="47">
        <f>C13-0.8</f>
        <v>18.9</v>
      </c>
      <c r="C13" s="48">
        <f>D13-0.8</f>
        <v>19.7</v>
      </c>
      <c r="D13" s="51">
        <v>20.5</v>
      </c>
      <c r="E13" s="48">
        <f>D13+0.8</f>
        <v>21.3</v>
      </c>
      <c r="F13" s="47">
        <f>E13+0.8</f>
        <v>22.1</v>
      </c>
      <c r="G13" s="48">
        <f>F13+1.3</f>
        <v>23.4</v>
      </c>
      <c r="H13" s="47">
        <f>G13+1.3</f>
        <v>24.7</v>
      </c>
      <c r="I13" s="28"/>
      <c r="J13" s="37" t="s">
        <v>89</v>
      </c>
      <c r="K13" s="37" t="s">
        <v>46</v>
      </c>
      <c r="L13" s="37" t="s">
        <v>109</v>
      </c>
      <c r="M13" s="37" t="s">
        <v>110</v>
      </c>
      <c r="N13" s="37" t="s">
        <v>111</v>
      </c>
      <c r="O13" s="38" t="s">
        <v>63</v>
      </c>
    </row>
    <row r="14" s="1" customFormat="1" ht="16" customHeight="1" spans="1:15">
      <c r="A14" s="50" t="s">
        <v>64</v>
      </c>
      <c r="B14" s="47">
        <f>C14-0.7</f>
        <v>14.6</v>
      </c>
      <c r="C14" s="48">
        <f>D14-0.7</f>
        <v>15.3</v>
      </c>
      <c r="D14" s="51">
        <v>16</v>
      </c>
      <c r="E14" s="48">
        <f>D14+0.7</f>
        <v>16.7</v>
      </c>
      <c r="F14" s="47">
        <f>E14+0.7</f>
        <v>17.4</v>
      </c>
      <c r="G14" s="48">
        <f>F14+1</f>
        <v>18.4</v>
      </c>
      <c r="H14" s="47">
        <f>G14+1</f>
        <v>19.4</v>
      </c>
      <c r="I14" s="28"/>
      <c r="J14" s="37" t="s">
        <v>112</v>
      </c>
      <c r="K14" s="37" t="s">
        <v>113</v>
      </c>
      <c r="L14" s="37" t="s">
        <v>46</v>
      </c>
      <c r="M14" s="37" t="s">
        <v>114</v>
      </c>
      <c r="N14" s="37" t="s">
        <v>115</v>
      </c>
      <c r="O14" s="38" t="s">
        <v>46</v>
      </c>
    </row>
    <row r="15" s="1" customFormat="1" ht="16" customHeight="1" spans="1:15">
      <c r="A15" s="50" t="s">
        <v>66</v>
      </c>
      <c r="B15" s="47">
        <f>C15-0.5</f>
        <v>9.5</v>
      </c>
      <c r="C15" s="48">
        <f>D15-0.5</f>
        <v>10</v>
      </c>
      <c r="D15" s="53">
        <v>10.5</v>
      </c>
      <c r="E15" s="48">
        <f>D15+0.5</f>
        <v>11</v>
      </c>
      <c r="F15" s="47">
        <f>E15+0.5</f>
        <v>11.5</v>
      </c>
      <c r="G15" s="48">
        <f>F15+0.7</f>
        <v>12.2</v>
      </c>
      <c r="H15" s="47">
        <f>G15+0.7</f>
        <v>12.9</v>
      </c>
      <c r="I15" s="28"/>
      <c r="J15" s="37" t="s">
        <v>116</v>
      </c>
      <c r="K15" s="37" t="s">
        <v>46</v>
      </c>
      <c r="L15" s="37" t="s">
        <v>116</v>
      </c>
      <c r="M15" s="37" t="s">
        <v>116</v>
      </c>
      <c r="N15" s="37" t="s">
        <v>68</v>
      </c>
      <c r="O15" s="38" t="s">
        <v>46</v>
      </c>
    </row>
    <row r="16" s="1" customFormat="1" ht="16" customHeight="1" spans="1:15">
      <c r="A16" s="50" t="s">
        <v>69</v>
      </c>
      <c r="B16" s="54">
        <f>C16-1</f>
        <v>48</v>
      </c>
      <c r="C16" s="55">
        <f>D16-1</f>
        <v>49</v>
      </c>
      <c r="D16" s="51">
        <v>50</v>
      </c>
      <c r="E16" s="55">
        <f>D16+1</f>
        <v>51</v>
      </c>
      <c r="F16" s="54">
        <f>E16+1</f>
        <v>52</v>
      </c>
      <c r="G16" s="55">
        <f>F16+1.5</f>
        <v>53.5</v>
      </c>
      <c r="H16" s="54">
        <f>G16+1.5</f>
        <v>55</v>
      </c>
      <c r="I16" s="28"/>
      <c r="J16" s="69" t="s">
        <v>54</v>
      </c>
      <c r="K16" s="37" t="s">
        <v>54</v>
      </c>
      <c r="L16" s="37" t="s">
        <v>54</v>
      </c>
      <c r="M16" s="37" t="s">
        <v>94</v>
      </c>
      <c r="N16" s="67" t="s">
        <v>117</v>
      </c>
      <c r="O16" s="38" t="s">
        <v>118</v>
      </c>
    </row>
    <row r="17" s="1" customFormat="1" ht="16" customHeight="1" spans="1:15">
      <c r="A17" s="56" t="s">
        <v>70</v>
      </c>
      <c r="B17" s="57"/>
      <c r="C17" s="57"/>
      <c r="D17" s="58"/>
      <c r="E17" s="57"/>
      <c r="F17" s="57"/>
      <c r="G17" s="57"/>
      <c r="H17" s="59"/>
      <c r="I17" s="70"/>
      <c r="J17" s="71"/>
      <c r="K17" s="72"/>
      <c r="L17" s="72"/>
      <c r="M17" s="72"/>
      <c r="N17" s="72"/>
      <c r="O17" s="73"/>
    </row>
    <row r="18" s="1" customFormat="1" ht="16" customHeight="1" spans="1:15">
      <c r="A18" s="56" t="s">
        <v>71</v>
      </c>
      <c r="B18" s="57"/>
      <c r="C18" s="57"/>
      <c r="D18" s="58"/>
      <c r="E18" s="57"/>
      <c r="F18" s="57"/>
      <c r="G18" s="57"/>
      <c r="H18" s="59"/>
      <c r="I18" s="70"/>
      <c r="J18" s="74" t="s">
        <v>72</v>
      </c>
      <c r="K18" s="75"/>
      <c r="L18" s="75"/>
      <c r="M18" s="75"/>
      <c r="N18" s="75"/>
      <c r="O18" s="76"/>
    </row>
    <row r="19" s="1" customFormat="1" ht="16" customHeight="1" spans="1:15">
      <c r="A19" s="56" t="s">
        <v>73</v>
      </c>
      <c r="B19" s="57"/>
      <c r="C19" s="57"/>
      <c r="D19" s="58"/>
      <c r="E19" s="57"/>
      <c r="F19" s="57"/>
      <c r="G19" s="57"/>
      <c r="H19" s="59"/>
      <c r="I19" s="70"/>
      <c r="J19" s="74" t="s">
        <v>119</v>
      </c>
      <c r="K19" s="75"/>
      <c r="L19" s="75"/>
      <c r="M19" s="75"/>
      <c r="N19" s="75"/>
      <c r="O19" s="76"/>
    </row>
    <row r="20" s="1" customFormat="1" ht="16" customHeight="1" spans="1:15">
      <c r="A20" s="60" t="s">
        <v>120</v>
      </c>
      <c r="B20" s="61"/>
      <c r="C20" s="61"/>
      <c r="D20" s="62"/>
      <c r="E20" s="61"/>
      <c r="F20" s="61"/>
      <c r="G20" s="61"/>
      <c r="H20" s="63"/>
      <c r="I20" s="70"/>
      <c r="J20" s="74" t="s">
        <v>121</v>
      </c>
      <c r="K20" s="75"/>
      <c r="L20" s="75"/>
      <c r="M20" s="75"/>
      <c r="N20" s="75"/>
      <c r="O20" s="76"/>
    </row>
    <row r="21" s="1" customFormat="1" ht="16" customHeight="1" spans="1:15">
      <c r="A21" s="56" t="s">
        <v>75</v>
      </c>
      <c r="B21" s="57"/>
      <c r="C21" s="57"/>
      <c r="D21" s="58"/>
      <c r="E21" s="57"/>
      <c r="F21" s="57"/>
      <c r="G21" s="57"/>
      <c r="H21" s="59"/>
      <c r="I21" s="70"/>
      <c r="J21" s="74" t="s">
        <v>122</v>
      </c>
      <c r="K21" s="75"/>
      <c r="L21" s="75"/>
      <c r="M21" s="75"/>
      <c r="N21" s="75"/>
      <c r="O21" s="76"/>
    </row>
    <row r="22" s="1" customFormat="1" ht="16" customHeight="1" spans="1:15">
      <c r="A22" s="64"/>
      <c r="B22" s="65"/>
      <c r="C22" s="65"/>
      <c r="D22" s="65"/>
      <c r="E22" s="65"/>
      <c r="F22" s="65"/>
      <c r="G22" s="65"/>
      <c r="H22" s="66"/>
      <c r="I22" s="39"/>
      <c r="J22" s="77"/>
      <c r="K22" s="78"/>
      <c r="L22" s="78"/>
      <c r="M22" s="78"/>
      <c r="N22" s="78"/>
      <c r="O22" s="79"/>
    </row>
    <row r="23" s="1" customFormat="1" ht="15" spans="1:15">
      <c r="A23" s="23" t="s">
        <v>76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5" spans="1:15">
      <c r="A24" s="1" t="s">
        <v>77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="1" customFormat="1" ht="15" spans="1:15">
      <c r="A25" s="24"/>
      <c r="B25" s="24"/>
      <c r="C25" s="24"/>
      <c r="D25" s="24"/>
      <c r="E25" s="24"/>
      <c r="F25" s="24"/>
      <c r="G25" s="24"/>
      <c r="H25" s="24"/>
      <c r="I25" s="24"/>
      <c r="J25" s="23" t="s">
        <v>78</v>
      </c>
      <c r="K25" s="43">
        <v>45303</v>
      </c>
      <c r="L25" s="23" t="s">
        <v>79</v>
      </c>
      <c r="M25" s="23"/>
      <c r="N25" s="23" t="s">
        <v>80</v>
      </c>
      <c r="O25" s="1" t="s">
        <v>81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K8" sqref="K8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123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35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41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76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124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78</v>
      </c>
      <c r="K22" s="43"/>
      <c r="L22" s="23" t="s">
        <v>125</v>
      </c>
      <c r="M22" s="23"/>
      <c r="N22" s="23" t="s">
        <v>80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2024-01-12T11:27:19Z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