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<sst xmlns="http://schemas.openxmlformats.org/spreadsheetml/2006/main" count="147" uniqueCount="63">
  <si>
    <t>QC规格测量表</t>
  </si>
  <si>
    <t>款号</t>
  </si>
  <si>
    <t>TAWWCM92332</t>
  </si>
  <si>
    <t xml:space="preserve"> 女套绒冲锋衣</t>
  </si>
  <si>
    <t>样品规格 FINAL SPAC</t>
  </si>
  <si>
    <t>指示规格 FINAL SPAC</t>
  </si>
  <si>
    <t>XS</t>
  </si>
  <si>
    <t>S</t>
  </si>
  <si>
    <t>M</t>
  </si>
  <si>
    <t>L</t>
  </si>
  <si>
    <t>XL</t>
  </si>
  <si>
    <t>XXL</t>
  </si>
  <si>
    <t>XXXL</t>
  </si>
  <si>
    <t>4XL</t>
  </si>
  <si>
    <t>冰紫</t>
  </si>
  <si>
    <t>瓷瓦粉</t>
  </si>
  <si>
    <t>米色</t>
  </si>
  <si>
    <t>150/80B</t>
  </si>
  <si>
    <t>155/84B</t>
  </si>
  <si>
    <t>160/88B</t>
  </si>
  <si>
    <t>165/92B</t>
  </si>
  <si>
    <t>170/96B</t>
  </si>
  <si>
    <t>175/100B</t>
  </si>
  <si>
    <t>180/104B</t>
  </si>
  <si>
    <t>185/108B</t>
  </si>
  <si>
    <t>后中长</t>
  </si>
  <si>
    <t>+0.5 +1</t>
  </si>
  <si>
    <t>+1  +1</t>
  </si>
  <si>
    <t>+1 +0.5</t>
  </si>
  <si>
    <t>+1  +0.5</t>
  </si>
  <si>
    <t>胸围</t>
  </si>
  <si>
    <t>0  +1</t>
  </si>
  <si>
    <t>摆围</t>
  </si>
  <si>
    <t>0  0</t>
  </si>
  <si>
    <t>+0.5  +0.5</t>
  </si>
  <si>
    <t>肩宽</t>
  </si>
  <si>
    <t>-0.5  0</t>
  </si>
  <si>
    <t>-0.5 0</t>
  </si>
  <si>
    <t>-0.5  -0.5</t>
  </si>
  <si>
    <t>肩点袖长</t>
  </si>
  <si>
    <t>+0.5 +0.5</t>
  </si>
  <si>
    <t>+0.5 -0.5</t>
  </si>
  <si>
    <t>袖肥/2</t>
  </si>
  <si>
    <t>+0.5  0</t>
  </si>
  <si>
    <t>+0.4  0</t>
  </si>
  <si>
    <t>+0.6  +0.6</t>
  </si>
  <si>
    <t>袖口围/2</t>
  </si>
  <si>
    <t xml:space="preserve"> 0  0</t>
  </si>
  <si>
    <t>下领围</t>
  </si>
  <si>
    <t>0  -0.5</t>
  </si>
  <si>
    <t>帽高</t>
  </si>
  <si>
    <t>帽宽</t>
  </si>
  <si>
    <t>0  +0.5</t>
  </si>
  <si>
    <t>+0.5 0</t>
  </si>
  <si>
    <t>内件</t>
  </si>
  <si>
    <t>腰围</t>
  </si>
  <si>
    <t>-0.5 -0.5</t>
  </si>
  <si>
    <t>-0.7  -0.7</t>
  </si>
  <si>
    <t>+0.3 0</t>
  </si>
  <si>
    <t>-0.7  0</t>
  </si>
  <si>
    <t>0  -0.4</t>
  </si>
  <si>
    <t>-0.4  0</t>
  </si>
  <si>
    <t>0   0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</si>
</sst>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81"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华文楷体"/>
      <charset val="134"/>
    </font>
    <font>
      <b/>
      <sz val="9"/>
      <color rgb="FFFF0000"/>
      <name val="宋体"/>
      <charset val="134"/>
    </font>
    <font>
      <sz val="9"/>
      <name val="华文楷体"/>
      <charset val="134"/>
    </font>
    <font>
      <sz val="9"/>
      <color theme="1"/>
      <name val="华文楷体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 applyProtection="0">
      <alignment vertical="top"/>
    </xf>
    <xf numFmtId="0" fontId="32" fillId="0" borderId="0" applyProtection="0"/>
    <xf numFmtId="0" fontId="33" fillId="34" borderId="0" applyProtection="0">
      <alignment vertical="center"/>
    </xf>
    <xf numFmtId="0" fontId="33" fillId="35" borderId="0" applyProtection="0">
      <alignment vertical="center"/>
    </xf>
    <xf numFmtId="0" fontId="33" fillId="36" borderId="0" applyProtection="0">
      <alignment vertical="center"/>
    </xf>
    <xf numFmtId="0" fontId="33" fillId="37" borderId="0" applyProtection="0">
      <alignment vertical="center"/>
    </xf>
    <xf numFmtId="0" fontId="33" fillId="38" borderId="0" applyProtection="0">
      <alignment vertical="center"/>
    </xf>
    <xf numFmtId="0" fontId="33" fillId="39" borderId="0" applyProtection="0">
      <alignment vertical="center"/>
    </xf>
    <xf numFmtId="0" fontId="34" fillId="34" borderId="0" applyProtection="0">
      <alignment vertical="center"/>
    </xf>
    <xf numFmtId="0" fontId="34" fillId="35" borderId="0" applyProtection="0">
      <alignment vertical="center"/>
    </xf>
    <xf numFmtId="0" fontId="34" fillId="36" borderId="0" applyProtection="0">
      <alignment vertical="center"/>
    </xf>
    <xf numFmtId="0" fontId="34" fillId="37" borderId="0" applyProtection="0">
      <alignment vertical="center"/>
    </xf>
    <xf numFmtId="0" fontId="34" fillId="38" borderId="0" applyProtection="0">
      <alignment vertical="center"/>
    </xf>
    <xf numFmtId="0" fontId="34" fillId="39" borderId="0" applyProtection="0">
      <alignment vertical="center"/>
    </xf>
    <xf numFmtId="0" fontId="33" fillId="40" borderId="0" applyProtection="0">
      <alignment vertical="center"/>
    </xf>
    <xf numFmtId="0" fontId="33" fillId="41" borderId="0" applyProtection="0">
      <alignment vertical="center"/>
    </xf>
    <xf numFmtId="0" fontId="33" fillId="42" borderId="0" applyProtection="0">
      <alignment vertical="center"/>
    </xf>
    <xf numFmtId="0" fontId="33" fillId="37" borderId="0" applyProtection="0">
      <alignment vertical="center"/>
    </xf>
    <xf numFmtId="0" fontId="33" fillId="40" borderId="0" applyProtection="0">
      <alignment vertical="center"/>
    </xf>
    <xf numFmtId="0" fontId="33" fillId="43" borderId="0" applyProtection="0">
      <alignment vertical="center"/>
    </xf>
    <xf numFmtId="0" fontId="34" fillId="40" borderId="0" applyProtection="0">
      <alignment vertical="center"/>
    </xf>
    <xf numFmtId="0" fontId="34" fillId="41" borderId="0" applyProtection="0">
      <alignment vertical="center"/>
    </xf>
    <xf numFmtId="0" fontId="34" fillId="42" borderId="0" applyProtection="0">
      <alignment vertical="center"/>
    </xf>
    <xf numFmtId="0" fontId="34" fillId="37" borderId="0" applyProtection="0">
      <alignment vertical="center"/>
    </xf>
    <xf numFmtId="0" fontId="34" fillId="40" borderId="0" applyProtection="0">
      <alignment vertical="center"/>
    </xf>
    <xf numFmtId="0" fontId="34" fillId="43" borderId="0" applyProtection="0">
      <alignment vertical="center"/>
    </xf>
    <xf numFmtId="0" fontId="35" fillId="44" borderId="0" applyProtection="0">
      <alignment vertical="center"/>
    </xf>
    <xf numFmtId="0" fontId="35" fillId="41" borderId="0" applyProtection="0">
      <alignment vertical="center"/>
    </xf>
    <xf numFmtId="0" fontId="35" fillId="42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47" borderId="0" applyProtection="0">
      <alignment vertical="center"/>
    </xf>
    <xf numFmtId="0" fontId="36" fillId="44" borderId="0" applyProtection="0">
      <alignment vertical="center"/>
    </xf>
    <xf numFmtId="0" fontId="36" fillId="41" borderId="0" applyProtection="0">
      <alignment vertical="center"/>
    </xf>
    <xf numFmtId="0" fontId="36" fillId="42" borderId="0" applyProtection="0">
      <alignment vertical="center"/>
    </xf>
    <xf numFmtId="0" fontId="36" fillId="45" borderId="0" applyProtection="0">
      <alignment vertical="center"/>
    </xf>
    <xf numFmtId="0" fontId="36" fillId="46" borderId="0" applyProtection="0">
      <alignment vertical="center"/>
    </xf>
    <xf numFmtId="0" fontId="36" fillId="47" borderId="0" applyProtection="0">
      <alignment vertical="center"/>
    </xf>
    <xf numFmtId="0" fontId="35" fillId="42" borderId="0" applyProtection="0">
      <alignment vertical="center"/>
    </xf>
    <xf numFmtId="0" fontId="35" fillId="48" borderId="0" applyProtection="0">
      <alignment vertical="center"/>
    </xf>
    <xf numFmtId="0" fontId="35" fillId="49" borderId="0" applyProtection="0">
      <alignment vertical="center"/>
    </xf>
    <xf numFmtId="0" fontId="35" fillId="50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51" borderId="0" applyProtection="0">
      <alignment vertical="center"/>
    </xf>
    <xf numFmtId="0" fontId="37" fillId="35" borderId="0" applyProtection="0">
      <alignment vertical="center"/>
    </xf>
    <xf numFmtId="0" fontId="38" fillId="52" borderId="16" applyProtection="0">
      <alignment vertical="center"/>
    </xf>
    <xf numFmtId="0" fontId="38" fillId="52" borderId="16" applyProtection="0">
      <alignment vertical="center"/>
    </xf>
    <xf numFmtId="0" fontId="38" fillId="52" borderId="16" applyProtection="0">
      <alignment vertical="center"/>
    </xf>
    <xf numFmtId="0" fontId="38" fillId="52" borderId="16" applyProtection="0">
      <alignment vertical="center"/>
    </xf>
    <xf numFmtId="0" fontId="39" fillId="53" borderId="17" applyProtection="0">
      <alignment vertical="center"/>
    </xf>
    <xf numFmtId="0" fontId="40" fillId="0" borderId="0" applyProtection="0">
      <alignment vertical="center"/>
    </xf>
    <xf numFmtId="0" fontId="41" fillId="36" borderId="0" applyProtection="0">
      <alignment vertical="center"/>
    </xf>
    <xf numFmtId="0" fontId="42" fillId="0" borderId="18" applyProtection="0">
      <alignment vertical="center"/>
    </xf>
    <xf numFmtId="0" fontId="43" fillId="0" borderId="19" applyProtection="0">
      <alignment vertical="center"/>
    </xf>
    <xf numFmtId="0" fontId="44" fillId="0" borderId="20" applyProtection="0">
      <alignment vertical="center"/>
    </xf>
    <xf numFmtId="0" fontId="44" fillId="0" borderId="0" applyProtection="0">
      <alignment vertical="center"/>
    </xf>
    <xf numFmtId="0" fontId="45" fillId="39" borderId="16" applyProtection="0">
      <alignment vertical="center"/>
    </xf>
    <xf numFmtId="0" fontId="45" fillId="39" borderId="16" applyProtection="0">
      <alignment vertical="center"/>
    </xf>
    <xf numFmtId="0" fontId="45" fillId="39" borderId="16" applyProtection="0">
      <alignment vertical="center"/>
    </xf>
    <xf numFmtId="0" fontId="45" fillId="39" borderId="16" applyProtection="0">
      <alignment vertical="center"/>
    </xf>
    <xf numFmtId="0" fontId="46" fillId="0" borderId="21" applyProtection="0">
      <alignment vertical="center"/>
    </xf>
    <xf numFmtId="0" fontId="47" fillId="54" borderId="0" applyProtection="0">
      <alignment vertical="center"/>
    </xf>
    <xf numFmtId="0" fontId="48" fillId="0" borderId="0"/>
    <xf numFmtId="0" fontId="33" fillId="55" borderId="22" applyProtection="0">
      <alignment vertical="center"/>
    </xf>
    <xf numFmtId="0" fontId="33" fillId="55" borderId="22" applyProtection="0">
      <alignment vertical="center"/>
    </xf>
    <xf numFmtId="0" fontId="33" fillId="55" borderId="22" applyProtection="0">
      <alignment vertical="center"/>
    </xf>
    <xf numFmtId="0" fontId="33" fillId="55" borderId="22" applyProtection="0">
      <alignment vertical="center"/>
    </xf>
    <xf numFmtId="0" fontId="33" fillId="55" borderId="22" applyProtection="0">
      <alignment vertical="center"/>
    </xf>
    <xf numFmtId="0" fontId="49" fillId="52" borderId="23" applyProtection="0">
      <alignment vertical="center"/>
    </xf>
    <xf numFmtId="0" fontId="49" fillId="52" borderId="23" applyProtection="0">
      <alignment vertical="center"/>
    </xf>
    <xf numFmtId="0" fontId="49" fillId="52" borderId="23" applyProtection="0">
      <alignment vertical="center"/>
    </xf>
    <xf numFmtId="0" fontId="49" fillId="52" borderId="23" applyProtection="0">
      <alignment vertical="center"/>
    </xf>
    <xf numFmtId="0" fontId="49" fillId="52" borderId="23" applyProtection="0">
      <alignment vertical="center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1" fillId="0" borderId="0">
      <alignment horizontal="center" vertical="top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1" fillId="0" borderId="0">
      <alignment horizontal="center" vertical="top"/>
    </xf>
    <xf numFmtId="0" fontId="51" fillId="0" borderId="0">
      <alignment horizontal="center" vertical="center"/>
    </xf>
    <xf numFmtId="0" fontId="52" fillId="0" borderId="0">
      <alignment horizontal="center" vertical="center"/>
    </xf>
    <xf numFmtId="0" fontId="51" fillId="0" borderId="0">
      <alignment horizontal="center" vertical="center"/>
    </xf>
    <xf numFmtId="0" fontId="53" fillId="0" borderId="0" applyProtection="0">
      <alignment vertical="center"/>
    </xf>
    <xf numFmtId="0" fontId="54" fillId="0" borderId="24" applyProtection="0">
      <alignment vertical="center"/>
    </xf>
    <xf numFmtId="0" fontId="54" fillId="0" borderId="24" applyProtection="0">
      <alignment vertical="center"/>
    </xf>
    <xf numFmtId="0" fontId="54" fillId="0" borderId="24" applyProtection="0">
      <alignment vertical="center"/>
    </xf>
    <xf numFmtId="0" fontId="54" fillId="0" borderId="24" applyProtection="0">
      <alignment vertical="center"/>
    </xf>
    <xf numFmtId="0" fontId="54" fillId="0" borderId="24" applyProtection="0">
      <alignment vertical="center"/>
    </xf>
    <xf numFmtId="0" fontId="55" fillId="0" borderId="0" applyProtection="0">
      <alignment vertical="center"/>
    </xf>
    <xf numFmtId="0" fontId="36" fillId="48" borderId="0" applyProtection="0">
      <alignment vertical="center"/>
    </xf>
    <xf numFmtId="0" fontId="36" fillId="49" borderId="0" applyProtection="0">
      <alignment vertical="center"/>
    </xf>
    <xf numFmtId="0" fontId="36" fillId="50" borderId="0" applyProtection="0">
      <alignment vertical="center"/>
    </xf>
    <xf numFmtId="0" fontId="36" fillId="45" borderId="0" applyProtection="0">
      <alignment vertical="center"/>
    </xf>
    <xf numFmtId="0" fontId="36" fillId="46" borderId="0" applyProtection="0">
      <alignment vertical="center"/>
    </xf>
    <xf numFmtId="0" fontId="36" fillId="51" borderId="0" applyProtection="0">
      <alignment vertical="center"/>
    </xf>
    <xf numFmtId="0" fontId="56" fillId="0" borderId="0" applyProtection="0">
      <alignment vertical="center"/>
    </xf>
    <xf numFmtId="0" fontId="57" fillId="53" borderId="17" applyProtection="0">
      <alignment vertical="center"/>
    </xf>
    <xf numFmtId="0" fontId="58" fillId="54" borderId="0" applyProtection="0">
      <alignment vertical="center"/>
    </xf>
    <xf numFmtId="0" fontId="59" fillId="0" borderId="0">
      <alignment vertical="center"/>
    </xf>
    <xf numFmtId="0" fontId="33" fillId="55" borderId="22" applyProtection="0">
      <alignment vertical="center"/>
    </xf>
    <xf numFmtId="0" fontId="33" fillId="55" borderId="22" applyProtection="0">
      <alignment vertical="center"/>
    </xf>
    <xf numFmtId="0" fontId="33" fillId="55" borderId="22" applyProtection="0">
      <alignment vertical="center"/>
    </xf>
    <xf numFmtId="0" fontId="33" fillId="55" borderId="22" applyProtection="0">
      <alignment vertical="center"/>
    </xf>
    <xf numFmtId="0" fontId="33" fillId="55" borderId="22" applyProtection="0">
      <alignment vertical="center"/>
    </xf>
    <xf numFmtId="0" fontId="60" fillId="0" borderId="21" applyProtection="0">
      <alignment vertical="center"/>
    </xf>
    <xf numFmtId="9" fontId="33" fillId="0" borderId="0" applyProtection="0">
      <alignment vertical="center"/>
    </xf>
    <xf numFmtId="0" fontId="61" fillId="0" borderId="0" applyProtection="0"/>
    <xf numFmtId="0" fontId="62" fillId="0" borderId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63" fillId="0" borderId="0" applyProtection="0">
      <alignment vertical="center"/>
    </xf>
    <xf numFmtId="0" fontId="33" fillId="0" borderId="0">
      <alignment vertical="center"/>
    </xf>
    <xf numFmtId="0" fontId="64" fillId="0" borderId="0"/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11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1" fillId="0" borderId="0">
      <alignment vertical="center"/>
    </xf>
    <xf numFmtId="0" fontId="63" fillId="0" borderId="0">
      <alignment vertical="center"/>
    </xf>
    <xf numFmtId="0" fontId="11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1" fillId="0" borderId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63" fillId="0" borderId="0"/>
    <xf numFmtId="0" fontId="63" fillId="0" borderId="0"/>
    <xf numFmtId="0" fontId="63" fillId="0" borderId="0" applyProtection="0"/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/>
    <xf numFmtId="0" fontId="63" fillId="0" borderId="0">
      <alignment vertical="top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top"/>
    </xf>
    <xf numFmtId="0" fontId="33" fillId="0" borderId="0">
      <alignment vertical="center"/>
    </xf>
    <xf numFmtId="0" fontId="63" fillId="0" borderId="0"/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3" fillId="0" borderId="0" applyProtection="0"/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/>
    <xf numFmtId="0" fontId="63" fillId="0" borderId="0">
      <alignment vertical="center"/>
    </xf>
    <xf numFmtId="0" fontId="63" fillId="0" borderId="0"/>
    <xf numFmtId="0" fontId="63" fillId="0" borderId="0">
      <alignment vertical="center"/>
    </xf>
    <xf numFmtId="0" fontId="63" fillId="0" borderId="0">
      <alignment vertical="center"/>
    </xf>
    <xf numFmtId="0" fontId="11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/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3" fillId="0" borderId="0"/>
    <xf numFmtId="0" fontId="63" fillId="0" borderId="0"/>
    <xf numFmtId="0" fontId="11" fillId="0" borderId="0"/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/>
    <xf numFmtId="0" fontId="1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9" fillId="52" borderId="23" applyProtection="0">
      <alignment vertical="center"/>
    </xf>
    <xf numFmtId="0" fontId="69" fillId="52" borderId="23" applyProtection="0">
      <alignment vertical="center"/>
    </xf>
    <xf numFmtId="0" fontId="69" fillId="52" borderId="23" applyProtection="0">
      <alignment vertical="center"/>
    </xf>
    <xf numFmtId="0" fontId="69" fillId="52" borderId="23" applyProtection="0">
      <alignment vertical="center"/>
    </xf>
    <xf numFmtId="0" fontId="69" fillId="52" borderId="23" applyProtection="0">
      <alignment vertical="center"/>
    </xf>
    <xf numFmtId="0" fontId="70" fillId="35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40" fontId="33" fillId="0" borderId="0" applyProtection="0">
      <alignment vertical="center"/>
    </xf>
    <xf numFmtId="38" fontId="33" fillId="0" borderId="0" applyProtection="0">
      <alignment vertical="center"/>
    </xf>
    <xf numFmtId="0" fontId="71" fillId="0" borderId="24" applyProtection="0">
      <alignment vertical="center"/>
    </xf>
    <xf numFmtId="0" fontId="71" fillId="0" borderId="24" applyProtection="0">
      <alignment vertical="center"/>
    </xf>
    <xf numFmtId="0" fontId="71" fillId="0" borderId="24" applyProtection="0">
      <alignment vertical="center"/>
    </xf>
    <xf numFmtId="0" fontId="71" fillId="0" borderId="24" applyProtection="0">
      <alignment vertical="center"/>
    </xf>
    <xf numFmtId="0" fontId="71" fillId="0" borderId="24" applyProtection="0">
      <alignment vertical="center"/>
    </xf>
    <xf numFmtId="0" fontId="72" fillId="52" borderId="16" applyProtection="0">
      <alignment vertical="center"/>
    </xf>
    <xf numFmtId="0" fontId="72" fillId="52" borderId="16" applyProtection="0">
      <alignment vertical="center"/>
    </xf>
    <xf numFmtId="0" fontId="72" fillId="52" borderId="16" applyProtection="0">
      <alignment vertical="center"/>
    </xf>
    <xf numFmtId="0" fontId="72" fillId="52" borderId="16" applyProtection="0">
      <alignment vertical="center"/>
    </xf>
    <xf numFmtId="0" fontId="73" fillId="0" borderId="18" applyProtection="0">
      <alignment vertical="center"/>
    </xf>
    <xf numFmtId="0" fontId="74" fillId="0" borderId="19" applyProtection="0">
      <alignment vertical="center"/>
    </xf>
    <xf numFmtId="0" fontId="75" fillId="0" borderId="20" applyProtection="0">
      <alignment vertical="center"/>
    </xf>
    <xf numFmtId="0" fontId="75" fillId="0" borderId="0" applyProtection="0">
      <alignment vertical="center"/>
    </xf>
    <xf numFmtId="0" fontId="76" fillId="0" borderId="0" applyProtection="0">
      <alignment vertical="center"/>
    </xf>
    <xf numFmtId="0" fontId="77" fillId="36" borderId="0" applyProtection="0">
      <alignment vertical="center"/>
    </xf>
    <xf numFmtId="43" fontId="33" fillId="0" borderId="0" applyProtection="0">
      <alignment vertical="center"/>
    </xf>
    <xf numFmtId="41" fontId="33" fillId="0" borderId="0" applyProtection="0">
      <alignment vertical="center"/>
    </xf>
    <xf numFmtId="0" fontId="78" fillId="39" borderId="16" applyProtection="0">
      <alignment vertical="center"/>
    </xf>
    <xf numFmtId="0" fontId="78" fillId="39" borderId="16" applyProtection="0">
      <alignment vertical="center"/>
    </xf>
    <xf numFmtId="0" fontId="78" fillId="39" borderId="16" applyProtection="0">
      <alignment vertical="center"/>
    </xf>
    <xf numFmtId="0" fontId="78" fillId="39" borderId="16" applyProtection="0">
      <alignment vertical="center"/>
    </xf>
    <xf numFmtId="0" fontId="47" fillId="54" borderId="0" applyProtection="0">
      <alignment vertical="center"/>
    </xf>
    <xf numFmtId="0" fontId="47" fillId="54" borderId="0" applyProtection="0">
      <alignment vertical="center"/>
    </xf>
    <xf numFmtId="0" fontId="47" fillId="54" borderId="0" applyProtection="0">
      <alignment vertical="center"/>
    </xf>
    <xf numFmtId="0" fontId="79" fillId="0" borderId="0" applyProtection="0">
      <alignment vertical="center"/>
    </xf>
    <xf numFmtId="176" fontId="33" fillId="0" borderId="0" applyProtection="0">
      <alignment vertical="center"/>
    </xf>
    <xf numFmtId="177" fontId="33" fillId="0" borderId="0" applyProtection="0">
      <alignment vertical="center"/>
    </xf>
    <xf numFmtId="0" fontId="32" fillId="0" borderId="0" applyProtection="0"/>
    <xf numFmtId="0" fontId="32" fillId="0" borderId="0" applyProtection="0"/>
    <xf numFmtId="0" fontId="63" fillId="0" borderId="0">
      <alignment vertical="center"/>
    </xf>
    <xf numFmtId="0" fontId="80" fillId="0" borderId="0">
      <alignment vertical="center"/>
    </xf>
    <xf numFmtId="0" fontId="63" fillId="0" borderId="0"/>
    <xf numFmtId="0" fontId="63" fillId="0" borderId="0"/>
  </cellStyleXfs>
  <cellXfs count="24">
    <xf numFmtId="0" fontId="0" fillId="0" borderId="0" xfId="0"/>
    <xf numFmtId="0" fontId="1" fillId="2" borderId="0" xfId="283" applyFont="1" applyFill="1" applyAlignment="1">
      <alignment horizontal="center" vertical="center"/>
    </xf>
    <xf numFmtId="0" fontId="2" fillId="2" borderId="0" xfId="283" applyFont="1" applyFill="1" applyBorder="1" applyAlignment="1">
      <alignment horizontal="center" vertical="center"/>
    </xf>
    <xf numFmtId="0" fontId="1" fillId="2" borderId="0" xfId="283" applyFont="1" applyFill="1" applyBorder="1" applyAlignment="1">
      <alignment horizontal="center" vertical="center"/>
    </xf>
    <xf numFmtId="0" fontId="2" fillId="2" borderId="1" xfId="248" applyFont="1" applyFill="1" applyBorder="1" applyAlignment="1">
      <alignment horizontal="center" vertical="center"/>
    </xf>
    <xf numFmtId="0" fontId="3" fillId="0" borderId="2" xfId="269" applyFont="1" applyBorder="1" applyAlignment="1">
      <alignment horizontal="center" vertical="center"/>
    </xf>
    <xf numFmtId="0" fontId="2" fillId="0" borderId="2" xfId="487" applyFont="1" applyBorder="1" applyAlignment="1">
      <alignment horizontal="center" vertical="center"/>
    </xf>
    <xf numFmtId="0" fontId="4" fillId="0" borderId="3" xfId="487" applyFont="1" applyBorder="1" applyAlignment="1">
      <alignment horizontal="center" vertical="center"/>
    </xf>
    <xf numFmtId="0" fontId="2" fillId="2" borderId="4" xfId="283" applyFont="1" applyFill="1" applyBorder="1" applyAlignment="1" applyProtection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5" fillId="0" borderId="2" xfId="488" applyFont="1" applyBorder="1" applyAlignment="1">
      <alignment horizontal="center" vertical="center"/>
    </xf>
    <xf numFmtId="0" fontId="6" fillId="2" borderId="2" xfId="269" applyFont="1" applyFill="1" applyBorder="1" applyAlignment="1">
      <alignment horizontal="center" vertical="center"/>
    </xf>
    <xf numFmtId="0" fontId="7" fillId="2" borderId="5" xfId="390" applyFont="1" applyFill="1" applyBorder="1" applyAlignment="1">
      <alignment horizontal="center" vertical="center"/>
    </xf>
    <xf numFmtId="0" fontId="7" fillId="2" borderId="3" xfId="390" applyFont="1" applyFill="1" applyBorder="1" applyAlignment="1">
      <alignment horizontal="center" vertical="center"/>
    </xf>
    <xf numFmtId="0" fontId="5" fillId="0" borderId="2" xfId="383" applyFont="1" applyFill="1" applyBorder="1" applyAlignment="1">
      <alignment horizontal="center" vertical="center"/>
    </xf>
    <xf numFmtId="0" fontId="8" fillId="2" borderId="0" xfId="315" applyFont="1" applyFill="1" applyAlignment="1">
      <alignment horizontal="center" vertical="center"/>
    </xf>
    <xf numFmtId="0" fontId="3" fillId="0" borderId="3" xfId="269" applyFont="1" applyBorder="1" applyAlignment="1">
      <alignment horizontal="center" vertical="center"/>
    </xf>
    <xf numFmtId="0" fontId="1" fillId="2" borderId="6" xfId="283" applyFont="1" applyFill="1" applyBorder="1" applyAlignment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1" fillId="2" borderId="2" xfId="283" applyFont="1" applyFill="1" applyBorder="1" applyAlignment="1">
      <alignment horizontal="center" vertical="center"/>
    </xf>
    <xf numFmtId="49" fontId="9" fillId="2" borderId="2" xfId="285" applyNumberFormat="1" applyFont="1" applyFill="1" applyBorder="1" applyAlignment="1">
      <alignment horizontal="center" vertical="center"/>
    </xf>
    <xf numFmtId="49" fontId="10" fillId="2" borderId="2" xfId="316" applyNumberFormat="1" applyFont="1" applyFill="1" applyBorder="1" applyAlignment="1" applyProtection="1">
      <alignment horizontal="center" vertical="center"/>
    </xf>
    <xf numFmtId="0" fontId="1" fillId="2" borderId="7" xfId="283" applyFont="1" applyFill="1" applyBorder="1" applyAlignment="1">
      <alignment horizontal="center" vertical="center"/>
    </xf>
    <xf numFmtId="0" fontId="2" fillId="2" borderId="0" xfId="283" applyFont="1" applyFill="1" applyAlignment="1">
      <alignment horizontal="center" vertical="center"/>
    </xf>
  </cellXfs>
  <cellStyles count="4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  <cellStyle name="常规 68 3 3" xfId="487"/>
    <cellStyle name="常规 23 4" xfId="4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11</xdr:col>
      <xdr:colOff>123825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568450" y="640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11</xdr:col>
      <xdr:colOff>123825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517650" y="2667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11</xdr:col>
      <xdr:colOff>123825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441450" y="2667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11</xdr:col>
      <xdr:colOff>123825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56845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11</xdr:col>
      <xdr:colOff>123825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568450" y="640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selection activeCell="O24" sqref="O24"/>
    </sheetView>
  </sheetViews>
  <sheetFormatPr defaultColWidth="7.125" defaultRowHeight="21" customHeight="1"/>
  <cols>
    <col min="1" max="9" width="7.125" style="1" customWidth="1"/>
    <col min="10" max="10" width="0.625" style="1" customWidth="1"/>
    <col min="11" max="15" width="10.875" style="1" customWidth="1"/>
    <col min="16" max="16384" width="7.125" style="1" customWidth="1"/>
  </cols>
  <sheetData>
    <row r="1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Height="1" spans="1:15">
      <c r="A2" s="4" t="s">
        <v>1</v>
      </c>
      <c r="B2" s="5" t="s">
        <v>2</v>
      </c>
      <c r="C2" s="5"/>
      <c r="D2" s="5"/>
      <c r="E2" s="6" t="s">
        <v>3</v>
      </c>
      <c r="F2" s="6"/>
      <c r="G2" s="6"/>
      <c r="H2" s="7"/>
      <c r="I2" s="16"/>
      <c r="J2" s="17"/>
      <c r="K2" s="18" t="s">
        <v>4</v>
      </c>
      <c r="L2" s="18"/>
      <c r="M2" s="18"/>
      <c r="N2" s="18"/>
      <c r="O2" s="18"/>
    </row>
    <row r="3" customHeight="1" spans="1:15">
      <c r="A3" s="8"/>
      <c r="B3" s="9" t="s">
        <v>5</v>
      </c>
      <c r="C3" s="9"/>
      <c r="D3" s="9"/>
      <c r="E3" s="9"/>
      <c r="F3" s="9"/>
      <c r="G3" s="9"/>
      <c r="H3" s="9"/>
      <c r="I3" s="9"/>
      <c r="J3" s="19"/>
      <c r="K3" s="19"/>
      <c r="L3" s="19"/>
      <c r="M3" s="19"/>
      <c r="N3" s="19"/>
      <c r="O3" s="9"/>
    </row>
    <row r="4" customHeight="1" spans="1:15">
      <c r="A4" s="8"/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9"/>
      <c r="K4" s="19" t="s">
        <v>14</v>
      </c>
      <c r="L4" s="19" t="s">
        <v>15</v>
      </c>
      <c r="M4" s="19" t="s">
        <v>16</v>
      </c>
      <c r="N4" s="19" t="s">
        <v>15</v>
      </c>
      <c r="O4" s="19" t="s">
        <v>16</v>
      </c>
    </row>
    <row r="5" customHeight="1" spans="1:15">
      <c r="A5" s="8"/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0" t="s">
        <v>24</v>
      </c>
      <c r="J5" s="19"/>
      <c r="K5" s="20" t="s">
        <v>7</v>
      </c>
      <c r="L5" s="20" t="s">
        <v>8</v>
      </c>
      <c r="M5" s="20" t="s">
        <v>9</v>
      </c>
      <c r="N5" s="20" t="s">
        <v>10</v>
      </c>
      <c r="O5" s="20" t="s">
        <v>11</v>
      </c>
    </row>
    <row r="6" customHeight="1" spans="1:15">
      <c r="A6" s="11" t="s">
        <v>25</v>
      </c>
      <c r="B6" s="10">
        <f>C6-1</f>
        <v>65</v>
      </c>
      <c r="C6" s="10">
        <f>D6-2</f>
        <v>66</v>
      </c>
      <c r="D6" s="10">
        <v>68</v>
      </c>
      <c r="E6" s="10">
        <f>D6+2</f>
        <v>70</v>
      </c>
      <c r="F6" s="10">
        <f>E6+2</f>
        <v>72</v>
      </c>
      <c r="G6" s="10">
        <f t="shared" ref="G6:I6" si="0">F6+1</f>
        <v>73</v>
      </c>
      <c r="H6" s="10">
        <f t="shared" si="0"/>
        <v>74</v>
      </c>
      <c r="I6" s="10">
        <f t="shared" si="0"/>
        <v>75</v>
      </c>
      <c r="J6" s="19"/>
      <c r="K6" s="20" t="s">
        <v>26</v>
      </c>
      <c r="L6" s="20" t="s">
        <v>27</v>
      </c>
      <c r="M6" s="20" t="s">
        <v>28</v>
      </c>
      <c r="N6" s="20" t="s">
        <v>29</v>
      </c>
      <c r="O6" s="20" t="s">
        <v>28</v>
      </c>
    </row>
    <row r="7" customHeight="1" spans="1:15">
      <c r="A7" s="10" t="s">
        <v>30</v>
      </c>
      <c r="B7" s="10">
        <f>C7-4</f>
        <v>100</v>
      </c>
      <c r="C7" s="10">
        <f>D7-4</f>
        <v>104</v>
      </c>
      <c r="D7" s="10">
        <v>108</v>
      </c>
      <c r="E7" s="10">
        <f>D7+4</f>
        <v>112</v>
      </c>
      <c r="F7" s="10">
        <f>E7+4</f>
        <v>116</v>
      </c>
      <c r="G7" s="10">
        <f t="shared" ref="G7:I7" si="1">F7+6</f>
        <v>122</v>
      </c>
      <c r="H7" s="10">
        <f t="shared" si="1"/>
        <v>128</v>
      </c>
      <c r="I7" s="10">
        <f t="shared" si="1"/>
        <v>134</v>
      </c>
      <c r="J7" s="19"/>
      <c r="K7" s="20" t="s">
        <v>27</v>
      </c>
      <c r="L7" s="20" t="s">
        <v>31</v>
      </c>
      <c r="M7" s="20" t="s">
        <v>29</v>
      </c>
      <c r="N7" s="20" t="s">
        <v>27</v>
      </c>
      <c r="O7" s="20" t="s">
        <v>27</v>
      </c>
    </row>
    <row r="8" customHeight="1" spans="1:15">
      <c r="A8" s="10" t="s">
        <v>32</v>
      </c>
      <c r="B8" s="10">
        <f>C8-4</f>
        <v>102</v>
      </c>
      <c r="C8" s="10">
        <f>D8-4</f>
        <v>106</v>
      </c>
      <c r="D8" s="10">
        <v>110</v>
      </c>
      <c r="E8" s="10">
        <f>D8+4</f>
        <v>114</v>
      </c>
      <c r="F8" s="10">
        <f>E8+5</f>
        <v>119</v>
      </c>
      <c r="G8" s="10">
        <f>F8+6</f>
        <v>125</v>
      </c>
      <c r="H8" s="10">
        <f>G8+7</f>
        <v>132</v>
      </c>
      <c r="I8" s="10">
        <f>H8+7</f>
        <v>139</v>
      </c>
      <c r="J8" s="19"/>
      <c r="K8" s="20" t="s">
        <v>27</v>
      </c>
      <c r="L8" s="20" t="s">
        <v>33</v>
      </c>
      <c r="M8" s="20" t="s">
        <v>27</v>
      </c>
      <c r="N8" s="20" t="s">
        <v>34</v>
      </c>
      <c r="O8" s="20" t="s">
        <v>27</v>
      </c>
    </row>
    <row r="9" customHeight="1" spans="1:15">
      <c r="A9" s="10" t="s">
        <v>35</v>
      </c>
      <c r="B9" s="10">
        <f>C9-1</f>
        <v>39</v>
      </c>
      <c r="C9" s="10">
        <f t="shared" ref="C9:C13" si="2">D9-1</f>
        <v>40</v>
      </c>
      <c r="D9" s="10">
        <v>41</v>
      </c>
      <c r="E9" s="10">
        <f t="shared" ref="E9:E13" si="3">D9+1</f>
        <v>42</v>
      </c>
      <c r="F9" s="10">
        <f t="shared" ref="F9:F13" si="4">E9+1</f>
        <v>43</v>
      </c>
      <c r="G9" s="10">
        <f t="shared" ref="G9:I9" si="5">F9+1.2</f>
        <v>44.2</v>
      </c>
      <c r="H9" s="10">
        <f t="shared" si="5"/>
        <v>45.4</v>
      </c>
      <c r="I9" s="10">
        <f t="shared" si="5"/>
        <v>46.6</v>
      </c>
      <c r="J9" s="19"/>
      <c r="K9" s="20" t="s">
        <v>36</v>
      </c>
      <c r="L9" s="20" t="s">
        <v>33</v>
      </c>
      <c r="M9" s="20" t="s">
        <v>37</v>
      </c>
      <c r="N9" s="20" t="s">
        <v>36</v>
      </c>
      <c r="O9" s="20" t="s">
        <v>38</v>
      </c>
    </row>
    <row r="10" customHeight="1" spans="1:15">
      <c r="A10" s="10" t="s">
        <v>39</v>
      </c>
      <c r="B10" s="10">
        <f t="shared" ref="B10:B15" si="6">C10-0.5</f>
        <v>60</v>
      </c>
      <c r="C10" s="10">
        <f t="shared" si="2"/>
        <v>60.5</v>
      </c>
      <c r="D10" s="10">
        <v>61.5</v>
      </c>
      <c r="E10" s="10">
        <f t="shared" si="3"/>
        <v>62.5</v>
      </c>
      <c r="F10" s="10">
        <f t="shared" si="4"/>
        <v>63.5</v>
      </c>
      <c r="G10" s="10">
        <f t="shared" ref="G10:I10" si="7">F10+0.5</f>
        <v>64</v>
      </c>
      <c r="H10" s="10">
        <f t="shared" si="7"/>
        <v>64.5</v>
      </c>
      <c r="I10" s="10">
        <f t="shared" si="7"/>
        <v>65</v>
      </c>
      <c r="J10" s="19"/>
      <c r="K10" s="20" t="s">
        <v>36</v>
      </c>
      <c r="L10" s="20" t="s">
        <v>36</v>
      </c>
      <c r="M10" s="20" t="s">
        <v>40</v>
      </c>
      <c r="N10" s="20" t="s">
        <v>41</v>
      </c>
      <c r="O10" s="20" t="s">
        <v>40</v>
      </c>
    </row>
    <row r="11" customHeight="1" spans="1:15">
      <c r="A11" s="10" t="s">
        <v>42</v>
      </c>
      <c r="B11" s="10">
        <f>C11-0.8</f>
        <v>19.9</v>
      </c>
      <c r="C11" s="10">
        <f>D11-0.8</f>
        <v>20.7</v>
      </c>
      <c r="D11" s="10">
        <v>21.5</v>
      </c>
      <c r="E11" s="10">
        <f>D11+0.8</f>
        <v>22.3</v>
      </c>
      <c r="F11" s="10">
        <f>E11+0.8</f>
        <v>23.1</v>
      </c>
      <c r="G11" s="10">
        <f t="shared" ref="G11:I11" si="8">F11+1.3</f>
        <v>24.4</v>
      </c>
      <c r="H11" s="10">
        <f t="shared" si="8"/>
        <v>25.7</v>
      </c>
      <c r="I11" s="10">
        <f t="shared" si="8"/>
        <v>27</v>
      </c>
      <c r="J11" s="19"/>
      <c r="K11" s="20" t="s">
        <v>33</v>
      </c>
      <c r="L11" s="20" t="s">
        <v>43</v>
      </c>
      <c r="M11" s="20" t="s">
        <v>40</v>
      </c>
      <c r="N11" s="20" t="s">
        <v>44</v>
      </c>
      <c r="O11" s="20" t="s">
        <v>45</v>
      </c>
    </row>
    <row r="12" customHeight="1" spans="1:15">
      <c r="A12" s="10" t="s">
        <v>46</v>
      </c>
      <c r="B12" s="10">
        <f t="shared" si="6"/>
        <v>12.5</v>
      </c>
      <c r="C12" s="10">
        <f t="shared" ref="C12:C15" si="9">D12-0.5</f>
        <v>13</v>
      </c>
      <c r="D12" s="10">
        <v>13.5</v>
      </c>
      <c r="E12" s="10">
        <f>D12+0.5</f>
        <v>14</v>
      </c>
      <c r="F12" s="10">
        <f>E12+0.5</f>
        <v>14.5</v>
      </c>
      <c r="G12" s="10">
        <f t="shared" ref="G12:I12" si="10">F12+0.7</f>
        <v>15.2</v>
      </c>
      <c r="H12" s="10">
        <f t="shared" si="10"/>
        <v>15.9</v>
      </c>
      <c r="I12" s="10">
        <f t="shared" si="10"/>
        <v>16.6</v>
      </c>
      <c r="J12" s="19"/>
      <c r="K12" s="20" t="s">
        <v>33</v>
      </c>
      <c r="L12" s="20" t="s">
        <v>47</v>
      </c>
      <c r="M12" s="20" t="s">
        <v>43</v>
      </c>
      <c r="N12" s="20" t="s">
        <v>33</v>
      </c>
      <c r="O12" s="20" t="s">
        <v>33</v>
      </c>
    </row>
    <row r="13" customHeight="1" spans="1:15">
      <c r="A13" s="10" t="s">
        <v>48</v>
      </c>
      <c r="B13" s="10">
        <f>C13-1</f>
        <v>51</v>
      </c>
      <c r="C13" s="10">
        <f t="shared" si="2"/>
        <v>52</v>
      </c>
      <c r="D13" s="10">
        <v>53</v>
      </c>
      <c r="E13" s="10">
        <f t="shared" si="3"/>
        <v>54</v>
      </c>
      <c r="F13" s="10">
        <f t="shared" si="4"/>
        <v>55</v>
      </c>
      <c r="G13" s="10">
        <f t="shared" ref="G13:I13" si="11">F13+1.5</f>
        <v>56.5</v>
      </c>
      <c r="H13" s="10">
        <f t="shared" si="11"/>
        <v>58</v>
      </c>
      <c r="I13" s="10">
        <f t="shared" si="11"/>
        <v>59.5</v>
      </c>
      <c r="J13" s="19"/>
      <c r="K13" s="20" t="s">
        <v>49</v>
      </c>
      <c r="L13" s="20" t="s">
        <v>36</v>
      </c>
      <c r="M13" s="20" t="s">
        <v>38</v>
      </c>
      <c r="N13" s="20" t="s">
        <v>36</v>
      </c>
      <c r="O13" s="20" t="s">
        <v>38</v>
      </c>
    </row>
    <row r="14" customHeight="1" spans="1:15">
      <c r="A14" s="10" t="s">
        <v>50</v>
      </c>
      <c r="B14" s="10">
        <f t="shared" si="6"/>
        <v>35</v>
      </c>
      <c r="C14" s="10">
        <f t="shared" si="9"/>
        <v>35.5</v>
      </c>
      <c r="D14" s="10">
        <v>36</v>
      </c>
      <c r="E14" s="10">
        <f t="shared" ref="E14:G14" si="12">D14+0.5</f>
        <v>36.5</v>
      </c>
      <c r="F14" s="10">
        <f t="shared" si="12"/>
        <v>37</v>
      </c>
      <c r="G14" s="10">
        <f t="shared" si="12"/>
        <v>37.5</v>
      </c>
      <c r="H14" s="10">
        <f>G14</f>
        <v>37.5</v>
      </c>
      <c r="I14" s="10">
        <f>H14</f>
        <v>37.5</v>
      </c>
      <c r="J14" s="19"/>
      <c r="K14" s="20" t="s">
        <v>43</v>
      </c>
      <c r="L14" s="20" t="s">
        <v>34</v>
      </c>
      <c r="M14" s="20" t="s">
        <v>43</v>
      </c>
      <c r="N14" s="20" t="s">
        <v>40</v>
      </c>
      <c r="O14" s="20" t="s">
        <v>40</v>
      </c>
    </row>
    <row r="15" customHeight="1" spans="1:15">
      <c r="A15" s="10" t="s">
        <v>51</v>
      </c>
      <c r="B15" s="10">
        <f t="shared" si="6"/>
        <v>25</v>
      </c>
      <c r="C15" s="10">
        <f t="shared" si="9"/>
        <v>25.5</v>
      </c>
      <c r="D15" s="10">
        <v>26</v>
      </c>
      <c r="E15" s="10">
        <f>D15+0.5</f>
        <v>26.5</v>
      </c>
      <c r="F15" s="10">
        <f>E15+0.5</f>
        <v>27</v>
      </c>
      <c r="G15" s="10">
        <f>F15+0.75</f>
        <v>27.75</v>
      </c>
      <c r="H15" s="10">
        <f>G15</f>
        <v>27.75</v>
      </c>
      <c r="I15" s="10">
        <f>H15</f>
        <v>27.75</v>
      </c>
      <c r="J15" s="19"/>
      <c r="K15" s="20" t="s">
        <v>52</v>
      </c>
      <c r="L15" s="20" t="s">
        <v>33</v>
      </c>
      <c r="M15" s="20" t="s">
        <v>43</v>
      </c>
      <c r="N15" s="20" t="s">
        <v>52</v>
      </c>
      <c r="O15" s="20" t="s">
        <v>53</v>
      </c>
    </row>
    <row r="16" customHeight="1" spans="1:15">
      <c r="A16" s="12" t="s">
        <v>54</v>
      </c>
      <c r="B16" s="13"/>
      <c r="C16" s="13"/>
      <c r="D16" s="13"/>
      <c r="E16" s="13"/>
      <c r="F16" s="13"/>
      <c r="G16" s="13"/>
      <c r="H16" s="13"/>
      <c r="I16" s="13"/>
      <c r="J16" s="19"/>
      <c r="K16" s="21"/>
      <c r="L16" s="21"/>
      <c r="M16" s="21"/>
      <c r="N16" s="21"/>
      <c r="O16" s="21"/>
    </row>
    <row r="17" customHeight="1" spans="1:15">
      <c r="A17" s="14" t="s">
        <v>25</v>
      </c>
      <c r="B17" s="14">
        <f>C17-1</f>
        <v>59</v>
      </c>
      <c r="C17" s="14">
        <f>D17-2</f>
        <v>60</v>
      </c>
      <c r="D17" s="14">
        <v>62</v>
      </c>
      <c r="E17" s="14">
        <f>D17+2</f>
        <v>64</v>
      </c>
      <c r="F17" s="14">
        <f>E17+2</f>
        <v>66</v>
      </c>
      <c r="G17" s="14">
        <f t="shared" ref="G17:I17" si="13">F17+1</f>
        <v>67</v>
      </c>
      <c r="H17" s="14">
        <f t="shared" si="13"/>
        <v>68</v>
      </c>
      <c r="I17" s="14">
        <f t="shared" si="13"/>
        <v>69</v>
      </c>
      <c r="J17" s="19"/>
      <c r="K17" s="20" t="s">
        <v>26</v>
      </c>
      <c r="L17" s="20" t="s">
        <v>27</v>
      </c>
      <c r="M17" s="20" t="s">
        <v>28</v>
      </c>
      <c r="N17" s="20" t="s">
        <v>29</v>
      </c>
      <c r="O17" s="20" t="s">
        <v>28</v>
      </c>
    </row>
    <row r="18" customHeight="1" spans="1:15">
      <c r="A18" s="14" t="s">
        <v>30</v>
      </c>
      <c r="B18" s="14">
        <f t="shared" ref="B18:B20" si="14">C18-4</f>
        <v>90</v>
      </c>
      <c r="C18" s="14">
        <f t="shared" ref="C18:C20" si="15">D18-4</f>
        <v>94</v>
      </c>
      <c r="D18" s="14">
        <v>98</v>
      </c>
      <c r="E18" s="14">
        <f t="shared" ref="E18:E20" si="16">D18+4</f>
        <v>102</v>
      </c>
      <c r="F18" s="14">
        <f>E18+4</f>
        <v>106</v>
      </c>
      <c r="G18" s="14">
        <f t="shared" ref="G18:I18" si="17">F18+6</f>
        <v>112</v>
      </c>
      <c r="H18" s="14">
        <f t="shared" si="17"/>
        <v>118</v>
      </c>
      <c r="I18" s="14">
        <f t="shared" si="17"/>
        <v>124</v>
      </c>
      <c r="J18" s="19"/>
      <c r="K18" s="20" t="s">
        <v>27</v>
      </c>
      <c r="L18" s="20" t="s">
        <v>31</v>
      </c>
      <c r="M18" s="20" t="s">
        <v>29</v>
      </c>
      <c r="N18" s="20" t="s">
        <v>27</v>
      </c>
      <c r="O18" s="20" t="s">
        <v>27</v>
      </c>
    </row>
    <row r="19" customHeight="1" spans="1:15">
      <c r="A19" s="14" t="s">
        <v>55</v>
      </c>
      <c r="B19" s="14">
        <f t="shared" si="14"/>
        <v>84</v>
      </c>
      <c r="C19" s="14">
        <f t="shared" si="15"/>
        <v>88</v>
      </c>
      <c r="D19" s="14">
        <v>92</v>
      </c>
      <c r="E19" s="14">
        <f t="shared" si="16"/>
        <v>96</v>
      </c>
      <c r="F19" s="14">
        <f>E19+5</f>
        <v>101</v>
      </c>
      <c r="G19" s="14">
        <f>F19+6</f>
        <v>107</v>
      </c>
      <c r="H19" s="14">
        <f>G19+7</f>
        <v>114</v>
      </c>
      <c r="I19" s="14">
        <f>H19+7</f>
        <v>121</v>
      </c>
      <c r="J19" s="19"/>
      <c r="K19" s="20" t="s">
        <v>31</v>
      </c>
      <c r="L19" s="20" t="s">
        <v>29</v>
      </c>
      <c r="M19" s="20" t="s">
        <v>31</v>
      </c>
      <c r="N19" s="20" t="s">
        <v>31</v>
      </c>
      <c r="O19" s="20" t="s">
        <v>43</v>
      </c>
    </row>
    <row r="20" customHeight="1" spans="1:15">
      <c r="A20" s="14" t="s">
        <v>32</v>
      </c>
      <c r="B20" s="14">
        <f t="shared" si="14"/>
        <v>98</v>
      </c>
      <c r="C20" s="14">
        <f t="shared" si="15"/>
        <v>102</v>
      </c>
      <c r="D20" s="14">
        <v>106</v>
      </c>
      <c r="E20" s="14">
        <f t="shared" si="16"/>
        <v>110</v>
      </c>
      <c r="F20" s="14">
        <f>E20+5</f>
        <v>115</v>
      </c>
      <c r="G20" s="14">
        <f>F20+6</f>
        <v>121</v>
      </c>
      <c r="H20" s="14">
        <f>G20+7</f>
        <v>128</v>
      </c>
      <c r="I20" s="14">
        <f>H20+7</f>
        <v>135</v>
      </c>
      <c r="J20" s="19"/>
      <c r="K20" s="20" t="s">
        <v>29</v>
      </c>
      <c r="L20" s="20" t="s">
        <v>33</v>
      </c>
      <c r="M20" s="20" t="s">
        <v>27</v>
      </c>
      <c r="N20" s="20" t="s">
        <v>34</v>
      </c>
      <c r="O20" s="20" t="s">
        <v>27</v>
      </c>
    </row>
    <row r="21" customHeight="1" spans="1:15">
      <c r="A21" s="14" t="s">
        <v>35</v>
      </c>
      <c r="B21" s="14">
        <f>C21-1</f>
        <v>37</v>
      </c>
      <c r="C21" s="14">
        <f t="shared" ref="C21:C25" si="18">D21-1</f>
        <v>38</v>
      </c>
      <c r="D21" s="14">
        <v>39</v>
      </c>
      <c r="E21" s="14">
        <f t="shared" ref="E21:E25" si="19">D21+1</f>
        <v>40</v>
      </c>
      <c r="F21" s="14">
        <f t="shared" ref="F21:F25" si="20">E21+1</f>
        <v>41</v>
      </c>
      <c r="G21" s="14">
        <f t="shared" ref="G21:I21" si="21">F21+1.2</f>
        <v>42.2</v>
      </c>
      <c r="H21" s="14">
        <f t="shared" si="21"/>
        <v>43.4</v>
      </c>
      <c r="I21" s="14">
        <f t="shared" si="21"/>
        <v>44.6</v>
      </c>
      <c r="J21" s="19"/>
      <c r="K21" s="20" t="s">
        <v>36</v>
      </c>
      <c r="L21" s="20" t="s">
        <v>33</v>
      </c>
      <c r="M21" s="20" t="s">
        <v>56</v>
      </c>
      <c r="N21" s="20" t="s">
        <v>36</v>
      </c>
      <c r="O21" s="20" t="s">
        <v>57</v>
      </c>
    </row>
    <row r="22" customHeight="1" spans="1:15">
      <c r="A22" s="14" t="s">
        <v>39</v>
      </c>
      <c r="B22" s="14">
        <f>C22-0.5</f>
        <v>58.5</v>
      </c>
      <c r="C22" s="14">
        <f t="shared" si="18"/>
        <v>59</v>
      </c>
      <c r="D22" s="14">
        <v>60</v>
      </c>
      <c r="E22" s="14">
        <f t="shared" si="19"/>
        <v>61</v>
      </c>
      <c r="F22" s="14">
        <f t="shared" si="20"/>
        <v>62</v>
      </c>
      <c r="G22" s="14">
        <f t="shared" ref="G22:I22" si="22">F22+0.5</f>
        <v>62.5</v>
      </c>
      <c r="H22" s="14">
        <f t="shared" si="22"/>
        <v>63</v>
      </c>
      <c r="I22" s="14">
        <f t="shared" si="22"/>
        <v>63.5</v>
      </c>
      <c r="J22" s="19"/>
      <c r="K22" s="20" t="s">
        <v>43</v>
      </c>
      <c r="L22" s="20" t="s">
        <v>36</v>
      </c>
      <c r="M22" s="20" t="s">
        <v>40</v>
      </c>
      <c r="N22" s="20" t="s">
        <v>43</v>
      </c>
      <c r="O22" s="20" t="s">
        <v>40</v>
      </c>
    </row>
    <row r="23" s="1" customFormat="1" customHeight="1" spans="1:15">
      <c r="A23" s="14" t="s">
        <v>42</v>
      </c>
      <c r="B23" s="14">
        <f>C23-0.8</f>
        <v>16.9</v>
      </c>
      <c r="C23" s="14">
        <f>D23-0.8</f>
        <v>17.7</v>
      </c>
      <c r="D23" s="14">
        <v>18.5</v>
      </c>
      <c r="E23" s="14">
        <f>D23+0.8</f>
        <v>19.3</v>
      </c>
      <c r="F23" s="14">
        <f>E23+0.8</f>
        <v>20.1</v>
      </c>
      <c r="G23" s="14">
        <f t="shared" ref="G23:I23" si="23">F23+1.1</f>
        <v>21.2</v>
      </c>
      <c r="H23" s="14">
        <f t="shared" si="23"/>
        <v>22.3</v>
      </c>
      <c r="I23" s="14">
        <f t="shared" si="23"/>
        <v>23.4</v>
      </c>
      <c r="J23" s="19"/>
      <c r="K23" s="20" t="s">
        <v>58</v>
      </c>
      <c r="L23" s="20" t="s">
        <v>43</v>
      </c>
      <c r="M23" s="20" t="s">
        <v>40</v>
      </c>
      <c r="N23" s="20" t="s">
        <v>44</v>
      </c>
      <c r="O23" s="20" t="s">
        <v>59</v>
      </c>
    </row>
    <row r="24" customHeight="1" spans="1:15">
      <c r="A24" s="14" t="s">
        <v>46</v>
      </c>
      <c r="B24" s="14">
        <f>C24-0.4</f>
        <v>9.2</v>
      </c>
      <c r="C24" s="14">
        <f>D24-0.4</f>
        <v>9.6</v>
      </c>
      <c r="D24" s="14">
        <v>10</v>
      </c>
      <c r="E24" s="14">
        <f>D24+0.4</f>
        <v>10.4</v>
      </c>
      <c r="F24" s="14">
        <f>E24+0.4</f>
        <v>10.8</v>
      </c>
      <c r="G24" s="14">
        <f t="shared" ref="G24:I24" si="24">F24+0.6</f>
        <v>11.4</v>
      </c>
      <c r="H24" s="14">
        <f t="shared" si="24"/>
        <v>12</v>
      </c>
      <c r="I24" s="14">
        <f t="shared" si="24"/>
        <v>12.6</v>
      </c>
      <c r="J24" s="19"/>
      <c r="K24" s="20" t="s">
        <v>33</v>
      </c>
      <c r="L24" s="20" t="s">
        <v>36</v>
      </c>
      <c r="M24" s="20" t="s">
        <v>60</v>
      </c>
      <c r="N24" s="20" t="s">
        <v>33</v>
      </c>
      <c r="O24" s="20" t="s">
        <v>61</v>
      </c>
    </row>
    <row r="25" customHeight="1" spans="1:15">
      <c r="A25" s="14" t="s">
        <v>48</v>
      </c>
      <c r="B25" s="14">
        <f>C25-1</f>
        <v>43.5</v>
      </c>
      <c r="C25" s="14">
        <f t="shared" si="18"/>
        <v>44.5</v>
      </c>
      <c r="D25" s="14">
        <v>45.5</v>
      </c>
      <c r="E25" s="14">
        <f t="shared" si="19"/>
        <v>46.5</v>
      </c>
      <c r="F25" s="14">
        <f t="shared" si="20"/>
        <v>47.5</v>
      </c>
      <c r="G25" s="14">
        <f t="shared" ref="G25:I25" si="25">F25+1.5</f>
        <v>49</v>
      </c>
      <c r="H25" s="14">
        <f t="shared" si="25"/>
        <v>50.5</v>
      </c>
      <c r="I25" s="14">
        <f t="shared" si="25"/>
        <v>52</v>
      </c>
      <c r="J25" s="22"/>
      <c r="K25" s="20" t="s">
        <v>62</v>
      </c>
      <c r="L25" s="20" t="s">
        <v>62</v>
      </c>
      <c r="M25" s="20" t="s">
        <v>38</v>
      </c>
      <c r="N25" s="20" t="s">
        <v>36</v>
      </c>
      <c r="O25" s="20" t="s">
        <v>33</v>
      </c>
    </row>
    <row r="26" customHeight="1" spans="1: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23"/>
    </row>
  </sheetData>
  <mergeCells count="8">
    <mergeCell ref="A1:O1"/>
    <mergeCell ref="B2:D2"/>
    <mergeCell ref="E2:G2"/>
    <mergeCell ref="K2:O2"/>
    <mergeCell ref="B3:I3"/>
    <mergeCell ref="A16:I16"/>
    <mergeCell ref="A3:A5"/>
    <mergeCell ref="J2:J25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云云</cp:lastModifiedBy>
  <dcterms:created xsi:type="dcterms:W3CDTF">2021-09-03T05:39:00Z</dcterms:created>
  <cp:lastPrinted>2023-07-28T08:10:00Z</cp:lastPrinted>
  <dcterms:modified xsi:type="dcterms:W3CDTF">2024-09-07T00:20:25Z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2052-12.1.0.17827</vt:lpwstr>
  </property>
</Properties>
</file>