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  <definedName name="CELL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<sst xmlns="http://schemas.openxmlformats.org/spreadsheetml/2006/main" count="1121" uniqueCount="329">
  <si>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</si>
  <si>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</si>
  <si>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</si>
  <si>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</si>
  <si>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</si>
  <si>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</si>
  <si>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</si>
  <si>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</si>
  <si>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</si>
  <si>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</si>
  <si>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</si>
  <si>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</si>
  <si>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</si>
  <si>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</si>
  <si>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</si>
  <si>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</si>
  <si>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</si>
  <si>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</si>
  <si>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</si>
  <si>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</si>
  <si>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</si>
  <si>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</si>
  <si>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</si>
  <si>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</si>
  <si>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</si>
  <si>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</si>
  <si>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</si>
  <si>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</si>
  <si>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</si>
  <si>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</si>
  <si>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</si>
  <si>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</si>
  <si>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</si>
  <si>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</si>
  <si>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</si>
  <si>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</si>
  <si>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</si>
  <si>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</si>
  <si>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</si>
  <si>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</si>
  <si>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</si>
  <si>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</si>
  <si>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</si>
  <si>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</si>
  <si>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</si>
  <si>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</si>
  <si>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</si>
  <si>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TACCFM91871</t>
  </si>
  <si>
    <t>合同交期</t>
  </si>
  <si>
    <t>产前确认样</t>
  </si>
  <si>
    <t>有</t>
  </si>
  <si>
    <t>无</t>
  </si>
  <si>
    <t>品名</t>
  </si>
  <si>
    <t>男式抓绒内件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</si>
  <si>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</si>
  <si>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</si>
  <si>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</si>
  <si>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</si>
  <si>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</si>
  <si>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</si>
  <si>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</si>
  <si>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</si>
  <si>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</si>
  <si>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CGDD24072300013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</si>
  <si>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</si>
  <si>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</si>
  <si>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</si>
  <si>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</si>
  <si>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</si>
  <si>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</si>
  <si>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</si>
  <si>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</si>
  <si>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</si>
  <si>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</si>
  <si>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</si>
  <si>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</si>
  <si>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</si>
  <si>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</si>
  <si>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</si>
  <si>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</si>
  <si>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</si>
  <si>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</si>
  <si>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</si>
  <si>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</si>
  <si>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</si>
  <si>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</si>
  <si>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</si>
  <si>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</si>
  <si>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</si>
  <si>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</si>
  <si>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</si>
  <si>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</si>
  <si>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</si>
  <si>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</si>
  <si>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</si>
  <si>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</si>
  <si>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</si>
  <si>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</si>
  <si>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</si>
  <si>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</si>
  <si>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</si>
  <si>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</si>
  <si>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</si>
  <si>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</si>
  <si>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</si>
  <si>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</si>
  <si>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</si>
  <si>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</si>
  <si>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</si>
  <si>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</si>
  <si>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修笼压胶不平皱多</t>
  </si>
  <si>
    <t>帽檐双面胶有折印</t>
  </si>
  <si>
    <t>里布偏紧，面皱多</t>
  </si>
  <si>
    <t>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</si>
  <si>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</si>
  <si>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</si>
  <si>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</si>
  <si>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</si>
  <si>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</si>
  <si>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</si>
  <si>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</si>
  <si>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</si>
  <si>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</si>
  <si>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</si>
  <si>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</si>
  <si>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</si>
  <si>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</si>
  <si>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</si>
  <si>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</si>
  <si>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</si>
  <si>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</si>
  <si>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</si>
  <si>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</si>
  <si>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</si>
  <si>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</si>
  <si>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</si>
  <si>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</si>
  <si>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</si>
  <si>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</si>
  <si>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</si>
  <si>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</si>
  <si>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</si>
  <si>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</si>
  <si>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</si>
  <si>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</si>
  <si>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</si>
  <si>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</si>
  <si>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</si>
  <si>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前中拉链长</t>
  </si>
  <si>
    <t>+0.3/0.3</t>
  </si>
  <si>
    <t>+0.4/+0.2</t>
  </si>
  <si>
    <t>+0.4/0</t>
  </si>
  <si>
    <t>胸围</t>
  </si>
  <si>
    <t>0.5/0</t>
  </si>
  <si>
    <t>摆围（平量）</t>
  </si>
  <si>
    <t>0/-0.5</t>
  </si>
  <si>
    <t>肩宽</t>
  </si>
  <si>
    <t>肩点袖长</t>
  </si>
  <si>
    <t>-0.5/-0.4</t>
  </si>
  <si>
    <t>-0.6/-0.8</t>
  </si>
  <si>
    <t>-1/-0.7</t>
  </si>
  <si>
    <t>-1/-1</t>
  </si>
  <si>
    <t>-0.8/-0.8</t>
  </si>
  <si>
    <t>袖肥/2（参考值）</t>
  </si>
  <si>
    <t>0/-0.1</t>
  </si>
  <si>
    <t>-0.2/-0.2</t>
  </si>
  <si>
    <t>0/-0.3</t>
  </si>
  <si>
    <t>袖肘围/2</t>
  </si>
  <si>
    <t>+0.2/+0.2</t>
  </si>
  <si>
    <t>+0.3/+0.3</t>
  </si>
  <si>
    <t>袖口围/2(松量)</t>
  </si>
  <si>
    <t>袖口围/2(拉量)</t>
  </si>
  <si>
    <t>前领高</t>
  </si>
  <si>
    <t>上领围</t>
  </si>
  <si>
    <t>下领围</t>
  </si>
  <si>
    <t>+0.4/+0.3</t>
  </si>
  <si>
    <t>+0.5/+0.3</t>
  </si>
  <si>
    <t>插手袋长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</si>
  <si>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</si>
  <si>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</si>
  <si>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</si>
  <si>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</si>
  <si>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</si>
  <si>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</si>
  <si>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</si>
  <si>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</si>
  <si>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</si>
  <si>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</si>
  <si>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</si>
  <si>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</si>
  <si>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</si>
  <si>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黑色：30件</t>
  </si>
  <si>
    <t>藏蓝：40件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</si>
  <si>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</si>
  <si>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</si>
  <si>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</si>
  <si>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</si>
  <si>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</si>
  <si>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</si>
  <si>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</si>
  <si>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</si>
  <si>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</si>
  <si>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</si>
  <si>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</si>
  <si>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</si>
  <si>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</si>
  <si>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</si>
  <si>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</si>
  <si>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</si>
  <si>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</si>
  <si>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</si>
  <si>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</si>
  <si>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</si>
  <si>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</si>
  <si>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</si>
  <si>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</si>
  <si>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</si>
  <si>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</si>
  <si>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</si>
  <si>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</si>
  <si>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</si>
  <si>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</si>
  <si>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采购凭证编号：CGDD24072300013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</si>
  <si>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</si>
  <si>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</si>
  <si>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</si>
  <si>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</si>
  <si>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</si>
  <si>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</si>
  <si>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</si>
  <si>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</si>
  <si>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</si>
  <si>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</si>
  <si>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</si>
  <si>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</si>
  <si>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</si>
  <si>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</si>
  <si>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黑色：2#7#9#11#</t>
  </si>
  <si>
    <t>藏蓝：4#6#7#13#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</si>
  <si>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</si>
  <si>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</si>
  <si>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</si>
  <si>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</si>
  <si>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</si>
  <si>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</si>
  <si>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</si>
  <si>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</si>
  <si>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</si>
  <si>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</si>
  <si>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</si>
  <si>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</si>
  <si>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</si>
  <si>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</si>
  <si>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</si>
  <si>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</si>
  <si>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</si>
  <si>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</si>
  <si>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</si>
  <si>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</si>
  <si>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</si>
  <si>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</si>
  <si>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</si>
  <si>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</si>
  <si>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</si>
  <si>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</si>
  <si>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</si>
  <si>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</si>
  <si>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</si>
  <si>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3/6</t>
  </si>
  <si>
    <t>FK06060</t>
  </si>
  <si>
    <t>泉州海天</t>
  </si>
  <si>
    <t>5/7</t>
  </si>
  <si>
    <t>制表时间：2024/8/26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</si>
  <si>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</si>
  <si>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</si>
  <si>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</si>
  <si>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</si>
  <si>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</si>
  <si>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</si>
  <si>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</si>
  <si>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</si>
  <si>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</si>
  <si>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</si>
  <si>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</si>
  <si>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</si>
  <si>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</si>
  <si>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</si>
  <si>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</si>
  <si>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</si>
  <si>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</si>
  <si>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</si>
  <si>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</si>
  <si>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</si>
  <si>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</si>
  <si>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5/6</t>
  </si>
  <si>
    <t>3/4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</si>
  <si>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</si>
  <si>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</si>
  <si>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</si>
  <si>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</si>
  <si>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</si>
  <si>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</si>
  <si>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</si>
  <si>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2/3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</si>
  <si>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</si>
  <si>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</si>
  <si>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3/5</t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</si>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</sst>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7" borderId="62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3" applyNumberFormat="0" applyFill="0" applyAlignment="0" applyProtection="0">
      <alignment vertical="center"/>
    </xf>
    <xf numFmtId="0" fontId="44" fillId="0" borderId="63" applyNumberFormat="0" applyFill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65" applyNumberFormat="0" applyAlignment="0" applyProtection="0">
      <alignment vertical="center"/>
    </xf>
    <xf numFmtId="0" fontId="47" fillId="9" borderId="66" applyNumberFormat="0" applyAlignment="0" applyProtection="0">
      <alignment vertical="center"/>
    </xf>
    <xf numFmtId="0" fontId="48" fillId="9" borderId="65" applyNumberFormat="0" applyAlignment="0" applyProtection="0">
      <alignment vertical="center"/>
    </xf>
    <xf numFmtId="0" fontId="49" fillId="10" borderId="67" applyNumberFormat="0" applyAlignment="0" applyProtection="0">
      <alignment vertical="center"/>
    </xf>
    <xf numFmtId="0" fontId="50" fillId="0" borderId="68" applyNumberFormat="0" applyFill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57" fillId="0" borderId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/>
    <xf numFmtId="0" fontId="20" fillId="0" borderId="0"/>
    <xf numFmtId="176" fontId="58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23" fillId="0" borderId="0">
      <alignment vertical="center"/>
    </xf>
    <xf numFmtId="0" fontId="59" fillId="0" borderId="0">
      <alignment vertical="center"/>
    </xf>
  </cellStyleXfs>
  <cellXfs count="36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4" applyFont="1" applyFill="1" applyBorder="1" applyAlignment="1">
      <alignment horizontal="left" vertical="top"/>
    </xf>
    <xf numFmtId="0" fontId="17" fillId="0" borderId="2" xfId="64" applyFont="1" applyFill="1" applyBorder="1" applyAlignment="1">
      <alignment horizontal="left" vertical="top" wrapText="1"/>
    </xf>
    <xf numFmtId="0" fontId="18" fillId="0" borderId="0" xfId="56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4" fontId="13" fillId="0" borderId="0" xfId="55" applyNumberFormat="1" applyFont="1" applyFill="1"/>
    <xf numFmtId="0" fontId="14" fillId="0" borderId="7" xfId="0" applyFont="1" applyFill="1" applyBorder="1" applyAlignment="1">
      <alignment horizontal="center" vertical="center"/>
    </xf>
    <xf numFmtId="0" fontId="20" fillId="0" borderId="0" xfId="54" applyFill="1" applyBorder="1" applyAlignment="1">
      <alignment horizontal="left" vertical="center"/>
    </xf>
    <xf numFmtId="0" fontId="20" fillId="0" borderId="0" xfId="54" applyFont="1" applyFill="1" applyAlignment="1">
      <alignment horizontal="left" vertical="center"/>
    </xf>
    <xf numFmtId="0" fontId="20" fillId="0" borderId="0" xfId="54" applyFill="1" applyAlignment="1">
      <alignment horizontal="left" vertical="center"/>
    </xf>
    <xf numFmtId="0" fontId="21" fillId="0" borderId="12" xfId="54" applyFont="1" applyFill="1" applyBorder="1" applyAlignment="1">
      <alignment horizontal="center" vertical="top"/>
    </xf>
    <xf numFmtId="0" fontId="22" fillId="0" borderId="13" xfId="54" applyFont="1" applyFill="1" applyBorder="1" applyAlignment="1">
      <alignment horizontal="left" vertical="center"/>
    </xf>
    <xf numFmtId="0" fontId="23" fillId="0" borderId="14" xfId="54" applyFont="1" applyFill="1" applyBorder="1" applyAlignment="1">
      <alignment horizontal="center" vertical="center"/>
    </xf>
    <xf numFmtId="0" fontId="22" fillId="0" borderId="14" xfId="54" applyFont="1" applyFill="1" applyBorder="1" applyAlignment="1">
      <alignment horizontal="center" vertical="center"/>
    </xf>
    <xf numFmtId="0" fontId="24" fillId="0" borderId="14" xfId="54" applyFont="1" applyFill="1" applyBorder="1" applyAlignment="1">
      <alignment vertical="center"/>
    </xf>
    <xf numFmtId="0" fontId="22" fillId="0" borderId="14" xfId="54" applyFont="1" applyFill="1" applyBorder="1" applyAlignment="1">
      <alignment vertical="center"/>
    </xf>
    <xf numFmtId="0" fontId="24" fillId="0" borderId="14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vertical="center"/>
    </xf>
    <xf numFmtId="0" fontId="23" fillId="0" borderId="10" xfId="54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vertical="center"/>
    </xf>
    <xf numFmtId="178" fontId="24" fillId="0" borderId="10" xfId="54" applyNumberFormat="1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right" vertical="center"/>
    </xf>
    <xf numFmtId="0" fontId="22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vertical="center"/>
    </xf>
    <xf numFmtId="0" fontId="23" fillId="0" borderId="17" xfId="54" applyFont="1" applyFill="1" applyBorder="1" applyAlignment="1">
      <alignment horizontal="center" vertical="center"/>
    </xf>
    <xf numFmtId="0" fontId="22" fillId="0" borderId="17" xfId="54" applyFont="1" applyFill="1" applyBorder="1" applyAlignment="1">
      <alignment vertical="center"/>
    </xf>
    <xf numFmtId="0" fontId="24" fillId="0" borderId="17" xfId="54" applyFont="1" applyFill="1" applyBorder="1" applyAlignment="1">
      <alignment vertical="center"/>
    </xf>
    <xf numFmtId="0" fontId="24" fillId="0" borderId="17" xfId="54" applyFont="1" applyFill="1" applyBorder="1" applyAlignment="1">
      <alignment horizontal="center" vertical="center"/>
    </xf>
    <xf numFmtId="0" fontId="22" fillId="0" borderId="17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2" fillId="0" borderId="13" xfId="54" applyFont="1" applyFill="1" applyBorder="1" applyAlignment="1">
      <alignment vertical="center"/>
    </xf>
    <xf numFmtId="0" fontId="22" fillId="0" borderId="18" xfId="54" applyFont="1" applyFill="1" applyBorder="1" applyAlignment="1">
      <alignment horizontal="left" vertical="center"/>
    </xf>
    <xf numFmtId="0" fontId="22" fillId="0" borderId="19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vertical="center"/>
    </xf>
    <xf numFmtId="0" fontId="24" fillId="0" borderId="20" xfId="54" applyFont="1" applyFill="1" applyBorder="1" applyAlignment="1">
      <alignment horizontal="center" vertical="center"/>
    </xf>
    <xf numFmtId="0" fontId="24" fillId="0" borderId="21" xfId="54" applyFont="1" applyFill="1" applyBorder="1" applyAlignment="1">
      <alignment horizontal="center" vertical="center"/>
    </xf>
    <xf numFmtId="0" fontId="16" fillId="0" borderId="22" xfId="54" applyFont="1" applyFill="1" applyBorder="1" applyAlignment="1">
      <alignment horizontal="left" vertical="center"/>
    </xf>
    <xf numFmtId="0" fontId="16" fillId="0" borderId="21" xfId="54" applyFont="1" applyFill="1" applyBorder="1" applyAlignment="1">
      <alignment horizontal="left" vertical="center"/>
    </xf>
    <xf numFmtId="0" fontId="24" fillId="0" borderId="17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2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 wrapText="1"/>
    </xf>
    <xf numFmtId="0" fontId="24" fillId="0" borderId="10" xfId="54" applyFont="1" applyFill="1" applyBorder="1" applyAlignment="1">
      <alignment horizontal="left" vertical="center" wrapText="1"/>
    </xf>
    <xf numFmtId="0" fontId="22" fillId="0" borderId="16" xfId="54" applyFont="1" applyFill="1" applyBorder="1" applyAlignment="1">
      <alignment horizontal="left" vertical="center"/>
    </xf>
    <xf numFmtId="0" fontId="20" fillId="0" borderId="17" xfId="54" applyFill="1" applyBorder="1" applyAlignment="1">
      <alignment horizontal="center" vertical="center"/>
    </xf>
    <xf numFmtId="0" fontId="22" fillId="0" borderId="23" xfId="54" applyFont="1" applyFill="1" applyBorder="1" applyAlignment="1">
      <alignment horizontal="center" vertical="center"/>
    </xf>
    <xf numFmtId="0" fontId="22" fillId="0" borderId="24" xfId="54" applyFont="1" applyFill="1" applyBorder="1" applyAlignment="1">
      <alignment horizontal="left" vertical="center"/>
    </xf>
    <xf numFmtId="0" fontId="20" fillId="0" borderId="22" xfId="54" applyFont="1" applyFill="1" applyBorder="1" applyAlignment="1">
      <alignment horizontal="left" vertical="center"/>
    </xf>
    <xf numFmtId="0" fontId="20" fillId="0" borderId="21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4" fillId="0" borderId="25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16" fillId="0" borderId="13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2" fillId="0" borderId="27" xfId="54" applyFont="1" applyFill="1" applyBorder="1" applyAlignment="1">
      <alignment horizontal="left" vertical="center"/>
    </xf>
    <xf numFmtId="0" fontId="24" fillId="0" borderId="17" xfId="54" applyFont="1" applyFill="1" applyBorder="1" applyAlignment="1">
      <alignment horizontal="center" vertical="center"/>
    </xf>
    <xf numFmtId="178" fontId="24" fillId="0" borderId="17" xfId="54" applyNumberFormat="1" applyFont="1" applyFill="1" applyBorder="1" applyAlignment="1">
      <alignment vertical="center"/>
    </xf>
    <xf numFmtId="0" fontId="22" fillId="0" borderId="17" xfId="54" applyFont="1" applyFill="1" applyBorder="1" applyAlignment="1">
      <alignment horizontal="center" vertical="center"/>
    </xf>
    <xf numFmtId="0" fontId="24" fillId="0" borderId="28" xfId="54" applyFont="1" applyFill="1" applyBorder="1" applyAlignment="1">
      <alignment horizontal="center" vertical="center"/>
    </xf>
    <xf numFmtId="0" fontId="22" fillId="0" borderId="11" xfId="54" applyFont="1" applyFill="1" applyBorder="1" applyAlignment="1">
      <alignment horizontal="center" vertical="center"/>
    </xf>
    <xf numFmtId="0" fontId="24" fillId="0" borderId="11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center" vertical="center"/>
    </xf>
    <xf numFmtId="0" fontId="16" fillId="0" borderId="31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22" fillId="0" borderId="11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 wrapText="1"/>
    </xf>
    <xf numFmtId="0" fontId="20" fillId="0" borderId="29" xfId="54" applyFill="1" applyBorder="1" applyAlignment="1">
      <alignment horizontal="center" vertical="center"/>
    </xf>
    <xf numFmtId="0" fontId="20" fillId="0" borderId="3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16" fillId="0" borderId="28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center" vertical="center"/>
    </xf>
    <xf numFmtId="0" fontId="20" fillId="0" borderId="0" xfId="54" applyFont="1" applyAlignment="1">
      <alignment horizontal="left" vertical="center"/>
    </xf>
    <xf numFmtId="0" fontId="26" fillId="0" borderId="12" xfId="54" applyFont="1" applyBorder="1" applyAlignment="1">
      <alignment horizontal="center" vertical="top"/>
    </xf>
    <xf numFmtId="0" fontId="25" fillId="0" borderId="33" xfId="54" applyFont="1" applyBorder="1" applyAlignment="1">
      <alignment horizontal="left" vertical="center"/>
    </xf>
    <xf numFmtId="0" fontId="23" fillId="0" borderId="34" xfId="54" applyFont="1" applyBorder="1" applyAlignment="1">
      <alignment horizontal="center" vertical="center"/>
    </xf>
    <xf numFmtId="0" fontId="25" fillId="0" borderId="34" xfId="54" applyFont="1" applyBorder="1" applyAlignment="1">
      <alignment horizontal="center" vertical="center"/>
    </xf>
    <xf numFmtId="0" fontId="16" fillId="0" borderId="34" xfId="54" applyFont="1" applyBorder="1" applyAlignment="1">
      <alignment horizontal="left" vertical="center"/>
    </xf>
    <xf numFmtId="0" fontId="16" fillId="0" borderId="13" xfId="54" applyFont="1" applyBorder="1" applyAlignment="1">
      <alignment horizontal="center" vertical="center"/>
    </xf>
    <xf numFmtId="0" fontId="16" fillId="0" borderId="14" xfId="54" applyFont="1" applyBorder="1" applyAlignment="1">
      <alignment horizontal="center" vertical="center"/>
    </xf>
    <xf numFmtId="0" fontId="16" fillId="0" borderId="28" xfId="54" applyFont="1" applyBorder="1" applyAlignment="1">
      <alignment horizontal="center" vertical="center"/>
    </xf>
    <xf numFmtId="0" fontId="25" fillId="0" borderId="13" xfId="54" applyFont="1" applyBorder="1" applyAlignment="1">
      <alignment horizontal="center" vertical="center"/>
    </xf>
    <xf numFmtId="0" fontId="25" fillId="0" borderId="14" xfId="54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16" fillId="0" borderId="15" xfId="54" applyFont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16" fillId="0" borderId="10" xfId="54" applyFont="1" applyBorder="1" applyAlignment="1">
      <alignment horizontal="left" vertical="center"/>
    </xf>
    <xf numFmtId="14" fontId="23" fillId="0" borderId="10" xfId="54" applyNumberFormat="1" applyFont="1" applyFill="1" applyBorder="1" applyAlignment="1">
      <alignment horizontal="center" vertical="center"/>
    </xf>
    <xf numFmtId="14" fontId="23" fillId="0" borderId="11" xfId="54" applyNumberFormat="1" applyFont="1" applyFill="1" applyBorder="1" applyAlignment="1">
      <alignment horizontal="center" vertical="center"/>
    </xf>
    <xf numFmtId="0" fontId="16" fillId="0" borderId="15" xfId="54" applyFont="1" applyBorder="1" applyAlignment="1">
      <alignment vertical="center"/>
    </xf>
    <xf numFmtId="9" fontId="23" fillId="0" borderId="10" xfId="54" applyNumberFormat="1" applyFont="1" applyFill="1" applyBorder="1" applyAlignment="1" applyProtection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16" fillId="0" borderId="15" xfId="54" applyFont="1" applyBorder="1" applyAlignment="1">
      <alignment horizontal="center" vertical="center"/>
    </xf>
    <xf numFmtId="0" fontId="23" fillId="0" borderId="2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7" fillId="0" borderId="16" xfId="54" applyFont="1" applyBorder="1" applyAlignment="1">
      <alignment vertical="center"/>
    </xf>
    <xf numFmtId="0" fontId="28" fillId="0" borderId="17" xfId="6" applyNumberFormat="1" applyFont="1" applyFill="1" applyBorder="1" applyAlignment="1" applyProtection="1">
      <alignment horizontal="center" vertical="center" wrapText="1"/>
    </xf>
    <xf numFmtId="0" fontId="29" fillId="0" borderId="29" xfId="54" applyFont="1" applyFill="1" applyBorder="1" applyAlignment="1">
      <alignment horizontal="center" vertical="center" wrapText="1"/>
    </xf>
    <xf numFmtId="0" fontId="16" fillId="0" borderId="16" xfId="54" applyFont="1" applyBorder="1" applyAlignment="1">
      <alignment horizontal="left" vertical="center"/>
    </xf>
    <xf numFmtId="0" fontId="16" fillId="0" borderId="17" xfId="54" applyFont="1" applyBorder="1" applyAlignment="1">
      <alignment horizontal="left" vertical="center"/>
    </xf>
    <xf numFmtId="14" fontId="23" fillId="0" borderId="17" xfId="54" applyNumberFormat="1" applyFont="1" applyFill="1" applyBorder="1" applyAlignment="1">
      <alignment horizontal="center" vertical="center" wrapText="1"/>
    </xf>
    <xf numFmtId="14" fontId="23" fillId="0" borderId="29" xfId="54" applyNumberFormat="1" applyFont="1" applyFill="1" applyBorder="1" applyAlignment="1">
      <alignment horizontal="center" vertical="center" wrapText="1"/>
    </xf>
    <xf numFmtId="0" fontId="25" fillId="0" borderId="0" xfId="54" applyFont="1" applyBorder="1" applyAlignment="1">
      <alignment horizontal="left" vertical="center"/>
    </xf>
    <xf numFmtId="0" fontId="16" fillId="0" borderId="13" xfId="54" applyFont="1" applyBorder="1" applyAlignment="1">
      <alignment vertical="center"/>
    </xf>
    <xf numFmtId="0" fontId="20" fillId="0" borderId="14" xfId="54" applyFont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0" fillId="0" borderId="14" xfId="54" applyFont="1" applyBorder="1" applyAlignment="1">
      <alignment vertical="center"/>
    </xf>
    <xf numFmtId="0" fontId="16" fillId="0" borderId="14" xfId="54" applyFont="1" applyBorder="1" applyAlignment="1">
      <alignment vertical="center"/>
    </xf>
    <xf numFmtId="0" fontId="20" fillId="0" borderId="10" xfId="54" applyFont="1" applyBorder="1" applyAlignment="1">
      <alignment horizontal="left" vertical="center"/>
    </xf>
    <xf numFmtId="0" fontId="23" fillId="0" borderId="10" xfId="54" applyFont="1" applyBorder="1" applyAlignment="1">
      <alignment horizontal="left" vertical="center"/>
    </xf>
    <xf numFmtId="0" fontId="20" fillId="0" borderId="10" xfId="54" applyFont="1" applyBorder="1" applyAlignment="1">
      <alignment vertical="center"/>
    </xf>
    <xf numFmtId="0" fontId="16" fillId="0" borderId="10" xfId="54" applyFont="1" applyBorder="1" applyAlignment="1">
      <alignment vertical="center"/>
    </xf>
    <xf numFmtId="0" fontId="16" fillId="0" borderId="0" xfId="54" applyFont="1" applyBorder="1" applyAlignment="1">
      <alignment horizontal="left" vertical="center"/>
    </xf>
    <xf numFmtId="0" fontId="24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4" fillId="0" borderId="14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4" fillId="0" borderId="20" xfId="54" applyFont="1" applyBorder="1" applyAlignment="1">
      <alignment horizontal="left" vertical="center"/>
    </xf>
    <xf numFmtId="0" fontId="23" fillId="0" borderId="16" xfId="54" applyFont="1" applyBorder="1" applyAlignment="1">
      <alignment horizontal="left" vertical="center"/>
    </xf>
    <xf numFmtId="0" fontId="23" fillId="0" borderId="17" xfId="54" applyFont="1" applyBorder="1" applyAlignment="1">
      <alignment horizontal="left" vertical="center"/>
    </xf>
    <xf numFmtId="0" fontId="24" fillId="0" borderId="13" xfId="54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16" fillId="0" borderId="16" xfId="54" applyFont="1" applyBorder="1" applyAlignment="1">
      <alignment horizontal="center" vertical="center"/>
    </xf>
    <xf numFmtId="0" fontId="16" fillId="0" borderId="17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2" fillId="0" borderId="10" xfId="54" applyFont="1" applyBorder="1" applyAlignment="1">
      <alignment horizontal="left" vertical="center"/>
    </xf>
    <xf numFmtId="0" fontId="16" fillId="0" borderId="25" xfId="54" applyFont="1" applyFill="1" applyBorder="1" applyAlignment="1">
      <alignment horizontal="left" vertical="center"/>
    </xf>
    <xf numFmtId="0" fontId="16" fillId="0" borderId="26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0" fontId="16" fillId="0" borderId="21" xfId="54" applyFont="1" applyBorder="1" applyAlignment="1">
      <alignment horizontal="left" vertical="center"/>
    </xf>
    <xf numFmtId="0" fontId="25" fillId="0" borderId="35" xfId="54" applyFont="1" applyBorder="1" applyAlignment="1">
      <alignment vertical="center"/>
    </xf>
    <xf numFmtId="0" fontId="23" fillId="0" borderId="36" xfId="54" applyFont="1" applyBorder="1" applyAlignment="1">
      <alignment horizontal="center" vertical="center"/>
    </xf>
    <xf numFmtId="0" fontId="25" fillId="0" borderId="36" xfId="54" applyFont="1" applyBorder="1" applyAlignment="1">
      <alignment vertical="center"/>
    </xf>
    <xf numFmtId="0" fontId="23" fillId="0" borderId="36" xfId="54" applyFont="1" applyBorder="1" applyAlignment="1">
      <alignment vertical="center"/>
    </xf>
    <xf numFmtId="58" fontId="20" fillId="0" borderId="36" xfId="54" applyNumberFormat="1" applyFont="1" applyBorder="1" applyAlignment="1">
      <alignment vertical="center"/>
    </xf>
    <xf numFmtId="0" fontId="25" fillId="0" borderId="36" xfId="54" applyFont="1" applyBorder="1" applyAlignment="1">
      <alignment horizontal="center" vertical="center"/>
    </xf>
    <xf numFmtId="0" fontId="25" fillId="0" borderId="37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left" vertical="center"/>
    </xf>
    <xf numFmtId="0" fontId="25" fillId="0" borderId="38" xfId="54" applyFont="1" applyFill="1" applyBorder="1" applyAlignment="1">
      <alignment horizontal="center" vertical="center"/>
    </xf>
    <xf numFmtId="0" fontId="25" fillId="0" borderId="39" xfId="54" applyFont="1" applyFill="1" applyBorder="1" applyAlignment="1">
      <alignment horizontal="center" vertical="center"/>
    </xf>
    <xf numFmtId="0" fontId="25" fillId="0" borderId="16" xfId="54" applyFont="1" applyFill="1" applyBorder="1" applyAlignment="1">
      <alignment horizontal="center" vertical="center"/>
    </xf>
    <xf numFmtId="0" fontId="25" fillId="0" borderId="17" xfId="54" applyFont="1" applyFill="1" applyBorder="1" applyAlignment="1">
      <alignment horizontal="center" vertical="center"/>
    </xf>
    <xf numFmtId="58" fontId="25" fillId="0" borderId="36" xfId="54" applyNumberFormat="1" applyFont="1" applyFill="1" applyBorder="1" applyAlignment="1">
      <alignment vertical="center"/>
    </xf>
    <xf numFmtId="0" fontId="20" fillId="0" borderId="34" xfId="54" applyFont="1" applyBorder="1" applyAlignment="1">
      <alignment horizontal="center" vertical="center"/>
    </xf>
    <xf numFmtId="0" fontId="20" fillId="0" borderId="40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16" fillId="0" borderId="11" xfId="54" applyFont="1" applyBorder="1" applyAlignment="1">
      <alignment horizontal="center" vertical="center"/>
    </xf>
    <xf numFmtId="0" fontId="16" fillId="0" borderId="29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22" fillId="0" borderId="28" xfId="54" applyFont="1" applyBorder="1" applyAlignment="1">
      <alignment horizontal="left" vertical="center"/>
    </xf>
    <xf numFmtId="0" fontId="22" fillId="0" borderId="20" xfId="54" applyFont="1" applyBorder="1" applyAlignment="1">
      <alignment horizontal="left" vertical="center"/>
    </xf>
    <xf numFmtId="0" fontId="22" fillId="0" borderId="21" xfId="54" applyFont="1" applyBorder="1" applyAlignment="1">
      <alignment horizontal="left" vertical="center"/>
    </xf>
    <xf numFmtId="0" fontId="22" fillId="0" borderId="31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16" fillId="0" borderId="29" xfId="54" applyFont="1" applyBorder="1" applyAlignment="1">
      <alignment horizontal="center" vertical="center"/>
    </xf>
    <xf numFmtId="0" fontId="22" fillId="0" borderId="11" xfId="54" applyFont="1" applyBorder="1" applyAlignment="1">
      <alignment horizontal="left" vertical="center"/>
    </xf>
    <xf numFmtId="0" fontId="16" fillId="0" borderId="32" xfId="54" applyFont="1" applyFill="1" applyBorder="1" applyAlignment="1">
      <alignment horizontal="left" vertical="center"/>
    </xf>
    <xf numFmtId="0" fontId="16" fillId="0" borderId="31" xfId="54" applyFont="1" applyBorder="1" applyAlignment="1">
      <alignment horizontal="left" vertical="center"/>
    </xf>
    <xf numFmtId="0" fontId="23" fillId="0" borderId="41" xfId="54" applyFont="1" applyBorder="1" applyAlignment="1">
      <alignment horizontal="center" vertical="center"/>
    </xf>
    <xf numFmtId="0" fontId="25" fillId="0" borderId="42" xfId="54" applyFont="1" applyFill="1" applyBorder="1" applyAlignment="1">
      <alignment horizontal="left" vertical="center"/>
    </xf>
    <xf numFmtId="0" fontId="25" fillId="0" borderId="43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center" vertical="center"/>
    </xf>
    <xf numFmtId="0" fontId="20" fillId="0" borderId="36" xfId="54" applyFont="1" applyBorder="1" applyAlignment="1">
      <alignment horizontal="center" vertical="center"/>
    </xf>
    <xf numFmtId="0" fontId="20" fillId="0" borderId="41" xfId="54" applyFont="1" applyBorder="1" applyAlignment="1">
      <alignment horizontal="center" vertical="center"/>
    </xf>
    <xf numFmtId="0" fontId="20" fillId="0" borderId="0" xfId="54" applyFont="1" applyBorder="1" applyAlignment="1">
      <alignment horizontal="left" vertical="center"/>
    </xf>
    <xf numFmtId="0" fontId="30" fillId="0" borderId="12" xfId="54" applyFont="1" applyBorder="1" applyAlignment="1">
      <alignment horizontal="center" vertical="top"/>
    </xf>
    <xf numFmtId="0" fontId="23" fillId="0" borderId="10" xfId="54" applyFont="1" applyFill="1" applyBorder="1" applyAlignment="1">
      <alignment vertical="center"/>
    </xf>
    <xf numFmtId="0" fontId="23" fillId="0" borderId="11" xfId="54" applyFont="1" applyFill="1" applyBorder="1" applyAlignment="1">
      <alignment vertical="center"/>
    </xf>
    <xf numFmtId="14" fontId="23" fillId="0" borderId="17" xfId="54" applyNumberFormat="1" applyFont="1" applyFill="1" applyBorder="1" applyAlignment="1">
      <alignment horizontal="center" vertical="center"/>
    </xf>
    <xf numFmtId="14" fontId="23" fillId="0" borderId="29" xfId="54" applyNumberFormat="1" applyFont="1" applyFill="1" applyBorder="1" applyAlignment="1">
      <alignment horizontal="center" vertical="center"/>
    </xf>
    <xf numFmtId="0" fontId="16" fillId="0" borderId="44" xfId="54" applyFont="1" applyBorder="1" applyAlignment="1">
      <alignment horizontal="left" vertical="center"/>
    </xf>
    <xf numFmtId="0" fontId="16" fillId="0" borderId="23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25" fillId="0" borderId="36" xfId="54" applyFont="1" applyBorder="1" applyAlignment="1">
      <alignment horizontal="left" vertical="center"/>
    </xf>
    <xf numFmtId="0" fontId="16" fillId="0" borderId="38" xfId="54" applyFont="1" applyBorder="1" applyAlignment="1">
      <alignment vertical="center"/>
    </xf>
    <xf numFmtId="0" fontId="20" fillId="0" borderId="39" xfId="54" applyFont="1" applyBorder="1" applyAlignment="1">
      <alignment horizontal="left" vertical="center"/>
    </xf>
    <xf numFmtId="0" fontId="23" fillId="0" borderId="39" xfId="54" applyFont="1" applyBorder="1" applyAlignment="1">
      <alignment horizontal="left" vertical="center"/>
    </xf>
    <xf numFmtId="0" fontId="20" fillId="0" borderId="39" xfId="54" applyFont="1" applyBorder="1" applyAlignment="1">
      <alignment vertical="center"/>
    </xf>
    <xf numFmtId="0" fontId="16" fillId="0" borderId="39" xfId="54" applyFont="1" applyBorder="1" applyAlignment="1">
      <alignment vertical="center"/>
    </xf>
    <xf numFmtId="0" fontId="16" fillId="0" borderId="38" xfId="54" applyFont="1" applyBorder="1" applyAlignment="1">
      <alignment horizontal="center" vertical="center"/>
    </xf>
    <xf numFmtId="0" fontId="23" fillId="0" borderId="39" xfId="54" applyFont="1" applyBorder="1" applyAlignment="1">
      <alignment horizontal="center" vertical="center"/>
    </xf>
    <xf numFmtId="0" fontId="16" fillId="0" borderId="39" xfId="54" applyFont="1" applyBorder="1" applyAlignment="1">
      <alignment horizontal="center" vertical="center"/>
    </xf>
    <xf numFmtId="0" fontId="20" fillId="0" borderId="39" xfId="54" applyFont="1" applyBorder="1" applyAlignment="1">
      <alignment horizontal="center" vertical="center"/>
    </xf>
    <xf numFmtId="0" fontId="23" fillId="0" borderId="10" xfId="54" applyFont="1" applyBorder="1" applyAlignment="1">
      <alignment horizontal="center" vertical="center"/>
    </xf>
    <xf numFmtId="0" fontId="20" fillId="0" borderId="10" xfId="54" applyFont="1" applyBorder="1" applyAlignment="1">
      <alignment horizontal="center" vertical="center"/>
    </xf>
    <xf numFmtId="0" fontId="16" fillId="0" borderId="25" xfId="54" applyFont="1" applyBorder="1" applyAlignment="1">
      <alignment horizontal="left" vertical="center" wrapText="1"/>
    </xf>
    <xf numFmtId="0" fontId="16" fillId="0" borderId="26" xfId="54" applyFont="1" applyBorder="1" applyAlignment="1">
      <alignment horizontal="left" vertical="center" wrapText="1"/>
    </xf>
    <xf numFmtId="0" fontId="16" fillId="0" borderId="38" xfId="54" applyFont="1" applyBorder="1" applyAlignment="1">
      <alignment horizontal="left" vertical="center"/>
    </xf>
    <xf numFmtId="0" fontId="16" fillId="0" borderId="39" xfId="54" applyFont="1" applyBorder="1" applyAlignment="1">
      <alignment horizontal="left" vertical="center"/>
    </xf>
    <xf numFmtId="0" fontId="31" fillId="0" borderId="45" xfId="54" applyFont="1" applyBorder="1" applyAlignment="1">
      <alignment horizontal="left" vertical="center" wrapText="1"/>
    </xf>
    <xf numFmtId="0" fontId="23" fillId="0" borderId="15" xfId="54" applyFont="1" applyFill="1" applyBorder="1" applyAlignment="1">
      <alignment horizontal="left" vertical="center"/>
    </xf>
    <xf numFmtId="9" fontId="23" fillId="0" borderId="10" xfId="54" applyNumberFormat="1" applyFont="1" applyFill="1" applyBorder="1" applyAlignment="1">
      <alignment horizontal="center" vertical="center"/>
    </xf>
    <xf numFmtId="9" fontId="23" fillId="0" borderId="10" xfId="54" applyNumberFormat="1" applyFont="1" applyBorder="1" applyAlignment="1">
      <alignment horizontal="center" vertical="center"/>
    </xf>
    <xf numFmtId="0" fontId="25" fillId="0" borderId="37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9" fontId="23" fillId="0" borderId="24" xfId="54" applyNumberFormat="1" applyFont="1" applyFill="1" applyBorder="1" applyAlignment="1">
      <alignment horizontal="left" vertical="center"/>
    </xf>
    <xf numFmtId="9" fontId="23" fillId="0" borderId="19" xfId="54" applyNumberFormat="1" applyFont="1" applyFill="1" applyBorder="1" applyAlignment="1">
      <alignment horizontal="left" vertical="center"/>
    </xf>
    <xf numFmtId="9" fontId="23" fillId="0" borderId="25" xfId="54" applyNumberFormat="1" applyFont="1" applyBorder="1" applyAlignment="1">
      <alignment horizontal="left" vertical="center"/>
    </xf>
    <xf numFmtId="9" fontId="23" fillId="0" borderId="26" xfId="54" applyNumberFormat="1" applyFont="1" applyBorder="1" applyAlignment="1">
      <alignment horizontal="left" vertical="center"/>
    </xf>
    <xf numFmtId="0" fontId="22" fillId="0" borderId="38" xfId="54" applyFont="1" applyFill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22" fillId="0" borderId="46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48" xfId="54" applyFont="1" applyFill="1" applyBorder="1" applyAlignment="1">
      <alignment horizontal="left" vertical="center"/>
    </xf>
    <xf numFmtId="0" fontId="25" fillId="0" borderId="33" xfId="54" applyFont="1" applyBorder="1" applyAlignment="1">
      <alignment vertical="center"/>
    </xf>
    <xf numFmtId="0" fontId="32" fillId="0" borderId="36" xfId="54" applyFont="1" applyBorder="1" applyAlignment="1">
      <alignment horizontal="center" vertical="center"/>
    </xf>
    <xf numFmtId="0" fontId="25" fillId="0" borderId="34" xfId="54" applyFont="1" applyBorder="1" applyAlignment="1">
      <alignment vertical="center"/>
    </xf>
    <xf numFmtId="0" fontId="23" fillId="0" borderId="49" xfId="54" applyFont="1" applyBorder="1" applyAlignment="1">
      <alignment vertical="center"/>
    </xf>
    <xf numFmtId="0" fontId="25" fillId="0" borderId="49" xfId="54" applyFont="1" applyBorder="1" applyAlignment="1">
      <alignment vertical="center"/>
    </xf>
    <xf numFmtId="58" fontId="20" fillId="0" borderId="34" xfId="54" applyNumberFormat="1" applyFont="1" applyBorder="1" applyAlignment="1">
      <alignment vertical="center"/>
    </xf>
    <xf numFmtId="0" fontId="25" fillId="0" borderId="23" xfId="54" applyFont="1" applyBorder="1" applyAlignment="1">
      <alignment horizontal="center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0" fillId="0" borderId="49" xfId="54" applyFont="1" applyBorder="1" applyAlignment="1">
      <alignment vertical="center"/>
    </xf>
    <xf numFmtId="58" fontId="20" fillId="0" borderId="34" xfId="54" applyNumberFormat="1" applyFont="1" applyFill="1" applyBorder="1" applyAlignment="1">
      <alignment vertical="center"/>
    </xf>
    <xf numFmtId="0" fontId="16" fillId="0" borderId="50" xfId="54" applyFont="1" applyBorder="1" applyAlignment="1">
      <alignment horizontal="left" vertical="center"/>
    </xf>
    <xf numFmtId="0" fontId="25" fillId="0" borderId="42" xfId="54" applyFont="1" applyBorder="1" applyAlignment="1">
      <alignment horizontal="left" vertical="center"/>
    </xf>
    <xf numFmtId="0" fontId="23" fillId="0" borderId="43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2" xfId="54" applyFont="1" applyBorder="1" applyAlignment="1">
      <alignment horizontal="left" vertical="center" wrapText="1"/>
    </xf>
    <xf numFmtId="0" fontId="16" fillId="0" borderId="43" xfId="54" applyFont="1" applyBorder="1" applyAlignment="1">
      <alignment horizontal="left" vertical="center"/>
    </xf>
    <xf numFmtId="0" fontId="33" fillId="0" borderId="11" xfId="54" applyFont="1" applyBorder="1" applyAlignment="1">
      <alignment horizontal="left" vertical="center"/>
    </xf>
    <xf numFmtId="0" fontId="24" fillId="0" borderId="11" xfId="54" applyFont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9" fontId="23" fillId="0" borderId="30" xfId="54" applyNumberFormat="1" applyFont="1" applyFill="1" applyBorder="1" applyAlignment="1">
      <alignment horizontal="left" vertical="center"/>
    </xf>
    <xf numFmtId="9" fontId="23" fillId="0" borderId="32" xfId="54" applyNumberFormat="1" applyFont="1" applyBorder="1" applyAlignment="1">
      <alignment horizontal="left" vertical="center"/>
    </xf>
    <xf numFmtId="0" fontId="22" fillId="0" borderId="43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horizontal="left" vertical="center"/>
    </xf>
    <xf numFmtId="0" fontId="23" fillId="0" borderId="51" xfId="54" applyFont="1" applyFill="1" applyBorder="1" applyAlignment="1">
      <alignment horizontal="left" vertical="center"/>
    </xf>
    <xf numFmtId="0" fontId="25" fillId="0" borderId="52" xfId="54" applyFont="1" applyBorder="1" applyAlignment="1">
      <alignment horizontal="center" vertical="center"/>
    </xf>
    <xf numFmtId="0" fontId="23" fillId="0" borderId="49" xfId="54" applyFont="1" applyBorder="1" applyAlignment="1">
      <alignment horizontal="center" vertical="center"/>
    </xf>
    <xf numFmtId="0" fontId="23" fillId="0" borderId="50" xfId="54" applyFont="1" applyBorder="1" applyAlignment="1">
      <alignment horizontal="center" vertical="center"/>
    </xf>
    <xf numFmtId="0" fontId="23" fillId="0" borderId="50" xfId="54" applyFont="1" applyFill="1" applyBorder="1" applyAlignment="1">
      <alignment horizontal="left" vertical="center"/>
    </xf>
    <xf numFmtId="0" fontId="34" fillId="0" borderId="53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35" fillId="0" borderId="55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2" xfId="0" applyFont="1" applyFill="1" applyBorder="1"/>
    <xf numFmtId="0" fontId="0" fillId="0" borderId="55" xfId="0" applyBorder="1"/>
    <xf numFmtId="0" fontId="0" fillId="0" borderId="2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34" fillId="0" borderId="58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/>
    </xf>
    <xf numFmtId="0" fontId="35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58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5591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8760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587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8760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60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5591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606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3075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587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60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606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6725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587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829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810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702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6837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8780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184785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7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8780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568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4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348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367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367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348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367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367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367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367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367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9842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568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58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60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1931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1931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533400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533400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533400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533400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533400</xdr:colOff>
      <xdr:row>19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533400</xdr:colOff>
      <xdr:row>19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533400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533400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533400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19</xdr:row>
      <xdr:rowOff>0</xdr:rowOff>
    </xdr:from>
    <xdr:to>
      <xdr:col>8</xdr:col>
      <xdr:colOff>567055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533400</xdr:colOff>
      <xdr:row>19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533400</xdr:colOff>
      <xdr:row>19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23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349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7349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7349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74763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49326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29514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55" customWidth="1"/>
    <col min="2" max="2" width="96.3333333333333" style="356" customWidth="1"/>
    <col min="3" max="3" width="10.1666666666667" customWidth="1"/>
  </cols>
  <sheetData>
    <row r="1" customFormat="1" ht="21" customHeight="1" spans="1:2">
      <c r="A1" s="357"/>
      <c r="B1" s="358" t="s">
        <v>0</v>
      </c>
    </row>
    <row r="2" customFormat="1" spans="1:2">
      <c r="A2" s="359">
        <v>1</v>
      </c>
      <c r="B2" s="360" t="s">
        <v>1</v>
      </c>
    </row>
    <row r="3" customFormat="1" spans="1:2">
      <c r="A3" s="359">
        <v>2</v>
      </c>
      <c r="B3" s="360" t="s">
        <v>2</v>
      </c>
    </row>
    <row r="4" customFormat="1" spans="1:2">
      <c r="A4" s="359">
        <v>3</v>
      </c>
      <c r="B4" s="360" t="s">
        <v>3</v>
      </c>
    </row>
    <row r="5" customFormat="1" spans="1:2">
      <c r="A5" s="359">
        <v>4</v>
      </c>
      <c r="B5" s="360" t="s">
        <v>4</v>
      </c>
    </row>
    <row r="6" customFormat="1" spans="1:2">
      <c r="A6" s="359">
        <v>5</v>
      </c>
      <c r="B6" s="360" t="s">
        <v>5</v>
      </c>
    </row>
    <row r="7" customFormat="1" spans="1:2">
      <c r="A7" s="359">
        <v>6</v>
      </c>
      <c r="B7" s="360" t="s">
        <v>6</v>
      </c>
    </row>
    <row r="8" s="354" customFormat="1" ht="35" customHeight="1" spans="1:2">
      <c r="A8" s="361">
        <v>7</v>
      </c>
      <c r="B8" s="362" t="s">
        <v>7</v>
      </c>
    </row>
    <row r="9" customFormat="1" ht="19" customHeight="1" spans="1:2">
      <c r="A9" s="357"/>
      <c r="B9" s="363" t="s">
        <v>8</v>
      </c>
    </row>
    <row r="10" customFormat="1" ht="30" customHeight="1" spans="1:2">
      <c r="A10" s="359">
        <v>1</v>
      </c>
      <c r="B10" s="364" t="s">
        <v>9</v>
      </c>
    </row>
    <row r="11" customFormat="1" spans="1:2">
      <c r="A11" s="359">
        <v>2</v>
      </c>
      <c r="B11" s="362" t="s">
        <v>10</v>
      </c>
    </row>
    <row r="12" customFormat="1" spans="1:2">
      <c r="A12" s="359"/>
      <c r="B12" s="360"/>
    </row>
    <row r="13" customFormat="1" ht="20.4" spans="1:2">
      <c r="A13" s="357"/>
      <c r="B13" s="363" t="s">
        <v>11</v>
      </c>
    </row>
    <row r="14" customFormat="1" ht="31.2" spans="1:2">
      <c r="A14" s="359">
        <v>1</v>
      </c>
      <c r="B14" s="364" t="s">
        <v>12</v>
      </c>
    </row>
    <row r="15" customFormat="1" spans="1:2">
      <c r="A15" s="359">
        <v>2</v>
      </c>
      <c r="B15" s="360" t="s">
        <v>13</v>
      </c>
    </row>
    <row r="16" customFormat="1" spans="1:2">
      <c r="A16" s="359">
        <v>3</v>
      </c>
      <c r="B16" s="360" t="s">
        <v>14</v>
      </c>
    </row>
    <row r="17" customFormat="1" spans="1:2">
      <c r="A17" s="359"/>
      <c r="B17" s="360"/>
    </row>
    <row r="18" customFormat="1" ht="20.4" spans="1:2">
      <c r="A18" s="357"/>
      <c r="B18" s="363" t="s">
        <v>15</v>
      </c>
    </row>
    <row r="19" customFormat="1" ht="31.2" spans="1:2">
      <c r="A19" s="359">
        <v>1</v>
      </c>
      <c r="B19" s="364" t="s">
        <v>16</v>
      </c>
    </row>
    <row r="20" customFormat="1" spans="1:2">
      <c r="A20" s="359">
        <v>2</v>
      </c>
      <c r="B20" s="360" t="s">
        <v>17</v>
      </c>
    </row>
    <row r="21" customFormat="1" ht="31.2" spans="1:2">
      <c r="A21" s="359">
        <v>3</v>
      </c>
      <c r="B21" s="360" t="s">
        <v>18</v>
      </c>
    </row>
    <row r="22" customFormat="1" spans="1:2">
      <c r="A22" s="359"/>
      <c r="B22" s="360"/>
    </row>
    <row r="24" customFormat="1" spans="1:2">
      <c r="A24" s="365"/>
      <c r="B24" s="36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D4" sqref="D4:D5"/>
    </sheetView>
  </sheetViews>
  <sheetFormatPr defaultColWidth="8.1" defaultRowHeight="14.4"/>
  <cols>
    <col min="1" max="1" width="6.3" style="1" customWidth="1"/>
    <col min="2" max="2" width="8.5833333333333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252</v>
      </c>
      <c r="B2" s="7" t="s">
        <v>257</v>
      </c>
      <c r="C2" s="7" t="s">
        <v>253</v>
      </c>
      <c r="D2" s="7" t="s">
        <v>254</v>
      </c>
      <c r="E2" s="7" t="s">
        <v>255</v>
      </c>
      <c r="F2" s="7" t="s">
        <v>256</v>
      </c>
      <c r="G2" s="6" t="s">
        <v>276</v>
      </c>
      <c r="H2" s="6"/>
      <c r="I2" s="6" t="s">
        <v>277</v>
      </c>
      <c r="J2" s="6"/>
      <c r="K2" s="8" t="s">
        <v>278</v>
      </c>
      <c r="L2" s="58" t="s">
        <v>279</v>
      </c>
      <c r="M2" s="25" t="s">
        <v>280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281</v>
      </c>
      <c r="H3" s="6" t="s">
        <v>282</v>
      </c>
      <c r="I3" s="6" t="s">
        <v>281</v>
      </c>
      <c r="J3" s="6" t="s">
        <v>282</v>
      </c>
      <c r="K3" s="10"/>
      <c r="L3" s="59"/>
      <c r="M3" s="26"/>
    </row>
    <row r="4" s="55" customFormat="1" ht="18" customHeight="1" spans="1:13">
      <c r="A4" s="11">
        <v>1</v>
      </c>
      <c r="B4" s="11" t="s">
        <v>270</v>
      </c>
      <c r="C4" s="30" t="s">
        <v>283</v>
      </c>
      <c r="D4" s="31" t="s">
        <v>269</v>
      </c>
      <c r="E4" s="12" t="s">
        <v>101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5" customFormat="1" ht="18" customHeight="1" spans="1:13">
      <c r="A5" s="11">
        <v>2</v>
      </c>
      <c r="B5" s="11" t="s">
        <v>270</v>
      </c>
      <c r="C5" s="30" t="s">
        <v>268</v>
      </c>
      <c r="D5" s="31" t="s">
        <v>269</v>
      </c>
      <c r="E5" s="12" t="s">
        <v>102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5" customFormat="1" ht="18" customHeight="1" spans="1:13">
      <c r="A6" s="11"/>
      <c r="B6" s="11"/>
      <c r="C6" s="30"/>
      <c r="D6" s="31"/>
      <c r="E6" s="12"/>
      <c r="F6" s="13"/>
      <c r="G6" s="14"/>
      <c r="H6" s="14"/>
      <c r="I6" s="15"/>
      <c r="J6" s="15"/>
      <c r="K6" s="14"/>
      <c r="L6" s="11"/>
      <c r="M6" s="11"/>
    </row>
    <row r="7" s="55" customFormat="1" ht="18" customHeight="1" spans="1:13">
      <c r="A7" s="11"/>
      <c r="B7" s="11"/>
      <c r="C7" s="30"/>
      <c r="D7" s="31"/>
      <c r="E7" s="12"/>
      <c r="F7" s="13"/>
      <c r="G7" s="14"/>
      <c r="H7" s="14"/>
      <c r="I7" s="15"/>
      <c r="J7" s="15"/>
      <c r="K7" s="14"/>
      <c r="L7" s="11"/>
      <c r="M7" s="11"/>
    </row>
    <row r="8" s="55" customFormat="1" ht="18" customHeight="1" spans="1:13">
      <c r="A8" s="11"/>
      <c r="B8" s="11"/>
      <c r="C8" s="30"/>
      <c r="D8" s="31"/>
      <c r="E8" s="12"/>
      <c r="F8" s="13"/>
      <c r="G8" s="14"/>
      <c r="H8" s="14"/>
      <c r="I8" s="15"/>
      <c r="J8" s="15"/>
      <c r="K8" s="14"/>
      <c r="L8" s="11"/>
      <c r="M8" s="11"/>
    </row>
    <row r="9" s="56" customFormat="1" ht="14.25" customHeight="1" spans="1:1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="1" customFormat="1" ht="14.25" customHeight="1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="4" customFormat="1" ht="29.25" customHeight="1" spans="1:13">
      <c r="A11" s="19" t="s">
        <v>272</v>
      </c>
      <c r="B11" s="20"/>
      <c r="C11" s="20"/>
      <c r="D11" s="20"/>
      <c r="E11" s="21"/>
      <c r="F11" s="22"/>
      <c r="G11" s="33"/>
      <c r="H11" s="19" t="s">
        <v>273</v>
      </c>
      <c r="I11" s="20"/>
      <c r="J11" s="20"/>
      <c r="K11" s="21"/>
      <c r="L11" s="60"/>
      <c r="M11" s="28"/>
    </row>
    <row r="12" s="1" customFormat="1" ht="105" customHeight="1" spans="1:13">
      <c r="A12" s="57" t="s">
        <v>284</v>
      </c>
      <c r="B12" s="5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F15" sqref="F15"/>
    </sheetView>
  </sheetViews>
  <sheetFormatPr defaultColWidth="8.1" defaultRowHeight="14.4"/>
  <cols>
    <col min="1" max="1" width="7.76666666666667" style="1" customWidth="1"/>
    <col min="2" max="2" width="9.541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286</v>
      </c>
      <c r="B2" s="7" t="s">
        <v>257</v>
      </c>
      <c r="C2" s="7" t="s">
        <v>253</v>
      </c>
      <c r="D2" s="7" t="s">
        <v>254</v>
      </c>
      <c r="E2" s="7" t="s">
        <v>255</v>
      </c>
      <c r="F2" s="7" t="s">
        <v>256</v>
      </c>
      <c r="G2" s="44" t="s">
        <v>287</v>
      </c>
      <c r="H2" s="45"/>
      <c r="I2" s="51"/>
      <c r="J2" s="44" t="s">
        <v>288</v>
      </c>
      <c r="K2" s="45"/>
      <c r="L2" s="51"/>
      <c r="M2" s="44" t="s">
        <v>289</v>
      </c>
      <c r="N2" s="45"/>
      <c r="O2" s="51"/>
      <c r="P2" s="44" t="s">
        <v>290</v>
      </c>
      <c r="Q2" s="45"/>
      <c r="R2" s="51"/>
      <c r="S2" s="45" t="s">
        <v>291</v>
      </c>
      <c r="T2" s="45"/>
      <c r="U2" s="51"/>
      <c r="V2" s="36" t="s">
        <v>292</v>
      </c>
      <c r="W2" s="36" t="s">
        <v>266</v>
      </c>
    </row>
    <row r="3" s="2" customFormat="1" ht="18" customHeight="1" spans="1:23">
      <c r="A3" s="46"/>
      <c r="B3" s="46"/>
      <c r="C3" s="46"/>
      <c r="D3" s="46"/>
      <c r="E3" s="46"/>
      <c r="F3" s="46"/>
      <c r="G3" s="6" t="s">
        <v>293</v>
      </c>
      <c r="H3" s="6" t="s">
        <v>52</v>
      </c>
      <c r="I3" s="6" t="s">
        <v>257</v>
      </c>
      <c r="J3" s="6" t="s">
        <v>293</v>
      </c>
      <c r="K3" s="6" t="s">
        <v>52</v>
      </c>
      <c r="L3" s="6" t="s">
        <v>257</v>
      </c>
      <c r="M3" s="6" t="s">
        <v>293</v>
      </c>
      <c r="N3" s="6" t="s">
        <v>52</v>
      </c>
      <c r="O3" s="6" t="s">
        <v>257</v>
      </c>
      <c r="P3" s="6" t="s">
        <v>293</v>
      </c>
      <c r="Q3" s="6" t="s">
        <v>52</v>
      </c>
      <c r="R3" s="6" t="s">
        <v>257</v>
      </c>
      <c r="S3" s="6" t="s">
        <v>293</v>
      </c>
      <c r="T3" s="6" t="s">
        <v>52</v>
      </c>
      <c r="U3" s="6" t="s">
        <v>257</v>
      </c>
      <c r="V3" s="53"/>
      <c r="W3" s="53"/>
    </row>
    <row r="4" s="1" customFormat="1" ht="18" customHeight="1" spans="1:23">
      <c r="A4" s="18"/>
      <c r="B4" s="11" t="s">
        <v>270</v>
      </c>
      <c r="C4" s="30" t="s">
        <v>294</v>
      </c>
      <c r="D4" s="31" t="s">
        <v>269</v>
      </c>
      <c r="E4" s="31" t="s">
        <v>269</v>
      </c>
      <c r="F4" s="13" t="s">
        <v>47</v>
      </c>
      <c r="G4" s="31"/>
      <c r="H4" s="47"/>
      <c r="I4" s="12"/>
      <c r="J4" s="52"/>
      <c r="K4" s="41"/>
      <c r="L4" s="41"/>
      <c r="M4" s="52"/>
      <c r="N4" s="41"/>
      <c r="O4" s="41"/>
      <c r="P4" s="41"/>
      <c r="Q4" s="41"/>
      <c r="R4" s="41"/>
      <c r="S4" s="41"/>
      <c r="T4" s="41"/>
      <c r="U4" s="41"/>
      <c r="V4" s="41" t="s">
        <v>79</v>
      </c>
      <c r="W4" s="41"/>
    </row>
    <row r="5" s="1" customFormat="1" ht="18" customHeight="1" spans="1:23">
      <c r="A5" s="18"/>
      <c r="B5" s="11" t="s">
        <v>270</v>
      </c>
      <c r="C5" s="30" t="s">
        <v>295</v>
      </c>
      <c r="D5" s="31" t="s">
        <v>269</v>
      </c>
      <c r="E5" s="31" t="s">
        <v>269</v>
      </c>
      <c r="F5" s="13" t="s">
        <v>47</v>
      </c>
      <c r="G5" s="30"/>
      <c r="H5" s="31"/>
      <c r="I5" s="12"/>
      <c r="J5" s="13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="1" customFormat="1" ht="12" customHeight="1" spans="1:23">
      <c r="A6" s="18"/>
      <c r="B6" s="11"/>
      <c r="C6" s="30"/>
      <c r="D6" s="31"/>
      <c r="E6" s="12"/>
      <c r="F6" s="13"/>
      <c r="G6" s="31"/>
      <c r="H6" s="47"/>
      <c r="I6" s="12"/>
      <c r="J6" s="52"/>
      <c r="K6" s="41"/>
      <c r="L6" s="41"/>
      <c r="M6" s="52"/>
      <c r="N6" s="41"/>
      <c r="O6" s="41"/>
      <c r="P6" s="18"/>
      <c r="Q6" s="18"/>
      <c r="R6" s="18"/>
      <c r="S6" s="18"/>
      <c r="T6" s="18"/>
      <c r="U6" s="18"/>
      <c r="V6" s="41"/>
      <c r="W6" s="18"/>
    </row>
    <row r="7" s="1" customFormat="1" ht="14.25" customHeight="1" spans="1:23">
      <c r="A7" s="48"/>
      <c r="B7" s="11"/>
      <c r="C7" s="30"/>
      <c r="D7" s="31"/>
      <c r="E7" s="12"/>
      <c r="F7" s="13"/>
      <c r="G7" s="31"/>
      <c r="H7" s="47"/>
      <c r="I7" s="12"/>
      <c r="J7" s="52"/>
      <c r="K7" s="41"/>
      <c r="L7" s="41"/>
      <c r="M7" s="52"/>
      <c r="N7" s="41"/>
      <c r="O7" s="41"/>
      <c r="P7" s="49"/>
      <c r="Q7" s="49"/>
      <c r="R7" s="49"/>
      <c r="S7" s="49"/>
      <c r="T7" s="49"/>
      <c r="U7" s="54"/>
      <c r="V7" s="41"/>
      <c r="W7" s="54"/>
    </row>
    <row r="8" s="1" customFormat="1" ht="14.25" customHeight="1" spans="1:23">
      <c r="A8" s="48"/>
      <c r="B8" s="49"/>
      <c r="C8" s="49"/>
      <c r="D8" s="49"/>
      <c r="E8" s="50"/>
      <c r="F8" s="48"/>
      <c r="G8" s="13"/>
      <c r="H8" s="49"/>
      <c r="I8" s="49"/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54"/>
      <c r="V8" s="41"/>
      <c r="W8" s="54"/>
    </row>
    <row r="9" s="4" customFormat="1" ht="29.25" customHeight="1" spans="1:23">
      <c r="A9" s="19" t="s">
        <v>272</v>
      </c>
      <c r="B9" s="20"/>
      <c r="C9" s="20"/>
      <c r="D9" s="20"/>
      <c r="E9" s="21"/>
      <c r="F9" s="22"/>
      <c r="G9" s="33"/>
      <c r="H9" s="40"/>
      <c r="I9" s="40"/>
      <c r="J9" s="19" t="s">
        <v>273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0"/>
      <c r="W9" s="28"/>
    </row>
    <row r="10" s="1" customFormat="1" ht="72.95" customHeight="1" spans="1:23">
      <c r="A10" s="23" t="s">
        <v>296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F3" sqref="F3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297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5" t="s">
        <v>298</v>
      </c>
      <c r="B2" s="36" t="s">
        <v>253</v>
      </c>
      <c r="C2" s="36" t="s">
        <v>254</v>
      </c>
      <c r="D2" s="36" t="s">
        <v>255</v>
      </c>
      <c r="E2" s="35" t="s">
        <v>256</v>
      </c>
      <c r="F2" s="36" t="s">
        <v>257</v>
      </c>
      <c r="G2" s="35" t="s">
        <v>299</v>
      </c>
      <c r="H2" s="35" t="s">
        <v>300</v>
      </c>
      <c r="I2" s="35" t="s">
        <v>301</v>
      </c>
      <c r="J2" s="35" t="s">
        <v>300</v>
      </c>
      <c r="K2" s="35" t="s">
        <v>302</v>
      </c>
      <c r="L2" s="35" t="s">
        <v>300</v>
      </c>
      <c r="M2" s="36" t="s">
        <v>292</v>
      </c>
      <c r="N2" s="36" t="s">
        <v>266</v>
      </c>
    </row>
    <row r="3" s="1" customFormat="1" ht="14.25" customHeight="1" spans="1:15">
      <c r="A3" s="37">
        <v>45530</v>
      </c>
      <c r="B3" s="30" t="s">
        <v>303</v>
      </c>
      <c r="C3" s="31" t="s">
        <v>269</v>
      </c>
      <c r="D3" s="12" t="s">
        <v>101</v>
      </c>
      <c r="E3" s="13" t="s">
        <v>47</v>
      </c>
      <c r="F3" s="11" t="s">
        <v>270</v>
      </c>
      <c r="G3" s="38">
        <v>0.333333333333333</v>
      </c>
      <c r="H3" s="39" t="s">
        <v>304</v>
      </c>
      <c r="I3" s="38">
        <v>0.583333333333333</v>
      </c>
      <c r="J3" s="39" t="s">
        <v>304</v>
      </c>
      <c r="K3" s="18"/>
      <c r="L3" s="41"/>
      <c r="M3" s="41"/>
      <c r="N3" s="41" t="s">
        <v>305</v>
      </c>
      <c r="O3" s="41"/>
    </row>
    <row r="4" s="1" customFormat="1" ht="14.25" customHeight="1" spans="1:15">
      <c r="A4" s="37">
        <v>45530</v>
      </c>
      <c r="B4" s="30" t="s">
        <v>306</v>
      </c>
      <c r="C4" s="31" t="s">
        <v>269</v>
      </c>
      <c r="D4" s="12" t="s">
        <v>102</v>
      </c>
      <c r="E4" s="13" t="s">
        <v>47</v>
      </c>
      <c r="F4" s="11" t="s">
        <v>270</v>
      </c>
      <c r="G4" s="38">
        <v>0.375</v>
      </c>
      <c r="H4" s="39" t="s">
        <v>304</v>
      </c>
      <c r="I4" s="38">
        <v>0.604166666666667</v>
      </c>
      <c r="J4" s="39" t="s">
        <v>304</v>
      </c>
      <c r="K4" s="18"/>
      <c r="L4" s="35"/>
      <c r="M4" s="35"/>
      <c r="N4" s="36" t="s">
        <v>307</v>
      </c>
      <c r="O4" s="36"/>
    </row>
    <row r="5" s="1" customFormat="1" ht="14.25" customHeight="1" spans="1:15">
      <c r="A5" s="37"/>
      <c r="B5" s="30"/>
      <c r="C5" s="31"/>
      <c r="D5" s="12"/>
      <c r="E5" s="13"/>
      <c r="F5" s="11"/>
      <c r="G5" s="38"/>
      <c r="H5" s="39"/>
      <c r="I5" s="38"/>
      <c r="J5" s="39"/>
      <c r="K5" s="18"/>
      <c r="L5" s="41"/>
      <c r="M5" s="41"/>
      <c r="N5" s="41" t="s">
        <v>308</v>
      </c>
      <c r="O5" s="41"/>
    </row>
    <row r="6" s="1" customFormat="1" ht="14.25" customHeight="1" spans="1:15">
      <c r="A6" s="37"/>
      <c r="B6" s="30"/>
      <c r="C6" s="31"/>
      <c r="D6" s="12"/>
      <c r="E6" s="13"/>
      <c r="F6" s="11"/>
      <c r="G6" s="38"/>
      <c r="H6" s="39"/>
      <c r="I6" s="38"/>
      <c r="J6" s="42"/>
      <c r="K6" s="1"/>
      <c r="L6" s="43"/>
      <c r="M6" s="18"/>
      <c r="N6" s="41" t="s">
        <v>308</v>
      </c>
      <c r="O6" s="18"/>
    </row>
    <row r="7" s="4" customFormat="1" ht="29.25" customHeight="1" spans="1:14">
      <c r="A7" s="19" t="s">
        <v>272</v>
      </c>
      <c r="B7" s="20"/>
      <c r="C7" s="20"/>
      <c r="D7" s="21"/>
      <c r="E7" s="22"/>
      <c r="F7" s="40"/>
      <c r="G7" s="33"/>
      <c r="H7" s="40"/>
      <c r="I7" s="19" t="s">
        <v>273</v>
      </c>
      <c r="J7" s="20"/>
      <c r="K7" s="20"/>
      <c r="L7" s="20"/>
      <c r="M7" s="20"/>
      <c r="N7" s="28"/>
    </row>
    <row r="8" s="1" customFormat="1" ht="72.95" customHeight="1" spans="1:14">
      <c r="A8" s="23" t="s">
        <v>309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F6" sqref="F6"/>
    </sheetView>
  </sheetViews>
  <sheetFormatPr defaultColWidth="8.1" defaultRowHeight="14.4"/>
  <cols>
    <col min="1" max="1" width="9.79166666666667" style="1" customWidth="1"/>
    <col min="2" max="2" width="8.1583333333333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310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286</v>
      </c>
      <c r="B2" s="7" t="s">
        <v>257</v>
      </c>
      <c r="C2" s="7" t="s">
        <v>253</v>
      </c>
      <c r="D2" s="7" t="s">
        <v>254</v>
      </c>
      <c r="E2" s="7" t="s">
        <v>255</v>
      </c>
      <c r="F2" s="7" t="s">
        <v>256</v>
      </c>
      <c r="G2" s="6" t="s">
        <v>311</v>
      </c>
      <c r="H2" s="6" t="s">
        <v>312</v>
      </c>
      <c r="I2" s="6" t="s">
        <v>313</v>
      </c>
      <c r="J2" s="6" t="s">
        <v>314</v>
      </c>
      <c r="K2" s="7" t="s">
        <v>292</v>
      </c>
      <c r="L2" s="7" t="s">
        <v>266</v>
      </c>
    </row>
    <row r="3" s="2" customFormat="1" ht="15.95" customHeight="1" spans="1:12">
      <c r="A3" s="29" t="s">
        <v>315</v>
      </c>
      <c r="B3" s="11" t="s">
        <v>270</v>
      </c>
      <c r="C3" s="30" t="s">
        <v>283</v>
      </c>
      <c r="D3" s="31" t="s">
        <v>269</v>
      </c>
      <c r="E3" s="12" t="s">
        <v>101</v>
      </c>
      <c r="F3" s="13" t="s">
        <v>47</v>
      </c>
      <c r="G3" s="32" t="s">
        <v>316</v>
      </c>
      <c r="H3" s="32" t="s">
        <v>317</v>
      </c>
      <c r="I3" s="32" t="s">
        <v>318</v>
      </c>
      <c r="J3" s="34" t="s">
        <v>319</v>
      </c>
      <c r="K3" s="34" t="s">
        <v>307</v>
      </c>
      <c r="L3" s="34"/>
    </row>
    <row r="4" s="2" customFormat="1" ht="15.95" customHeight="1" spans="1:12">
      <c r="A4" s="29" t="s">
        <v>320</v>
      </c>
      <c r="B4" s="11" t="s">
        <v>270</v>
      </c>
      <c r="C4" s="30" t="s">
        <v>306</v>
      </c>
      <c r="D4" s="31" t="s">
        <v>269</v>
      </c>
      <c r="E4" s="12" t="s">
        <v>102</v>
      </c>
      <c r="F4" s="13" t="s">
        <v>47</v>
      </c>
      <c r="G4" s="32" t="s">
        <v>316</v>
      </c>
      <c r="H4" s="32" t="s">
        <v>317</v>
      </c>
      <c r="I4" s="32" t="s">
        <v>318</v>
      </c>
      <c r="J4" s="34" t="s">
        <v>319</v>
      </c>
      <c r="K4" s="34" t="s">
        <v>307</v>
      </c>
      <c r="L4" s="34"/>
    </row>
    <row r="5" s="2" customFormat="1" ht="15.95" customHeight="1" spans="1:12">
      <c r="A5" s="29"/>
      <c r="B5" s="11"/>
      <c r="C5" s="30"/>
      <c r="D5" s="31"/>
      <c r="E5" s="12"/>
      <c r="F5" s="13"/>
      <c r="G5" s="32"/>
      <c r="H5" s="32"/>
      <c r="I5" s="32"/>
      <c r="J5" s="34"/>
      <c r="K5" s="34"/>
      <c r="L5" s="34"/>
    </row>
    <row r="6" s="2" customFormat="1" ht="15.95" customHeight="1" spans="1:12">
      <c r="A6" s="29"/>
      <c r="B6" s="11"/>
      <c r="C6" s="30"/>
      <c r="D6" s="31"/>
      <c r="E6" s="12"/>
      <c r="F6" s="13"/>
      <c r="G6" s="32"/>
      <c r="H6" s="32"/>
      <c r="I6" s="32"/>
      <c r="J6" s="34"/>
      <c r="K6" s="34"/>
      <c r="L6" s="29"/>
    </row>
    <row r="7" s="2" customFormat="1" ht="15.95" customHeight="1" spans="1:12">
      <c r="A7" s="29"/>
      <c r="B7" s="11"/>
      <c r="C7" s="30"/>
      <c r="D7" s="31"/>
      <c r="E7" s="12"/>
      <c r="F7" s="13"/>
      <c r="G7" s="32"/>
      <c r="H7" s="32"/>
      <c r="I7" s="32"/>
      <c r="J7" s="34"/>
      <c r="K7" s="34"/>
      <c r="L7" s="29"/>
    </row>
    <row r="8" s="2" customFormat="1" ht="15.95" customHeight="1" spans="1:12">
      <c r="A8" s="29"/>
      <c r="B8" s="11"/>
      <c r="C8" s="30"/>
      <c r="D8" s="31"/>
      <c r="E8" s="12"/>
      <c r="F8" s="13"/>
      <c r="G8" s="32"/>
      <c r="H8" s="32"/>
      <c r="I8" s="32"/>
      <c r="J8" s="34"/>
      <c r="K8" s="34"/>
      <c r="L8" s="29"/>
    </row>
    <row r="9" s="2" customFormat="1" ht="15.95" customHeight="1" spans="1:12">
      <c r="A9" s="29"/>
      <c r="B9" s="11"/>
      <c r="C9" s="30"/>
      <c r="D9" s="31"/>
      <c r="E9" s="12"/>
      <c r="F9" s="13"/>
      <c r="G9" s="32"/>
      <c r="H9" s="32"/>
      <c r="I9" s="32"/>
      <c r="J9" s="34"/>
      <c r="K9" s="34"/>
      <c r="L9" s="29"/>
    </row>
    <row r="10" s="4" customFormat="1" ht="29.25" customHeight="1" spans="1:12">
      <c r="A10" s="19" t="s">
        <v>272</v>
      </c>
      <c r="B10" s="20"/>
      <c r="C10" s="20"/>
      <c r="D10" s="20"/>
      <c r="E10" s="21"/>
      <c r="F10" s="22"/>
      <c r="G10" s="33"/>
      <c r="H10" s="19" t="s">
        <v>273</v>
      </c>
      <c r="I10" s="20"/>
      <c r="J10" s="20"/>
      <c r="K10" s="20"/>
      <c r="L10" s="28"/>
    </row>
    <row r="11" s="1" customFormat="1" ht="72.95" customHeight="1" spans="1:12">
      <c r="A11" s="23" t="s">
        <v>321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H8" sqref="H8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322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252</v>
      </c>
      <c r="B2" s="7" t="s">
        <v>257</v>
      </c>
      <c r="C2" s="7" t="s">
        <v>293</v>
      </c>
      <c r="D2" s="7" t="s">
        <v>255</v>
      </c>
      <c r="E2" s="7" t="s">
        <v>256</v>
      </c>
      <c r="F2" s="6" t="s">
        <v>323</v>
      </c>
      <c r="G2" s="6" t="s">
        <v>277</v>
      </c>
      <c r="H2" s="8" t="s">
        <v>278</v>
      </c>
      <c r="I2" s="25" t="s">
        <v>280</v>
      </c>
    </row>
    <row r="3" s="2" customFormat="1" ht="18" customHeight="1" spans="1:9">
      <c r="A3" s="6"/>
      <c r="B3" s="9"/>
      <c r="C3" s="9"/>
      <c r="D3" s="9"/>
      <c r="E3" s="9"/>
      <c r="F3" s="6" t="s">
        <v>324</v>
      </c>
      <c r="G3" s="6" t="s">
        <v>281</v>
      </c>
      <c r="H3" s="10"/>
      <c r="I3" s="26"/>
    </row>
    <row r="4" s="3" customFormat="1" ht="18" customHeight="1" spans="1:9">
      <c r="A4" s="11">
        <v>1</v>
      </c>
      <c r="B4" s="11" t="s">
        <v>325</v>
      </c>
      <c r="C4" s="12" t="s">
        <v>326</v>
      </c>
      <c r="D4" s="12" t="s">
        <v>101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1" t="s">
        <v>325</v>
      </c>
      <c r="C5" s="12" t="s">
        <v>326</v>
      </c>
      <c r="D5" s="12" t="s">
        <v>102</v>
      </c>
      <c r="E5" s="13" t="s">
        <v>47</v>
      </c>
      <c r="F5" s="14">
        <v>0.006</v>
      </c>
      <c r="G5" s="14">
        <v>-0.01</v>
      </c>
      <c r="H5" s="15">
        <f>SUM(F5:G5)</f>
        <v>-0.004</v>
      </c>
      <c r="I5" s="11"/>
    </row>
    <row r="6" s="3" customFormat="1" ht="18" customHeight="1" spans="1:9">
      <c r="A6" s="11">
        <v>3</v>
      </c>
      <c r="B6" s="11" t="s">
        <v>325</v>
      </c>
      <c r="C6" s="16" t="s">
        <v>327</v>
      </c>
      <c r="D6" s="12" t="s">
        <v>101</v>
      </c>
      <c r="E6" s="13" t="s">
        <v>47</v>
      </c>
      <c r="F6" s="14">
        <v>-0.007</v>
      </c>
      <c r="G6" s="14">
        <v>-0.008</v>
      </c>
      <c r="H6" s="15">
        <f>SUM(F6:G6)</f>
        <v>-0.015</v>
      </c>
      <c r="I6" s="11"/>
    </row>
    <row r="7" s="3" customFormat="1" ht="18" customHeight="1" spans="1:9">
      <c r="A7" s="11">
        <v>4</v>
      </c>
      <c r="B7" s="11" t="s">
        <v>325</v>
      </c>
      <c r="C7" s="16" t="s">
        <v>327</v>
      </c>
      <c r="D7" s="12" t="s">
        <v>102</v>
      </c>
      <c r="E7" s="13" t="s">
        <v>47</v>
      </c>
      <c r="F7" s="14">
        <v>0.006</v>
      </c>
      <c r="G7" s="14">
        <v>-0.01</v>
      </c>
      <c r="H7" s="15">
        <f>SUM(F7:G7)</f>
        <v>-0.004</v>
      </c>
      <c r="I7" s="11"/>
    </row>
    <row r="8" s="3" customFormat="1" ht="18" customHeight="1" spans="1:9">
      <c r="A8" s="11"/>
      <c r="B8" s="11"/>
      <c r="C8" s="16"/>
      <c r="D8" s="17"/>
      <c r="E8" s="13"/>
      <c r="F8" s="14"/>
      <c r="G8" s="14"/>
      <c r="H8" s="15"/>
      <c r="I8" s="27"/>
    </row>
    <row r="9" s="3" customFormat="1" ht="18" customHeight="1" spans="1:9">
      <c r="A9" s="11"/>
      <c r="B9" s="11"/>
      <c r="C9" s="16"/>
      <c r="D9" s="17"/>
      <c r="E9" s="13"/>
      <c r="F9" s="14"/>
      <c r="G9" s="14"/>
      <c r="H9" s="15"/>
      <c r="I9" s="27"/>
    </row>
    <row r="10" s="1" customFormat="1" ht="18" customHeight="1" spans="1:9">
      <c r="A10" s="18"/>
      <c r="B10" s="18"/>
      <c r="C10" s="18"/>
      <c r="D10" s="18"/>
      <c r="E10" s="18"/>
      <c r="F10" s="18"/>
      <c r="G10" s="18"/>
      <c r="H10" s="18"/>
      <c r="I10" s="18"/>
    </row>
    <row r="11" s="4" customFormat="1" ht="29.25" customHeight="1" spans="1:9">
      <c r="A11" s="19" t="s">
        <v>272</v>
      </c>
      <c r="B11" s="20"/>
      <c r="C11" s="20"/>
      <c r="D11" s="21"/>
      <c r="E11" s="22"/>
      <c r="F11" s="19" t="s">
        <v>273</v>
      </c>
      <c r="G11" s="20"/>
      <c r="H11" s="21"/>
      <c r="I11" s="28"/>
    </row>
    <row r="12" s="1" customFormat="1" ht="51.95" customHeight="1" spans="1:9">
      <c r="A12" s="23" t="s">
        <v>328</v>
      </c>
      <c r="B12" s="23"/>
      <c r="C12" s="24"/>
      <c r="D12" s="24"/>
      <c r="E12" s="24"/>
      <c r="F12" s="24"/>
      <c r="G12" s="24"/>
      <c r="H12" s="24"/>
      <c r="I12" s="2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3" t="s">
        <v>19</v>
      </c>
      <c r="C2" s="334"/>
      <c r="D2" s="334"/>
      <c r="E2" s="334"/>
      <c r="F2" s="334"/>
      <c r="G2" s="334"/>
      <c r="H2" s="334"/>
      <c r="I2" s="349"/>
    </row>
    <row r="3" ht="28" customHeight="1" spans="2:9">
      <c r="B3" s="335"/>
      <c r="C3" s="336"/>
      <c r="D3" s="337" t="s">
        <v>20</v>
      </c>
      <c r="E3" s="338"/>
      <c r="F3" s="339" t="s">
        <v>21</v>
      </c>
      <c r="G3" s="340"/>
      <c r="H3" s="337" t="s">
        <v>22</v>
      </c>
      <c r="I3" s="350"/>
    </row>
    <row r="4" ht="28" customHeight="1" spans="2:9">
      <c r="B4" s="335" t="s">
        <v>23</v>
      </c>
      <c r="C4" s="336" t="s">
        <v>24</v>
      </c>
      <c r="D4" s="336" t="s">
        <v>25</v>
      </c>
      <c r="E4" s="336" t="s">
        <v>26</v>
      </c>
      <c r="F4" s="341" t="s">
        <v>25</v>
      </c>
      <c r="G4" s="341" t="s">
        <v>26</v>
      </c>
      <c r="H4" s="336" t="s">
        <v>25</v>
      </c>
      <c r="I4" s="351" t="s">
        <v>26</v>
      </c>
    </row>
    <row r="5" ht="28" customHeight="1" spans="2:9">
      <c r="B5" s="342" t="s">
        <v>27</v>
      </c>
      <c r="C5" s="343">
        <v>13</v>
      </c>
      <c r="D5" s="343">
        <v>0</v>
      </c>
      <c r="E5" s="343">
        <v>1</v>
      </c>
      <c r="F5" s="344">
        <v>0</v>
      </c>
      <c r="G5" s="344">
        <v>1</v>
      </c>
      <c r="H5" s="343">
        <v>1</v>
      </c>
      <c r="I5" s="352">
        <v>2</v>
      </c>
    </row>
    <row r="6" ht="28" customHeight="1" spans="2:9">
      <c r="B6" s="342" t="s">
        <v>28</v>
      </c>
      <c r="C6" s="343">
        <v>20</v>
      </c>
      <c r="D6" s="343">
        <v>0</v>
      </c>
      <c r="E6" s="343">
        <v>1</v>
      </c>
      <c r="F6" s="344">
        <v>1</v>
      </c>
      <c r="G6" s="344">
        <v>2</v>
      </c>
      <c r="H6" s="343">
        <v>2</v>
      </c>
      <c r="I6" s="352">
        <v>3</v>
      </c>
    </row>
    <row r="7" ht="28" customHeight="1" spans="2:9">
      <c r="B7" s="342" t="s">
        <v>29</v>
      </c>
      <c r="C7" s="343">
        <v>32</v>
      </c>
      <c r="D7" s="343">
        <v>0</v>
      </c>
      <c r="E7" s="343">
        <v>1</v>
      </c>
      <c r="F7" s="344">
        <v>2</v>
      </c>
      <c r="G7" s="344">
        <v>3</v>
      </c>
      <c r="H7" s="343">
        <v>3</v>
      </c>
      <c r="I7" s="352">
        <v>4</v>
      </c>
    </row>
    <row r="8" ht="28" customHeight="1" spans="2:9">
      <c r="B8" s="342" t="s">
        <v>30</v>
      </c>
      <c r="C8" s="343">
        <v>50</v>
      </c>
      <c r="D8" s="343">
        <v>1</v>
      </c>
      <c r="E8" s="343">
        <v>2</v>
      </c>
      <c r="F8" s="344">
        <v>3</v>
      </c>
      <c r="G8" s="344">
        <v>4</v>
      </c>
      <c r="H8" s="343">
        <v>5</v>
      </c>
      <c r="I8" s="352">
        <v>6</v>
      </c>
    </row>
    <row r="9" ht="28" customHeight="1" spans="2:9">
      <c r="B9" s="342" t="s">
        <v>31</v>
      </c>
      <c r="C9" s="343">
        <v>80</v>
      </c>
      <c r="D9" s="343">
        <v>2</v>
      </c>
      <c r="E9" s="343">
        <v>3</v>
      </c>
      <c r="F9" s="344">
        <v>5</v>
      </c>
      <c r="G9" s="344">
        <v>6</v>
      </c>
      <c r="H9" s="343">
        <v>7</v>
      </c>
      <c r="I9" s="352">
        <v>8</v>
      </c>
    </row>
    <row r="10" ht="28" customHeight="1" spans="2:9">
      <c r="B10" s="342" t="s">
        <v>32</v>
      </c>
      <c r="C10" s="343">
        <v>125</v>
      </c>
      <c r="D10" s="343">
        <v>3</v>
      </c>
      <c r="E10" s="343">
        <v>4</v>
      </c>
      <c r="F10" s="344">
        <v>7</v>
      </c>
      <c r="G10" s="344">
        <v>8</v>
      </c>
      <c r="H10" s="343">
        <v>10</v>
      </c>
      <c r="I10" s="352">
        <v>11</v>
      </c>
    </row>
    <row r="11" ht="28" customHeight="1" spans="2:9">
      <c r="B11" s="342" t="s">
        <v>33</v>
      </c>
      <c r="C11" s="343">
        <v>200</v>
      </c>
      <c r="D11" s="343">
        <v>5</v>
      </c>
      <c r="E11" s="343">
        <v>6</v>
      </c>
      <c r="F11" s="344">
        <v>10</v>
      </c>
      <c r="G11" s="344">
        <v>11</v>
      </c>
      <c r="H11" s="343">
        <v>14</v>
      </c>
      <c r="I11" s="352">
        <v>15</v>
      </c>
    </row>
    <row r="12" ht="28" customHeight="1" spans="2:9">
      <c r="B12" s="345" t="s">
        <v>34</v>
      </c>
      <c r="C12" s="346">
        <v>315</v>
      </c>
      <c r="D12" s="346">
        <v>7</v>
      </c>
      <c r="E12" s="346">
        <v>8</v>
      </c>
      <c r="F12" s="347">
        <v>14</v>
      </c>
      <c r="G12" s="347">
        <v>15</v>
      </c>
      <c r="H12" s="346">
        <v>21</v>
      </c>
      <c r="I12" s="353">
        <v>22</v>
      </c>
    </row>
    <row r="14" spans="2:4">
      <c r="B14" s="348" t="s">
        <v>35</v>
      </c>
      <c r="C14" s="348"/>
      <c r="D14" s="3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M13" sqref="M13"/>
    </sheetView>
  </sheetViews>
  <sheetFormatPr defaultColWidth="10.3333333333333" defaultRowHeight="16.5" customHeight="1"/>
  <cols>
    <col min="1" max="1" width="11.7" style="161" customWidth="1"/>
    <col min="2" max="9" width="10.3333333333333" style="161"/>
    <col min="10" max="10" width="8.83333333333333" style="161" customWidth="1"/>
    <col min="11" max="11" width="12" style="161" customWidth="1"/>
    <col min="12" max="16384" width="10.3333333333333" style="161"/>
  </cols>
  <sheetData>
    <row r="1" ht="21.15" spans="1:11">
      <c r="A1" s="263" t="s">
        <v>36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ht="16.35" spans="1:11">
      <c r="A2" s="163" t="s">
        <v>37</v>
      </c>
      <c r="B2" s="164" t="s">
        <v>38</v>
      </c>
      <c r="C2" s="164"/>
      <c r="D2" s="165" t="s">
        <v>39</v>
      </c>
      <c r="E2" s="165"/>
      <c r="F2" s="164" t="s">
        <v>40</v>
      </c>
      <c r="G2" s="164"/>
      <c r="H2" s="166" t="s">
        <v>41</v>
      </c>
      <c r="I2" s="240" t="s">
        <v>42</v>
      </c>
      <c r="J2" s="240"/>
      <c r="K2" s="241"/>
    </row>
    <row r="3" ht="15.6" spans="1:11">
      <c r="A3" s="167" t="s">
        <v>43</v>
      </c>
      <c r="B3" s="168"/>
      <c r="C3" s="169"/>
      <c r="D3" s="170" t="s">
        <v>44</v>
      </c>
      <c r="E3" s="171"/>
      <c r="F3" s="171"/>
      <c r="G3" s="172"/>
      <c r="H3" s="170" t="s">
        <v>45</v>
      </c>
      <c r="I3" s="171"/>
      <c r="J3" s="171"/>
      <c r="K3" s="172"/>
    </row>
    <row r="4" ht="16.35" spans="1:11">
      <c r="A4" s="173" t="s">
        <v>46</v>
      </c>
      <c r="B4" s="174" t="s">
        <v>47</v>
      </c>
      <c r="C4" s="175"/>
      <c r="D4" s="173" t="s">
        <v>48</v>
      </c>
      <c r="E4" s="176"/>
      <c r="F4" s="177">
        <v>45560</v>
      </c>
      <c r="G4" s="178"/>
      <c r="H4" s="173" t="s">
        <v>49</v>
      </c>
      <c r="I4" s="176"/>
      <c r="J4" s="200" t="s">
        <v>50</v>
      </c>
      <c r="K4" s="242" t="s">
        <v>51</v>
      </c>
    </row>
    <row r="5" ht="15.6" spans="1:11">
      <c r="A5" s="179" t="s">
        <v>52</v>
      </c>
      <c r="B5" s="92" t="s">
        <v>53</v>
      </c>
      <c r="C5" s="92"/>
      <c r="D5" s="173" t="s">
        <v>54</v>
      </c>
      <c r="E5" s="176"/>
      <c r="F5" s="177">
        <v>45521</v>
      </c>
      <c r="G5" s="178"/>
      <c r="H5" s="173" t="s">
        <v>55</v>
      </c>
      <c r="I5" s="176"/>
      <c r="J5" s="200" t="s">
        <v>50</v>
      </c>
      <c r="K5" s="242" t="s">
        <v>51</v>
      </c>
    </row>
    <row r="6" ht="15.6" spans="1:11">
      <c r="A6" s="173" t="s">
        <v>56</v>
      </c>
      <c r="B6" s="264">
        <v>2</v>
      </c>
      <c r="C6" s="265">
        <v>7</v>
      </c>
      <c r="D6" s="179" t="s">
        <v>57</v>
      </c>
      <c r="E6" s="202"/>
      <c r="F6" s="177">
        <v>45553</v>
      </c>
      <c r="G6" s="178"/>
      <c r="H6" s="173" t="s">
        <v>58</v>
      </c>
      <c r="I6" s="176"/>
      <c r="J6" s="200" t="s">
        <v>50</v>
      </c>
      <c r="K6" s="242" t="s">
        <v>51</v>
      </c>
    </row>
    <row r="7" spans="1:11">
      <c r="A7" s="173" t="s">
        <v>59</v>
      </c>
      <c r="B7" s="183">
        <v>6030</v>
      </c>
      <c r="C7" s="184"/>
      <c r="D7" s="179" t="s">
        <v>60</v>
      </c>
      <c r="E7" s="201"/>
      <c r="F7" s="177">
        <v>45555</v>
      </c>
      <c r="G7" s="178"/>
      <c r="H7" s="173" t="s">
        <v>61</v>
      </c>
      <c r="I7" s="176"/>
      <c r="J7" s="200" t="s">
        <v>50</v>
      </c>
      <c r="K7" s="242" t="s">
        <v>51</v>
      </c>
    </row>
    <row r="8" ht="28" customHeight="1" spans="1:11">
      <c r="A8" s="186" t="s">
        <v>62</v>
      </c>
      <c r="B8" s="187" t="s">
        <v>63</v>
      </c>
      <c r="C8" s="188"/>
      <c r="D8" s="189" t="s">
        <v>64</v>
      </c>
      <c r="E8" s="190"/>
      <c r="F8" s="266">
        <v>45535</v>
      </c>
      <c r="G8" s="267"/>
      <c r="H8" s="189" t="s">
        <v>65</v>
      </c>
      <c r="I8" s="190"/>
      <c r="J8" s="212" t="s">
        <v>50</v>
      </c>
      <c r="K8" s="251" t="s">
        <v>51</v>
      </c>
    </row>
    <row r="9" spans="1:11">
      <c r="A9" s="268" t="s">
        <v>66</v>
      </c>
      <c r="B9" s="269"/>
      <c r="C9" s="269"/>
      <c r="D9" s="269"/>
      <c r="E9" s="269"/>
      <c r="F9" s="269"/>
      <c r="G9" s="269"/>
      <c r="H9" s="269"/>
      <c r="I9" s="269"/>
      <c r="J9" s="269"/>
      <c r="K9" s="315"/>
    </row>
    <row r="10" ht="16.35" spans="1:11">
      <c r="A10" s="270" t="s">
        <v>67</v>
      </c>
      <c r="B10" s="271"/>
      <c r="C10" s="271"/>
      <c r="D10" s="271"/>
      <c r="E10" s="271"/>
      <c r="F10" s="271"/>
      <c r="G10" s="271"/>
      <c r="H10" s="271"/>
      <c r="I10" s="271"/>
      <c r="J10" s="271"/>
      <c r="K10" s="316"/>
    </row>
    <row r="11" ht="15.6" spans="1:11">
      <c r="A11" s="272" t="s">
        <v>68</v>
      </c>
      <c r="B11" s="273" t="s">
        <v>69</v>
      </c>
      <c r="C11" s="274" t="s">
        <v>70</v>
      </c>
      <c r="D11" s="275"/>
      <c r="E11" s="276" t="s">
        <v>71</v>
      </c>
      <c r="F11" s="273" t="s">
        <v>69</v>
      </c>
      <c r="G11" s="274" t="s">
        <v>70</v>
      </c>
      <c r="H11" s="274" t="s">
        <v>72</v>
      </c>
      <c r="I11" s="276" t="s">
        <v>73</v>
      </c>
      <c r="J11" s="273" t="s">
        <v>69</v>
      </c>
      <c r="K11" s="317" t="s">
        <v>70</v>
      </c>
    </row>
    <row r="12" ht="15.6" spans="1:11">
      <c r="A12" s="179" t="s">
        <v>74</v>
      </c>
      <c r="B12" s="199" t="s">
        <v>69</v>
      </c>
      <c r="C12" s="200" t="s">
        <v>70</v>
      </c>
      <c r="D12" s="201"/>
      <c r="E12" s="202" t="s">
        <v>75</v>
      </c>
      <c r="F12" s="199" t="s">
        <v>69</v>
      </c>
      <c r="G12" s="200" t="s">
        <v>70</v>
      </c>
      <c r="H12" s="200" t="s">
        <v>72</v>
      </c>
      <c r="I12" s="202" t="s">
        <v>76</v>
      </c>
      <c r="J12" s="199" t="s">
        <v>69</v>
      </c>
      <c r="K12" s="242" t="s">
        <v>70</v>
      </c>
    </row>
    <row r="13" ht="15.6" spans="1:11">
      <c r="A13" s="179" t="s">
        <v>77</v>
      </c>
      <c r="B13" s="199" t="s">
        <v>69</v>
      </c>
      <c r="C13" s="200" t="s">
        <v>70</v>
      </c>
      <c r="D13" s="201"/>
      <c r="E13" s="202" t="s">
        <v>78</v>
      </c>
      <c r="F13" s="200" t="s">
        <v>79</v>
      </c>
      <c r="G13" s="200" t="s">
        <v>80</v>
      </c>
      <c r="H13" s="200" t="s">
        <v>72</v>
      </c>
      <c r="I13" s="202" t="s">
        <v>81</v>
      </c>
      <c r="J13" s="199" t="s">
        <v>69</v>
      </c>
      <c r="K13" s="242" t="s">
        <v>70</v>
      </c>
    </row>
    <row r="14" ht="16.35" spans="1:11">
      <c r="A14" s="189" t="s">
        <v>82</v>
      </c>
      <c r="B14" s="190"/>
      <c r="C14" s="190"/>
      <c r="D14" s="190"/>
      <c r="E14" s="190"/>
      <c r="F14" s="190"/>
      <c r="G14" s="190"/>
      <c r="H14" s="190"/>
      <c r="I14" s="190"/>
      <c r="J14" s="190"/>
      <c r="K14" s="244"/>
    </row>
    <row r="15" ht="16.35" spans="1:11">
      <c r="A15" s="270" t="s">
        <v>83</v>
      </c>
      <c r="B15" s="271"/>
      <c r="C15" s="271"/>
      <c r="D15" s="271"/>
      <c r="E15" s="271"/>
      <c r="F15" s="271"/>
      <c r="G15" s="271"/>
      <c r="H15" s="271"/>
      <c r="I15" s="271"/>
      <c r="J15" s="271"/>
      <c r="K15" s="316"/>
    </row>
    <row r="16" ht="15.6" spans="1:11">
      <c r="A16" s="277" t="s">
        <v>84</v>
      </c>
      <c r="B16" s="274" t="s">
        <v>79</v>
      </c>
      <c r="C16" s="274" t="s">
        <v>80</v>
      </c>
      <c r="D16" s="278"/>
      <c r="E16" s="279" t="s">
        <v>85</v>
      </c>
      <c r="F16" s="274" t="s">
        <v>79</v>
      </c>
      <c r="G16" s="274" t="s">
        <v>80</v>
      </c>
      <c r="H16" s="280"/>
      <c r="I16" s="279" t="s">
        <v>86</v>
      </c>
      <c r="J16" s="274" t="s">
        <v>79</v>
      </c>
      <c r="K16" s="317" t="s">
        <v>80</v>
      </c>
    </row>
    <row r="17" customHeight="1" spans="1:22">
      <c r="A17" s="182" t="s">
        <v>87</v>
      </c>
      <c r="B17" s="200" t="s">
        <v>79</v>
      </c>
      <c r="C17" s="200" t="s">
        <v>80</v>
      </c>
      <c r="D17" s="281"/>
      <c r="E17" s="218" t="s">
        <v>88</v>
      </c>
      <c r="F17" s="200" t="s">
        <v>79</v>
      </c>
      <c r="G17" s="200" t="s">
        <v>80</v>
      </c>
      <c r="H17" s="282"/>
      <c r="I17" s="218" t="s">
        <v>89</v>
      </c>
      <c r="J17" s="200" t="s">
        <v>79</v>
      </c>
      <c r="K17" s="242" t="s">
        <v>80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ht="18" customHeight="1" spans="1:11">
      <c r="A18" s="283" t="s">
        <v>90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19"/>
    </row>
    <row r="19" s="262" customFormat="1" ht="18" customHeight="1" spans="1:11">
      <c r="A19" s="270" t="s">
        <v>91</v>
      </c>
      <c r="B19" s="271"/>
      <c r="C19" s="271"/>
      <c r="D19" s="271"/>
      <c r="E19" s="271"/>
      <c r="F19" s="271"/>
      <c r="G19" s="271"/>
      <c r="H19" s="271"/>
      <c r="I19" s="271"/>
      <c r="J19" s="271"/>
      <c r="K19" s="316"/>
    </row>
    <row r="20" customHeight="1" spans="1:11">
      <c r="A20" s="285" t="s">
        <v>92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20"/>
    </row>
    <row r="21" ht="21.75" customHeight="1" spans="1:11">
      <c r="A21" s="287" t="s">
        <v>93</v>
      </c>
      <c r="B21" s="218" t="s">
        <v>94</v>
      </c>
      <c r="C21" s="218" t="s">
        <v>95</v>
      </c>
      <c r="D21" s="218" t="s">
        <v>96</v>
      </c>
      <c r="E21" s="218" t="s">
        <v>97</v>
      </c>
      <c r="F21" s="218" t="s">
        <v>98</v>
      </c>
      <c r="G21" s="218" t="s">
        <v>99</v>
      </c>
      <c r="H21" s="218"/>
      <c r="I21" s="218"/>
      <c r="J21" s="218"/>
      <c r="K21" s="253" t="s">
        <v>100</v>
      </c>
    </row>
    <row r="22" customHeight="1" spans="1:11">
      <c r="A22" s="288" t="s">
        <v>101</v>
      </c>
      <c r="B22" s="289">
        <v>1</v>
      </c>
      <c r="C22" s="290">
        <v>1</v>
      </c>
      <c r="D22" s="290">
        <v>1</v>
      </c>
      <c r="E22" s="290">
        <v>1</v>
      </c>
      <c r="F22" s="290">
        <v>1</v>
      </c>
      <c r="G22" s="290">
        <v>1</v>
      </c>
      <c r="H22" s="290"/>
      <c r="I22" s="290"/>
      <c r="J22" s="290"/>
      <c r="K22" s="321"/>
    </row>
    <row r="23" customHeight="1" spans="1:11">
      <c r="A23" s="288" t="s">
        <v>102</v>
      </c>
      <c r="B23" s="289">
        <v>1</v>
      </c>
      <c r="C23" s="290">
        <v>1</v>
      </c>
      <c r="D23" s="290">
        <v>1</v>
      </c>
      <c r="E23" s="290">
        <v>1</v>
      </c>
      <c r="F23" s="290">
        <v>1</v>
      </c>
      <c r="G23" s="290">
        <v>1</v>
      </c>
      <c r="H23" s="290"/>
      <c r="I23" s="290"/>
      <c r="J23" s="290"/>
      <c r="K23" s="321"/>
    </row>
    <row r="24" customHeight="1" spans="1:11">
      <c r="A24" s="288"/>
      <c r="B24" s="289"/>
      <c r="C24" s="289"/>
      <c r="D24" s="289"/>
      <c r="E24" s="289"/>
      <c r="F24" s="289"/>
      <c r="G24" s="289"/>
      <c r="H24" s="289"/>
      <c r="I24" s="290"/>
      <c r="J24" s="290"/>
      <c r="K24" s="321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90"/>
      <c r="J25" s="290"/>
      <c r="K25" s="321"/>
    </row>
    <row r="26" customHeight="1" spans="1:11">
      <c r="A26" s="185"/>
      <c r="B26" s="290"/>
      <c r="C26" s="290"/>
      <c r="D26" s="290"/>
      <c r="E26" s="290"/>
      <c r="F26" s="290"/>
      <c r="G26" s="290"/>
      <c r="H26" s="290"/>
      <c r="I26" s="290"/>
      <c r="J26" s="290"/>
      <c r="K26" s="322"/>
    </row>
    <row r="27" customHeight="1" spans="1:11">
      <c r="A27" s="185"/>
      <c r="B27" s="290"/>
      <c r="C27" s="290"/>
      <c r="D27" s="290"/>
      <c r="E27" s="290"/>
      <c r="F27" s="290"/>
      <c r="G27" s="290"/>
      <c r="H27" s="290"/>
      <c r="I27" s="290"/>
      <c r="J27" s="290"/>
      <c r="K27" s="322"/>
    </row>
    <row r="28" customHeight="1" spans="1:11">
      <c r="A28" s="185"/>
      <c r="B28" s="290"/>
      <c r="C28" s="290"/>
      <c r="D28" s="290"/>
      <c r="E28" s="290"/>
      <c r="F28" s="290"/>
      <c r="G28" s="290"/>
      <c r="H28" s="290"/>
      <c r="I28" s="290"/>
      <c r="J28" s="290"/>
      <c r="K28" s="322"/>
    </row>
    <row r="29" ht="18" customHeight="1" spans="1:11">
      <c r="A29" s="291" t="s">
        <v>103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3"/>
    </row>
    <row r="30" ht="18.75" customHeight="1" spans="1:11">
      <c r="A30" s="293" t="s">
        <v>104</v>
      </c>
      <c r="B30" s="294"/>
      <c r="C30" s="294"/>
      <c r="D30" s="294"/>
      <c r="E30" s="294"/>
      <c r="F30" s="294"/>
      <c r="G30" s="294"/>
      <c r="H30" s="294"/>
      <c r="I30" s="294"/>
      <c r="J30" s="294"/>
      <c r="K30" s="324"/>
    </row>
    <row r="31" ht="18.75" customHeight="1" spans="1:1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325"/>
    </row>
    <row r="32" ht="18" customHeight="1" spans="1:11">
      <c r="A32" s="291" t="s">
        <v>105</v>
      </c>
      <c r="B32" s="292"/>
      <c r="C32" s="292"/>
      <c r="D32" s="292"/>
      <c r="E32" s="292"/>
      <c r="F32" s="292"/>
      <c r="G32" s="292"/>
      <c r="H32" s="292"/>
      <c r="I32" s="292"/>
      <c r="J32" s="292"/>
      <c r="K32" s="323"/>
    </row>
    <row r="33" ht="15.6" spans="1:11">
      <c r="A33" s="297" t="s">
        <v>106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6"/>
    </row>
    <row r="34" ht="16.35" spans="1:11">
      <c r="A34" s="98" t="s">
        <v>107</v>
      </c>
      <c r="B34" s="100"/>
      <c r="C34" s="200" t="s">
        <v>50</v>
      </c>
      <c r="D34" s="200" t="s">
        <v>51</v>
      </c>
      <c r="E34" s="299" t="s">
        <v>108</v>
      </c>
      <c r="F34" s="300"/>
      <c r="G34" s="300"/>
      <c r="H34" s="300"/>
      <c r="I34" s="300"/>
      <c r="J34" s="300"/>
      <c r="K34" s="327"/>
    </row>
    <row r="35" ht="16.35" spans="1:11">
      <c r="A35" s="301" t="s">
        <v>109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</row>
    <row r="36" ht="15.6" spans="1:11">
      <c r="A36" s="223" t="s">
        <v>110</v>
      </c>
      <c r="B36" s="224"/>
      <c r="C36" s="224"/>
      <c r="D36" s="224"/>
      <c r="E36" s="224"/>
      <c r="F36" s="224"/>
      <c r="G36" s="224"/>
      <c r="H36" s="224"/>
      <c r="I36" s="224"/>
      <c r="J36" s="224"/>
      <c r="K36" s="184"/>
    </row>
    <row r="37" ht="15.6" spans="1:11">
      <c r="A37" s="223" t="s">
        <v>111</v>
      </c>
      <c r="B37" s="224"/>
      <c r="C37" s="224"/>
      <c r="D37" s="224"/>
      <c r="E37" s="224"/>
      <c r="F37" s="224"/>
      <c r="G37" s="224"/>
      <c r="H37" s="224"/>
      <c r="I37" s="224"/>
      <c r="J37" s="224"/>
      <c r="K37" s="184"/>
    </row>
    <row r="38" ht="15.6" spans="1:11">
      <c r="A38" s="223" t="s">
        <v>112</v>
      </c>
      <c r="B38" s="224"/>
      <c r="C38" s="224"/>
      <c r="D38" s="224"/>
      <c r="E38" s="224"/>
      <c r="F38" s="224"/>
      <c r="G38" s="224"/>
      <c r="H38" s="224"/>
      <c r="I38" s="224"/>
      <c r="J38" s="224"/>
      <c r="K38" s="184"/>
    </row>
    <row r="39" ht="15.6" spans="1:11">
      <c r="A39" s="223" t="s">
        <v>113</v>
      </c>
      <c r="B39" s="224"/>
      <c r="C39" s="224"/>
      <c r="D39" s="224"/>
      <c r="E39" s="224"/>
      <c r="F39" s="224"/>
      <c r="G39" s="224"/>
      <c r="H39" s="224"/>
      <c r="I39" s="224"/>
      <c r="J39" s="224"/>
      <c r="K39" s="184"/>
    </row>
    <row r="40" ht="15.6"/>
    <row r="41" ht="15.6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184"/>
    </row>
    <row r="42" ht="15.6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184"/>
    </row>
    <row r="43" ht="16.35" spans="1:11">
      <c r="A43" s="220" t="s">
        <v>114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4"/>
    </row>
    <row r="44" ht="16.35" spans="1:11">
      <c r="A44" s="270" t="s">
        <v>115</v>
      </c>
      <c r="B44" s="271"/>
      <c r="C44" s="271"/>
      <c r="D44" s="271"/>
      <c r="E44" s="271"/>
      <c r="F44" s="271"/>
      <c r="G44" s="271"/>
      <c r="H44" s="271"/>
      <c r="I44" s="271"/>
      <c r="J44" s="271"/>
      <c r="K44" s="316"/>
    </row>
    <row r="45" ht="15.6" spans="1:11">
      <c r="A45" s="277" t="s">
        <v>116</v>
      </c>
      <c r="B45" s="274" t="s">
        <v>79</v>
      </c>
      <c r="C45" s="274" t="s">
        <v>80</v>
      </c>
      <c r="D45" s="274" t="s">
        <v>72</v>
      </c>
      <c r="E45" s="279" t="s">
        <v>117</v>
      </c>
      <c r="F45" s="274" t="s">
        <v>79</v>
      </c>
      <c r="G45" s="274" t="s">
        <v>80</v>
      </c>
      <c r="H45" s="274" t="s">
        <v>72</v>
      </c>
      <c r="I45" s="279" t="s">
        <v>118</v>
      </c>
      <c r="J45" s="274" t="s">
        <v>79</v>
      </c>
      <c r="K45" s="317" t="s">
        <v>80</v>
      </c>
    </row>
    <row r="46" ht="15.6" spans="1:11">
      <c r="A46" s="182" t="s">
        <v>71</v>
      </c>
      <c r="B46" s="200" t="s">
        <v>79</v>
      </c>
      <c r="C46" s="200" t="s">
        <v>80</v>
      </c>
      <c r="D46" s="200" t="s">
        <v>72</v>
      </c>
      <c r="E46" s="218" t="s">
        <v>78</v>
      </c>
      <c r="F46" s="200" t="s">
        <v>79</v>
      </c>
      <c r="G46" s="200" t="s">
        <v>80</v>
      </c>
      <c r="H46" s="200" t="s">
        <v>72</v>
      </c>
      <c r="I46" s="218" t="s">
        <v>89</v>
      </c>
      <c r="J46" s="200" t="s">
        <v>79</v>
      </c>
      <c r="K46" s="242" t="s">
        <v>80</v>
      </c>
    </row>
    <row r="47" ht="16.35" spans="1:11">
      <c r="A47" s="189" t="s">
        <v>82</v>
      </c>
      <c r="B47" s="190"/>
      <c r="C47" s="190"/>
      <c r="D47" s="190"/>
      <c r="E47" s="190"/>
      <c r="F47" s="190"/>
      <c r="G47" s="190"/>
      <c r="H47" s="190"/>
      <c r="I47" s="190"/>
      <c r="J47" s="190"/>
      <c r="K47" s="244"/>
    </row>
    <row r="48" ht="16.35" spans="1:11">
      <c r="A48" s="301" t="s">
        <v>119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</row>
    <row r="49" ht="16.35" spans="1:11">
      <c r="A49" s="302"/>
      <c r="B49" s="303"/>
      <c r="C49" s="303"/>
      <c r="D49" s="303"/>
      <c r="E49" s="303"/>
      <c r="F49" s="303"/>
      <c r="G49" s="303"/>
      <c r="H49" s="303"/>
      <c r="I49" s="303"/>
      <c r="J49" s="303"/>
      <c r="K49" s="328"/>
    </row>
    <row r="50" ht="16.35" spans="1:11">
      <c r="A50" s="304" t="s">
        <v>120</v>
      </c>
      <c r="B50" s="305" t="s">
        <v>121</v>
      </c>
      <c r="C50" s="305"/>
      <c r="D50" s="306" t="s">
        <v>122</v>
      </c>
      <c r="E50" s="307"/>
      <c r="F50" s="308" t="s">
        <v>123</v>
      </c>
      <c r="G50" s="309"/>
      <c r="H50" s="310" t="s">
        <v>124</v>
      </c>
      <c r="I50" s="329"/>
      <c r="J50" s="330" t="s">
        <v>125</v>
      </c>
      <c r="K50" s="331"/>
    </row>
    <row r="51" ht="16.35" spans="1:11">
      <c r="A51" s="301" t="s">
        <v>126</v>
      </c>
      <c r="B51" s="301"/>
      <c r="C51" s="301"/>
      <c r="D51" s="301"/>
      <c r="E51" s="301"/>
      <c r="F51" s="301"/>
      <c r="G51" s="301"/>
      <c r="H51" s="301"/>
      <c r="I51" s="301"/>
      <c r="J51" s="301"/>
      <c r="K51" s="301"/>
    </row>
    <row r="52" ht="16.3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32"/>
    </row>
    <row r="53" ht="16.35" spans="1:11">
      <c r="A53" s="304" t="s">
        <v>120</v>
      </c>
      <c r="B53" s="305" t="s">
        <v>121</v>
      </c>
      <c r="C53" s="305"/>
      <c r="D53" s="306" t="s">
        <v>122</v>
      </c>
      <c r="E53" s="313"/>
      <c r="F53" s="308" t="s">
        <v>127</v>
      </c>
      <c r="G53" s="314">
        <v>45530</v>
      </c>
      <c r="H53" s="310" t="s">
        <v>124</v>
      </c>
      <c r="I53" s="329"/>
      <c r="J53" s="330" t="s">
        <v>125</v>
      </c>
      <c r="K53" s="331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9" width="9.33333333333333" style="63" customWidth="1"/>
    <col min="10" max="10" width="1.33333333333333" style="63" customWidth="1"/>
    <col min="11" max="11" width="11.5" style="63" customWidth="1"/>
    <col min="12" max="12" width="8.375" style="63" customWidth="1"/>
    <col min="13" max="13" width="10.5" style="63" customWidth="1"/>
    <col min="14" max="14" width="8.375" style="63" customWidth="1"/>
    <col min="15" max="16" width="10.875" style="63" customWidth="1"/>
    <col min="17" max="18" width="11" style="63" customWidth="1"/>
    <col min="19" max="16384" width="9" style="63"/>
  </cols>
  <sheetData>
    <row r="1" s="63" customFormat="1" ht="30" customHeight="1" spans="1:18">
      <c r="A1" s="65" t="s">
        <v>128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="64" customFormat="1" ht="25" customHeight="1" spans="1:18">
      <c r="A2" s="67" t="s">
        <v>46</v>
      </c>
      <c r="B2" s="68" t="s">
        <v>47</v>
      </c>
      <c r="C2" s="69"/>
      <c r="D2" s="70" t="s">
        <v>129</v>
      </c>
      <c r="E2" s="71"/>
      <c r="F2" s="71"/>
      <c r="G2" s="71"/>
      <c r="H2" s="71"/>
      <c r="I2" s="71"/>
      <c r="J2" s="77"/>
      <c r="K2" s="78" t="s">
        <v>41</v>
      </c>
      <c r="L2" s="79" t="s">
        <v>42</v>
      </c>
      <c r="M2" s="80"/>
      <c r="N2" s="80"/>
      <c r="O2" s="80"/>
      <c r="P2" s="80"/>
      <c r="Q2" s="80"/>
      <c r="R2" s="82"/>
    </row>
    <row r="3" s="64" customFormat="1" ht="23" customHeight="1" spans="1:18">
      <c r="A3" s="72" t="s">
        <v>130</v>
      </c>
      <c r="B3" s="73" t="s">
        <v>131</v>
      </c>
      <c r="C3" s="72"/>
      <c r="D3" s="72"/>
      <c r="E3" s="72"/>
      <c r="F3" s="72"/>
      <c r="G3" s="72"/>
      <c r="H3" s="72"/>
      <c r="I3" s="72"/>
      <c r="J3" s="67"/>
      <c r="K3" s="73" t="s">
        <v>132</v>
      </c>
      <c r="L3" s="72"/>
      <c r="M3" s="72"/>
      <c r="N3" s="72"/>
      <c r="O3" s="72"/>
      <c r="P3" s="72"/>
      <c r="Q3" s="72"/>
      <c r="R3" s="72"/>
    </row>
    <row r="4" s="64" customFormat="1" ht="23" customHeight="1" spans="1:18">
      <c r="A4" s="72"/>
      <c r="B4" s="74" t="s">
        <v>133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74" t="s">
        <v>134</v>
      </c>
      <c r="J4" s="67"/>
      <c r="K4" s="74" t="s">
        <v>133</v>
      </c>
      <c r="L4" s="74" t="s">
        <v>94</v>
      </c>
      <c r="M4" s="74" t="s">
        <v>95</v>
      </c>
      <c r="N4" s="74" t="s">
        <v>96</v>
      </c>
      <c r="O4" s="74" t="s">
        <v>97</v>
      </c>
      <c r="P4" s="74" t="s">
        <v>98</v>
      </c>
      <c r="Q4" s="74" t="s">
        <v>99</v>
      </c>
      <c r="R4" s="74" t="s">
        <v>134</v>
      </c>
    </row>
    <row r="5" s="64" customFormat="1" ht="23" customHeight="1" spans="1:18">
      <c r="A5" s="72"/>
      <c r="B5" s="74" t="s">
        <v>135</v>
      </c>
      <c r="C5" s="74" t="s">
        <v>136</v>
      </c>
      <c r="D5" s="74" t="s">
        <v>137</v>
      </c>
      <c r="E5" s="74" t="s">
        <v>138</v>
      </c>
      <c r="F5" s="74" t="s">
        <v>139</v>
      </c>
      <c r="G5" s="74" t="s">
        <v>140</v>
      </c>
      <c r="H5" s="74" t="s">
        <v>141</v>
      </c>
      <c r="I5" s="74" t="s">
        <v>142</v>
      </c>
      <c r="J5" s="67"/>
      <c r="K5" s="74" t="s">
        <v>135</v>
      </c>
      <c r="L5" s="74" t="s">
        <v>136</v>
      </c>
      <c r="M5" s="74" t="s">
        <v>137</v>
      </c>
      <c r="N5" s="74" t="s">
        <v>138</v>
      </c>
      <c r="O5" s="74" t="s">
        <v>139</v>
      </c>
      <c r="P5" s="74" t="s">
        <v>140</v>
      </c>
      <c r="Q5" s="74" t="s">
        <v>141</v>
      </c>
      <c r="R5" s="74" t="s">
        <v>142</v>
      </c>
    </row>
    <row r="6" s="64" customFormat="1" ht="21" customHeight="1" spans="1:18">
      <c r="A6" s="74" t="s">
        <v>143</v>
      </c>
      <c r="B6" s="74">
        <f>C6-1</f>
        <v>67</v>
      </c>
      <c r="C6" s="74">
        <f>D6-1</f>
        <v>68</v>
      </c>
      <c r="D6" s="74">
        <f>E6-2</f>
        <v>69</v>
      </c>
      <c r="E6" s="74">
        <v>71</v>
      </c>
      <c r="F6" s="74">
        <f>E6+2</f>
        <v>73</v>
      </c>
      <c r="G6" s="74">
        <f>F6+2</f>
        <v>75</v>
      </c>
      <c r="H6" s="74">
        <f>G6+1</f>
        <v>76</v>
      </c>
      <c r="I6" s="74">
        <f>H6+1</f>
        <v>77</v>
      </c>
      <c r="J6" s="67"/>
      <c r="K6" s="67" t="s">
        <v>144</v>
      </c>
      <c r="L6" s="67" t="s">
        <v>145</v>
      </c>
      <c r="M6" s="67" t="s">
        <v>146</v>
      </c>
      <c r="N6" s="67" t="s">
        <v>145</v>
      </c>
      <c r="O6" s="67" t="s">
        <v>144</v>
      </c>
      <c r="P6" s="67" t="s">
        <v>147</v>
      </c>
      <c r="Q6" s="67" t="s">
        <v>145</v>
      </c>
      <c r="R6" s="67" t="s">
        <v>144</v>
      </c>
    </row>
    <row r="7" s="64" customFormat="1" ht="21" customHeight="1" spans="1:18">
      <c r="A7" s="74" t="s">
        <v>148</v>
      </c>
      <c r="B7" s="74">
        <f>C7-1</f>
        <v>63</v>
      </c>
      <c r="C7" s="74">
        <f>D7-1</f>
        <v>64</v>
      </c>
      <c r="D7" s="74">
        <f>E7-2</f>
        <v>65</v>
      </c>
      <c r="E7" s="74">
        <v>67</v>
      </c>
      <c r="F7" s="74">
        <f>E7+2</f>
        <v>69</v>
      </c>
      <c r="G7" s="74">
        <f>F7+2</f>
        <v>71</v>
      </c>
      <c r="H7" s="74">
        <f>G7+1</f>
        <v>72</v>
      </c>
      <c r="I7" s="74">
        <f>H7+1</f>
        <v>73</v>
      </c>
      <c r="J7" s="67"/>
      <c r="K7" s="67" t="s">
        <v>149</v>
      </c>
      <c r="L7" s="67" t="s">
        <v>145</v>
      </c>
      <c r="M7" s="67">
        <f>0.3/0.3</f>
        <v>1</v>
      </c>
      <c r="N7" s="67" t="s">
        <v>146</v>
      </c>
      <c r="O7" s="67" t="s">
        <v>150</v>
      </c>
      <c r="P7" s="67" t="s">
        <v>151</v>
      </c>
      <c r="Q7" s="67" t="s">
        <v>146</v>
      </c>
      <c r="R7" s="67" t="s">
        <v>150</v>
      </c>
    </row>
    <row r="8" s="64" customFormat="1" ht="21" customHeight="1" spans="1:18">
      <c r="A8" s="74" t="s">
        <v>152</v>
      </c>
      <c r="B8" s="74">
        <f>C8-4</f>
        <v>100</v>
      </c>
      <c r="C8" s="74">
        <f>D8-4</f>
        <v>104</v>
      </c>
      <c r="D8" s="74">
        <f>E8-4</f>
        <v>108</v>
      </c>
      <c r="E8" s="74">
        <v>112</v>
      </c>
      <c r="F8" s="74">
        <f>E8+4</f>
        <v>116</v>
      </c>
      <c r="G8" s="74">
        <f>F8+4</f>
        <v>120</v>
      </c>
      <c r="H8" s="74">
        <f>G8+6</f>
        <v>126</v>
      </c>
      <c r="I8" s="74">
        <f>H8+6</f>
        <v>132</v>
      </c>
      <c r="J8" s="67"/>
      <c r="K8" s="67" t="s">
        <v>153</v>
      </c>
      <c r="L8" s="67" t="s">
        <v>145</v>
      </c>
      <c r="M8" s="67" t="s">
        <v>145</v>
      </c>
      <c r="N8" s="67" t="s">
        <v>145</v>
      </c>
      <c r="O8" s="67" t="s">
        <v>145</v>
      </c>
      <c r="P8" s="67" t="s">
        <v>145</v>
      </c>
      <c r="Q8" s="67" t="s">
        <v>145</v>
      </c>
      <c r="R8" s="67" t="s">
        <v>145</v>
      </c>
    </row>
    <row r="9" s="64" customFormat="1" ht="21" customHeight="1" spans="1:18">
      <c r="A9" s="74" t="s">
        <v>154</v>
      </c>
      <c r="B9" s="74">
        <f>C9-4</f>
        <v>98</v>
      </c>
      <c r="C9" s="74">
        <f>D9-4</f>
        <v>102</v>
      </c>
      <c r="D9" s="74">
        <f>E9-4</f>
        <v>106</v>
      </c>
      <c r="E9" s="74">
        <v>110</v>
      </c>
      <c r="F9" s="74">
        <f>E9+4</f>
        <v>114</v>
      </c>
      <c r="G9" s="74">
        <f>F9+5</f>
        <v>119</v>
      </c>
      <c r="H9" s="74">
        <f>G9+6</f>
        <v>125</v>
      </c>
      <c r="I9" s="74">
        <f>H9+7</f>
        <v>132</v>
      </c>
      <c r="J9" s="67"/>
      <c r="K9" s="67" t="s">
        <v>145</v>
      </c>
      <c r="L9" s="67" t="s">
        <v>145</v>
      </c>
      <c r="M9" s="67" t="s">
        <v>145</v>
      </c>
      <c r="N9" s="67" t="s">
        <v>155</v>
      </c>
      <c r="O9" s="67" t="s">
        <v>145</v>
      </c>
      <c r="P9" s="67" t="s">
        <v>145</v>
      </c>
      <c r="Q9" s="67" t="s">
        <v>155</v>
      </c>
      <c r="R9" s="67" t="s">
        <v>145</v>
      </c>
    </row>
    <row r="10" s="64" customFormat="1" ht="21" customHeight="1" spans="1:18">
      <c r="A10" s="74" t="s">
        <v>156</v>
      </c>
      <c r="B10" s="74">
        <f>C10-1.2</f>
        <v>43.4</v>
      </c>
      <c r="C10" s="74">
        <f>D10-1.2</f>
        <v>44.6</v>
      </c>
      <c r="D10" s="74">
        <f>E10-1.2</f>
        <v>45.8</v>
      </c>
      <c r="E10" s="74">
        <v>47</v>
      </c>
      <c r="F10" s="74">
        <f>E10+1.2</f>
        <v>48.2</v>
      </c>
      <c r="G10" s="74">
        <f>F10+1.2</f>
        <v>49.4</v>
      </c>
      <c r="H10" s="74">
        <f>G10+1.4</f>
        <v>50.8</v>
      </c>
      <c r="I10" s="74">
        <f>H10+1.4</f>
        <v>52.2</v>
      </c>
      <c r="J10" s="67"/>
      <c r="K10" s="67" t="s">
        <v>145</v>
      </c>
      <c r="L10" s="67" t="s">
        <v>145</v>
      </c>
      <c r="M10" s="67" t="s">
        <v>145</v>
      </c>
      <c r="N10" s="67" t="s">
        <v>145</v>
      </c>
      <c r="O10" s="67" t="s">
        <v>145</v>
      </c>
      <c r="P10" s="67" t="s">
        <v>145</v>
      </c>
      <c r="Q10" s="67" t="s">
        <v>145</v>
      </c>
      <c r="R10" s="67" t="s">
        <v>145</v>
      </c>
    </row>
    <row r="11" s="64" customFormat="1" ht="21" customHeight="1" spans="1:18">
      <c r="A11" s="74" t="s">
        <v>157</v>
      </c>
      <c r="B11" s="74">
        <f>C11-0.6</f>
        <v>59.6</v>
      </c>
      <c r="C11" s="74">
        <f>D11-0.6</f>
        <v>60.2</v>
      </c>
      <c r="D11" s="74">
        <f>E11-1.2</f>
        <v>60.8</v>
      </c>
      <c r="E11" s="74">
        <v>62</v>
      </c>
      <c r="F11" s="74">
        <f>E11+1.2</f>
        <v>63.2</v>
      </c>
      <c r="G11" s="74">
        <f>F11+1.2</f>
        <v>64.4</v>
      </c>
      <c r="H11" s="74">
        <f t="shared" ref="H11:H15" si="0">G11+0.6</f>
        <v>65</v>
      </c>
      <c r="I11" s="74">
        <f t="shared" ref="I11:I15" si="1">H11+0.6</f>
        <v>65.6</v>
      </c>
      <c r="J11" s="67"/>
      <c r="K11" s="67" t="s">
        <v>158</v>
      </c>
      <c r="L11" s="67" t="s">
        <v>159</v>
      </c>
      <c r="M11" s="67" t="s">
        <v>160</v>
      </c>
      <c r="N11" s="67" t="s">
        <v>161</v>
      </c>
      <c r="O11" s="67" t="s">
        <v>159</v>
      </c>
      <c r="P11" s="67" t="s">
        <v>162</v>
      </c>
      <c r="Q11" s="67" t="s">
        <v>161</v>
      </c>
      <c r="R11" s="67" t="s">
        <v>159</v>
      </c>
    </row>
    <row r="12" s="64" customFormat="1" ht="21" customHeight="1" spans="1:18">
      <c r="A12" s="74" t="s">
        <v>163</v>
      </c>
      <c r="B12" s="74">
        <f>C12-0.8</f>
        <v>19.6</v>
      </c>
      <c r="C12" s="74">
        <f>D12-0.8</f>
        <v>20.4</v>
      </c>
      <c r="D12" s="74">
        <f>E12-0.8</f>
        <v>21.2</v>
      </c>
      <c r="E12" s="74">
        <v>22</v>
      </c>
      <c r="F12" s="74">
        <f>E12+0.8</f>
        <v>22.8</v>
      </c>
      <c r="G12" s="74">
        <f>F12+0.8</f>
        <v>23.6</v>
      </c>
      <c r="H12" s="74">
        <f>G12+1.1</f>
        <v>24.7</v>
      </c>
      <c r="I12" s="74">
        <f>H12+1.1</f>
        <v>25.8</v>
      </c>
      <c r="J12" s="67"/>
      <c r="K12" s="67" t="s">
        <v>164</v>
      </c>
      <c r="L12" s="67" t="s">
        <v>165</v>
      </c>
      <c r="M12" s="67" t="s">
        <v>145</v>
      </c>
      <c r="N12" s="67" t="s">
        <v>155</v>
      </c>
      <c r="O12" s="67" t="s">
        <v>145</v>
      </c>
      <c r="P12" s="67" t="s">
        <v>166</v>
      </c>
      <c r="Q12" s="67" t="s">
        <v>155</v>
      </c>
      <c r="R12" s="67" t="s">
        <v>145</v>
      </c>
    </row>
    <row r="13" s="64" customFormat="1" ht="21" customHeight="1" spans="1:18">
      <c r="A13" s="74" t="s">
        <v>167</v>
      </c>
      <c r="B13" s="74">
        <f>C13-0.6</f>
        <v>16.7</v>
      </c>
      <c r="C13" s="74">
        <f>D13-0.6</f>
        <v>17.3</v>
      </c>
      <c r="D13" s="74">
        <f>E13-0.6</f>
        <v>17.9</v>
      </c>
      <c r="E13" s="74">
        <v>18.5</v>
      </c>
      <c r="F13" s="74">
        <f>E13+0.6</f>
        <v>19.1</v>
      </c>
      <c r="G13" s="74">
        <f>F13+0.6</f>
        <v>19.7</v>
      </c>
      <c r="H13" s="74">
        <f>G13+0.95</f>
        <v>20.65</v>
      </c>
      <c r="I13" s="74">
        <f>H13+0.95</f>
        <v>21.6</v>
      </c>
      <c r="J13" s="67"/>
      <c r="K13" s="67" t="s">
        <v>168</v>
      </c>
      <c r="L13" s="67" t="s">
        <v>169</v>
      </c>
      <c r="M13" s="67" t="s">
        <v>169</v>
      </c>
      <c r="N13" s="67" t="s">
        <v>169</v>
      </c>
      <c r="O13" s="67" t="s">
        <v>169</v>
      </c>
      <c r="P13" s="67" t="s">
        <v>169</v>
      </c>
      <c r="Q13" s="67" t="s">
        <v>169</v>
      </c>
      <c r="R13" s="67" t="s">
        <v>169</v>
      </c>
    </row>
    <row r="14" s="64" customFormat="1" ht="21" customHeight="1" spans="1:18">
      <c r="A14" s="74" t="s">
        <v>170</v>
      </c>
      <c r="B14" s="74">
        <f>C14-0.4</f>
        <v>8.3</v>
      </c>
      <c r="C14" s="74">
        <f>D14-0.4</f>
        <v>8.7</v>
      </c>
      <c r="D14" s="74">
        <f>E14-0.4</f>
        <v>9.1</v>
      </c>
      <c r="E14" s="74">
        <v>9.5</v>
      </c>
      <c r="F14" s="74">
        <f>E14+0.4</f>
        <v>9.9</v>
      </c>
      <c r="G14" s="74">
        <f>F14+0.4</f>
        <v>10.3</v>
      </c>
      <c r="H14" s="74">
        <f t="shared" si="0"/>
        <v>10.9</v>
      </c>
      <c r="I14" s="74">
        <f t="shared" si="1"/>
        <v>11.5</v>
      </c>
      <c r="J14" s="67"/>
      <c r="K14" s="67" t="s">
        <v>146</v>
      </c>
      <c r="L14" s="67" t="s">
        <v>145</v>
      </c>
      <c r="M14" s="67" t="s">
        <v>168</v>
      </c>
      <c r="N14" s="67" t="s">
        <v>168</v>
      </c>
      <c r="O14" s="67" t="s">
        <v>169</v>
      </c>
      <c r="P14" s="67" t="s">
        <v>169</v>
      </c>
      <c r="Q14" s="67" t="s">
        <v>168</v>
      </c>
      <c r="R14" s="67" t="s">
        <v>169</v>
      </c>
    </row>
    <row r="15" s="64" customFormat="1" ht="21" customHeight="1" spans="1:18">
      <c r="A15" s="74" t="s">
        <v>171</v>
      </c>
      <c r="B15" s="74">
        <f>C15-0.4</f>
        <v>12.3</v>
      </c>
      <c r="C15" s="74">
        <f>D15-0.4</f>
        <v>12.7</v>
      </c>
      <c r="D15" s="74">
        <f>E15-0.4</f>
        <v>13.1</v>
      </c>
      <c r="E15" s="74">
        <v>13.5</v>
      </c>
      <c r="F15" s="74">
        <f>E15+0.4</f>
        <v>13.9</v>
      </c>
      <c r="G15" s="74">
        <f>F15+0.4</f>
        <v>14.3</v>
      </c>
      <c r="H15" s="74">
        <f t="shared" si="0"/>
        <v>14.9</v>
      </c>
      <c r="I15" s="74">
        <f t="shared" si="1"/>
        <v>15.5</v>
      </c>
      <c r="J15" s="67"/>
      <c r="K15" s="67" t="s">
        <v>145</v>
      </c>
      <c r="L15" s="67" t="s">
        <v>145</v>
      </c>
      <c r="M15" s="67" t="s">
        <v>145</v>
      </c>
      <c r="N15" s="67" t="s">
        <v>145</v>
      </c>
      <c r="O15" s="67" t="s">
        <v>145</v>
      </c>
      <c r="P15" s="67" t="s">
        <v>145</v>
      </c>
      <c r="Q15" s="67" t="s">
        <v>145</v>
      </c>
      <c r="R15" s="67" t="s">
        <v>145</v>
      </c>
    </row>
    <row r="16" s="64" customFormat="1" ht="21" customHeight="1" spans="1:18">
      <c r="A16" s="74" t="s">
        <v>172</v>
      </c>
      <c r="B16" s="74">
        <f>C16</f>
        <v>7</v>
      </c>
      <c r="C16" s="74">
        <f>D16</f>
        <v>7</v>
      </c>
      <c r="D16" s="74">
        <f>E16</f>
        <v>7</v>
      </c>
      <c r="E16" s="74">
        <v>7</v>
      </c>
      <c r="F16" s="74">
        <f t="shared" ref="F16:I16" si="2">E16</f>
        <v>7</v>
      </c>
      <c r="G16" s="74">
        <f t="shared" si="2"/>
        <v>7</v>
      </c>
      <c r="H16" s="74">
        <f t="shared" si="2"/>
        <v>7</v>
      </c>
      <c r="I16" s="74">
        <f t="shared" si="2"/>
        <v>7</v>
      </c>
      <c r="J16" s="67"/>
      <c r="K16" s="67" t="s">
        <v>145</v>
      </c>
      <c r="L16" s="67" t="s">
        <v>145</v>
      </c>
      <c r="M16" s="67" t="s">
        <v>145</v>
      </c>
      <c r="N16" s="67" t="s">
        <v>145</v>
      </c>
      <c r="O16" s="67" t="s">
        <v>145</v>
      </c>
      <c r="P16" s="67" t="s">
        <v>145</v>
      </c>
      <c r="Q16" s="67" t="s">
        <v>145</v>
      </c>
      <c r="R16" s="67" t="s">
        <v>145</v>
      </c>
    </row>
    <row r="17" s="64" customFormat="1" ht="21" customHeight="1" spans="1:18">
      <c r="A17" s="74" t="s">
        <v>173</v>
      </c>
      <c r="B17" s="74">
        <f t="shared" ref="B17:B19" si="3">C17-1</f>
        <v>45</v>
      </c>
      <c r="C17" s="74">
        <f>D17-1</f>
        <v>46</v>
      </c>
      <c r="D17" s="74">
        <f t="shared" ref="D17:D19" si="4">E17-1</f>
        <v>47</v>
      </c>
      <c r="E17" s="74">
        <v>48</v>
      </c>
      <c r="F17" s="74">
        <f>E17+1</f>
        <v>49</v>
      </c>
      <c r="G17" s="74">
        <f>F17+1</f>
        <v>50</v>
      </c>
      <c r="H17" s="74">
        <f>G17+1.5</f>
        <v>51.5</v>
      </c>
      <c r="I17" s="74">
        <f>H17+1.5</f>
        <v>53</v>
      </c>
      <c r="J17" s="67"/>
      <c r="K17" s="67"/>
      <c r="L17" s="67" t="s">
        <v>145</v>
      </c>
      <c r="M17" s="67" t="s">
        <v>145</v>
      </c>
      <c r="N17" s="67" t="s">
        <v>145</v>
      </c>
      <c r="O17" s="67" t="s">
        <v>145</v>
      </c>
      <c r="P17" s="67" t="s">
        <v>145</v>
      </c>
      <c r="Q17" s="67" t="s">
        <v>145</v>
      </c>
      <c r="R17" s="67" t="s">
        <v>145</v>
      </c>
    </row>
    <row r="18" s="64" customFormat="1" ht="21" customHeight="1" spans="1:18">
      <c r="A18" s="74" t="s">
        <v>174</v>
      </c>
      <c r="B18" s="74">
        <f t="shared" si="3"/>
        <v>47</v>
      </c>
      <c r="C18" s="74">
        <f>D18-1</f>
        <v>48</v>
      </c>
      <c r="D18" s="74">
        <f t="shared" si="4"/>
        <v>49</v>
      </c>
      <c r="E18" s="74">
        <v>50</v>
      </c>
      <c r="F18" s="74">
        <f>E18+1</f>
        <v>51</v>
      </c>
      <c r="G18" s="74">
        <f>F18+1</f>
        <v>52</v>
      </c>
      <c r="H18" s="74">
        <f>G18+1.5</f>
        <v>53.5</v>
      </c>
      <c r="I18" s="74">
        <f>H18+1.5</f>
        <v>55</v>
      </c>
      <c r="J18" s="67"/>
      <c r="K18" s="67" t="s">
        <v>175</v>
      </c>
      <c r="L18" s="67" t="s">
        <v>169</v>
      </c>
      <c r="M18" s="67" t="s">
        <v>169</v>
      </c>
      <c r="N18" s="67" t="s">
        <v>176</v>
      </c>
      <c r="O18" s="67" t="s">
        <v>169</v>
      </c>
      <c r="P18" s="67" t="s">
        <v>144</v>
      </c>
      <c r="Q18" s="67" t="s">
        <v>176</v>
      </c>
      <c r="R18" s="67" t="s">
        <v>169</v>
      </c>
    </row>
    <row r="19" s="64" customFormat="1" ht="21" customHeight="1" spans="1:18">
      <c r="A19" s="75" t="s">
        <v>177</v>
      </c>
      <c r="B19" s="74">
        <f t="shared" si="3"/>
        <v>15</v>
      </c>
      <c r="C19" s="74">
        <f>D19</f>
        <v>16</v>
      </c>
      <c r="D19" s="74">
        <f t="shared" si="4"/>
        <v>16</v>
      </c>
      <c r="E19" s="74">
        <v>17</v>
      </c>
      <c r="F19" s="74">
        <f t="shared" ref="F19:I19" si="5">E19</f>
        <v>17</v>
      </c>
      <c r="G19" s="74">
        <f>E19+2</f>
        <v>19</v>
      </c>
      <c r="H19" s="74">
        <f t="shared" si="5"/>
        <v>19</v>
      </c>
      <c r="I19" s="75">
        <f t="shared" si="5"/>
        <v>19</v>
      </c>
      <c r="J19" s="67"/>
      <c r="K19" s="67" t="s">
        <v>146</v>
      </c>
      <c r="L19" s="67" t="s">
        <v>145</v>
      </c>
      <c r="M19" s="67" t="s">
        <v>168</v>
      </c>
      <c r="N19" s="67" t="s">
        <v>168</v>
      </c>
      <c r="O19" s="67" t="s">
        <v>169</v>
      </c>
      <c r="P19" s="67" t="s">
        <v>169</v>
      </c>
      <c r="Q19" s="67" t="s">
        <v>168</v>
      </c>
      <c r="R19" s="67" t="s">
        <v>169</v>
      </c>
    </row>
    <row r="20" s="63" customFormat="1" ht="47" customHeight="1" spans="1:1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63" t="s">
        <v>178</v>
      </c>
      <c r="L20" s="81"/>
      <c r="M20" s="63" t="s">
        <v>179</v>
      </c>
      <c r="O20" s="63" t="s">
        <v>180</v>
      </c>
    </row>
  </sheetData>
  <mergeCells count="8">
    <mergeCell ref="A1:R1"/>
    <mergeCell ref="B2:C2"/>
    <mergeCell ref="E2:I2"/>
    <mergeCell ref="L2:R2"/>
    <mergeCell ref="B3:I3"/>
    <mergeCell ref="K3:R3"/>
    <mergeCell ref="A3:A5"/>
    <mergeCell ref="J2:J19"/>
  </mergeCells>
  <pageMargins left="0.161111111111111" right="0.161111111111111" top="0.2125" bottom="0.2125" header="0.5" footer="0.5"/>
  <pageSetup paperSize="9" scale="7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F8" sqref="F8:G8"/>
    </sheetView>
  </sheetViews>
  <sheetFormatPr defaultColWidth="10" defaultRowHeight="16.5" customHeight="1"/>
  <cols>
    <col min="1" max="1" width="10.875" style="161" customWidth="1"/>
    <col min="2" max="6" width="10" style="161"/>
    <col min="7" max="7" width="10.1" style="161"/>
    <col min="8" max="16384" width="10" style="161"/>
  </cols>
  <sheetData>
    <row r="1" ht="22.5" customHeight="1" spans="1:11">
      <c r="A1" s="162" t="s">
        <v>181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17.25" customHeight="1" spans="1:11">
      <c r="A2" s="163" t="s">
        <v>37</v>
      </c>
      <c r="B2" s="164" t="s">
        <v>38</v>
      </c>
      <c r="C2" s="164"/>
      <c r="D2" s="165" t="s">
        <v>39</v>
      </c>
      <c r="E2" s="165"/>
      <c r="F2" s="164" t="s">
        <v>40</v>
      </c>
      <c r="G2" s="164"/>
      <c r="H2" s="166" t="s">
        <v>41</v>
      </c>
      <c r="I2" s="240" t="s">
        <v>42</v>
      </c>
      <c r="J2" s="240"/>
      <c r="K2" s="241"/>
    </row>
    <row r="3" customHeight="1" spans="1:11">
      <c r="A3" s="167" t="s">
        <v>43</v>
      </c>
      <c r="B3" s="168"/>
      <c r="C3" s="169"/>
      <c r="D3" s="170" t="s">
        <v>44</v>
      </c>
      <c r="E3" s="171"/>
      <c r="F3" s="171"/>
      <c r="G3" s="172"/>
      <c r="H3" s="170" t="s">
        <v>45</v>
      </c>
      <c r="I3" s="171"/>
      <c r="J3" s="171"/>
      <c r="K3" s="172"/>
    </row>
    <row r="4" customHeight="1" spans="1:11">
      <c r="A4" s="173" t="s">
        <v>46</v>
      </c>
      <c r="B4" s="174" t="s">
        <v>47</v>
      </c>
      <c r="C4" s="175"/>
      <c r="D4" s="173" t="s">
        <v>48</v>
      </c>
      <c r="E4" s="176"/>
      <c r="F4" s="177">
        <v>45560</v>
      </c>
      <c r="G4" s="178"/>
      <c r="H4" s="173" t="s">
        <v>182</v>
      </c>
      <c r="I4" s="176"/>
      <c r="J4" s="200" t="s">
        <v>50</v>
      </c>
      <c r="K4" s="242" t="s">
        <v>51</v>
      </c>
    </row>
    <row r="5" customHeight="1" spans="1:11">
      <c r="A5" s="179" t="s">
        <v>52</v>
      </c>
      <c r="B5" s="92" t="s">
        <v>53</v>
      </c>
      <c r="C5" s="92"/>
      <c r="D5" s="173" t="s">
        <v>183</v>
      </c>
      <c r="E5" s="176"/>
      <c r="F5" s="180">
        <v>1</v>
      </c>
      <c r="G5" s="181"/>
      <c r="H5" s="173" t="s">
        <v>184</v>
      </c>
      <c r="I5" s="176"/>
      <c r="J5" s="200" t="s">
        <v>50</v>
      </c>
      <c r="K5" s="242" t="s">
        <v>51</v>
      </c>
    </row>
    <row r="6" customHeight="1" spans="1:11">
      <c r="A6" s="173" t="s">
        <v>56</v>
      </c>
      <c r="B6" s="174">
        <v>2</v>
      </c>
      <c r="C6" s="175">
        <v>7</v>
      </c>
      <c r="D6" s="173" t="s">
        <v>185</v>
      </c>
      <c r="E6" s="176"/>
      <c r="F6" s="180">
        <v>1</v>
      </c>
      <c r="G6" s="181"/>
      <c r="H6" s="182" t="s">
        <v>186</v>
      </c>
      <c r="I6" s="218"/>
      <c r="J6" s="218"/>
      <c r="K6" s="243"/>
    </row>
    <row r="7" customHeight="1" spans="1:11">
      <c r="A7" s="173" t="s">
        <v>59</v>
      </c>
      <c r="B7" s="183">
        <v>6030</v>
      </c>
      <c r="C7" s="184"/>
      <c r="D7" s="173" t="s">
        <v>187</v>
      </c>
      <c r="E7" s="176"/>
      <c r="F7" s="180">
        <v>1</v>
      </c>
      <c r="G7" s="181"/>
      <c r="H7" s="185"/>
      <c r="I7" s="200"/>
      <c r="J7" s="200"/>
      <c r="K7" s="242"/>
    </row>
    <row r="8" ht="34" customHeight="1" spans="1:11">
      <c r="A8" s="186" t="s">
        <v>62</v>
      </c>
      <c r="B8" s="187" t="s">
        <v>63</v>
      </c>
      <c r="C8" s="188"/>
      <c r="D8" s="189" t="s">
        <v>64</v>
      </c>
      <c r="E8" s="190"/>
      <c r="F8" s="191">
        <v>45535</v>
      </c>
      <c r="G8" s="192"/>
      <c r="H8" s="189" t="s">
        <v>188</v>
      </c>
      <c r="I8" s="190"/>
      <c r="J8" s="190"/>
      <c r="K8" s="244"/>
    </row>
    <row r="9" customHeight="1" spans="1:11">
      <c r="A9" s="193" t="s">
        <v>189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</row>
    <row r="10" customHeight="1" spans="1:11">
      <c r="A10" s="194" t="s">
        <v>68</v>
      </c>
      <c r="B10" s="195" t="s">
        <v>69</v>
      </c>
      <c r="C10" s="196" t="s">
        <v>70</v>
      </c>
      <c r="D10" s="197"/>
      <c r="E10" s="198" t="s">
        <v>73</v>
      </c>
      <c r="F10" s="195" t="s">
        <v>69</v>
      </c>
      <c r="G10" s="196" t="s">
        <v>70</v>
      </c>
      <c r="H10" s="195"/>
      <c r="I10" s="198" t="s">
        <v>71</v>
      </c>
      <c r="J10" s="195" t="s">
        <v>69</v>
      </c>
      <c r="K10" s="245" t="s">
        <v>70</v>
      </c>
    </row>
    <row r="11" customHeight="1" spans="1:11">
      <c r="A11" s="179" t="s">
        <v>74</v>
      </c>
      <c r="B11" s="199" t="s">
        <v>69</v>
      </c>
      <c r="C11" s="200" t="s">
        <v>70</v>
      </c>
      <c r="D11" s="201"/>
      <c r="E11" s="202" t="s">
        <v>76</v>
      </c>
      <c r="F11" s="199" t="s">
        <v>69</v>
      </c>
      <c r="G11" s="200" t="s">
        <v>70</v>
      </c>
      <c r="H11" s="199"/>
      <c r="I11" s="202" t="s">
        <v>81</v>
      </c>
      <c r="J11" s="199" t="s">
        <v>69</v>
      </c>
      <c r="K11" s="242" t="s">
        <v>70</v>
      </c>
    </row>
    <row r="12" customHeight="1" spans="1:11">
      <c r="A12" s="189" t="s">
        <v>108</v>
      </c>
      <c r="B12" s="190"/>
      <c r="C12" s="190"/>
      <c r="D12" s="190"/>
      <c r="E12" s="190"/>
      <c r="F12" s="190"/>
      <c r="G12" s="190"/>
      <c r="H12" s="190"/>
      <c r="I12" s="190"/>
      <c r="J12" s="190"/>
      <c r="K12" s="244"/>
    </row>
    <row r="13" customHeight="1" spans="1:11">
      <c r="A13" s="203" t="s">
        <v>190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customHeight="1" spans="1:11">
      <c r="A14" s="204" t="s">
        <v>191</v>
      </c>
      <c r="B14" s="205"/>
      <c r="C14" s="205"/>
      <c r="D14" s="205"/>
      <c r="E14" s="206"/>
      <c r="F14" s="206"/>
      <c r="G14" s="206"/>
      <c r="H14" s="206"/>
      <c r="I14" s="246"/>
      <c r="J14" s="246"/>
      <c r="K14" s="247"/>
    </row>
    <row r="15" customHeight="1" spans="1:11">
      <c r="A15" s="207" t="s">
        <v>192</v>
      </c>
      <c r="B15" s="208"/>
      <c r="C15" s="208"/>
      <c r="D15" s="209"/>
      <c r="E15" s="210"/>
      <c r="F15" s="208"/>
      <c r="G15" s="208"/>
      <c r="H15" s="209"/>
      <c r="I15" s="248"/>
      <c r="J15" s="249"/>
      <c r="K15" s="250"/>
    </row>
    <row r="16" customHeight="1" spans="1:11">
      <c r="A16" s="211"/>
      <c r="B16" s="212"/>
      <c r="C16" s="212"/>
      <c r="D16" s="212"/>
      <c r="E16" s="212"/>
      <c r="F16" s="212"/>
      <c r="G16" s="212"/>
      <c r="H16" s="212"/>
      <c r="I16" s="212"/>
      <c r="J16" s="212"/>
      <c r="K16" s="251"/>
    </row>
    <row r="17" customHeight="1" spans="1:11">
      <c r="A17" s="203" t="s">
        <v>193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customHeight="1" spans="1:11">
      <c r="A18" s="213" t="s">
        <v>188</v>
      </c>
      <c r="B18" s="206"/>
      <c r="C18" s="206"/>
      <c r="D18" s="206"/>
      <c r="E18" s="206"/>
      <c r="F18" s="206"/>
      <c r="G18" s="206"/>
      <c r="H18" s="206"/>
      <c r="I18" s="246"/>
      <c r="J18" s="246"/>
      <c r="K18" s="247"/>
    </row>
    <row r="19" customHeight="1" spans="1:11">
      <c r="A19" s="207"/>
      <c r="B19" s="208"/>
      <c r="C19" s="208"/>
      <c r="D19" s="209"/>
      <c r="E19" s="210"/>
      <c r="F19" s="208"/>
      <c r="G19" s="208"/>
      <c r="H19" s="209"/>
      <c r="I19" s="248"/>
      <c r="J19" s="249"/>
      <c r="K19" s="250"/>
    </row>
    <row r="20" customHeight="1" spans="1:11">
      <c r="A20" s="211"/>
      <c r="B20" s="212"/>
      <c r="C20" s="212"/>
      <c r="D20" s="212"/>
      <c r="E20" s="212"/>
      <c r="F20" s="212"/>
      <c r="G20" s="212"/>
      <c r="H20" s="212"/>
      <c r="I20" s="212"/>
      <c r="J20" s="212"/>
      <c r="K20" s="251"/>
    </row>
    <row r="21" customHeight="1" spans="1:11">
      <c r="A21" s="214" t="s">
        <v>105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customHeight="1" spans="1:11">
      <c r="A22" s="87" t="s">
        <v>106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52"/>
    </row>
    <row r="23" customHeight="1" spans="1:11">
      <c r="A23" s="98" t="s">
        <v>107</v>
      </c>
      <c r="B23" s="100"/>
      <c r="C23" s="200" t="s">
        <v>50</v>
      </c>
      <c r="D23" s="200" t="s">
        <v>51</v>
      </c>
      <c r="E23" s="97"/>
      <c r="F23" s="97"/>
      <c r="G23" s="97"/>
      <c r="H23" s="97"/>
      <c r="I23" s="97"/>
      <c r="J23" s="97"/>
      <c r="K23" s="146"/>
    </row>
    <row r="24" customHeight="1" spans="1:11">
      <c r="A24" s="215" t="s">
        <v>194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5"/>
    </row>
    <row r="25" customHeight="1" spans="1:11">
      <c r="A25" s="216"/>
      <c r="B25" s="217"/>
      <c r="C25" s="217"/>
      <c r="D25" s="217"/>
      <c r="E25" s="217"/>
      <c r="F25" s="217"/>
      <c r="G25" s="217"/>
      <c r="H25" s="217"/>
      <c r="I25" s="217"/>
      <c r="J25" s="217"/>
      <c r="K25" s="252"/>
    </row>
    <row r="26" customHeight="1" spans="1:11">
      <c r="A26" s="193" t="s">
        <v>115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customHeight="1" spans="1:11">
      <c r="A27" s="167" t="s">
        <v>116</v>
      </c>
      <c r="B27" s="196" t="s">
        <v>79</v>
      </c>
      <c r="C27" s="196" t="s">
        <v>80</v>
      </c>
      <c r="D27" s="196" t="s">
        <v>72</v>
      </c>
      <c r="E27" s="168" t="s">
        <v>117</v>
      </c>
      <c r="F27" s="196" t="s">
        <v>79</v>
      </c>
      <c r="G27" s="196" t="s">
        <v>80</v>
      </c>
      <c r="H27" s="196" t="s">
        <v>72</v>
      </c>
      <c r="I27" s="168" t="s">
        <v>118</v>
      </c>
      <c r="J27" s="196" t="s">
        <v>79</v>
      </c>
      <c r="K27" s="245" t="s">
        <v>80</v>
      </c>
    </row>
    <row r="28" customHeight="1" spans="1:11">
      <c r="A28" s="182" t="s">
        <v>71</v>
      </c>
      <c r="B28" s="200" t="s">
        <v>79</v>
      </c>
      <c r="C28" s="200" t="s">
        <v>80</v>
      </c>
      <c r="D28" s="200" t="s">
        <v>72</v>
      </c>
      <c r="E28" s="218" t="s">
        <v>78</v>
      </c>
      <c r="F28" s="200" t="s">
        <v>79</v>
      </c>
      <c r="G28" s="200" t="s">
        <v>80</v>
      </c>
      <c r="H28" s="200" t="s">
        <v>72</v>
      </c>
      <c r="I28" s="218" t="s">
        <v>89</v>
      </c>
      <c r="J28" s="200" t="s">
        <v>79</v>
      </c>
      <c r="K28" s="242" t="s">
        <v>80</v>
      </c>
    </row>
    <row r="29" customHeight="1" spans="1:11">
      <c r="A29" s="173" t="s">
        <v>82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53"/>
    </row>
    <row r="30" customHeight="1" spans="1:11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54"/>
    </row>
    <row r="31" customHeight="1" spans="1:11">
      <c r="A31" s="222" t="s">
        <v>195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ht="17.25" customHeight="1" spans="1:11">
      <c r="A32" s="223" t="s">
        <v>196</v>
      </c>
      <c r="B32" s="224"/>
      <c r="C32" s="224"/>
      <c r="D32" s="224"/>
      <c r="E32" s="224"/>
      <c r="F32" s="224"/>
      <c r="G32" s="224"/>
      <c r="H32" s="224"/>
      <c r="I32" s="224"/>
      <c r="J32" s="224"/>
      <c r="K32" s="184"/>
    </row>
    <row r="33" ht="17.25" customHeight="1" spans="1:11">
      <c r="A33" s="223" t="s">
        <v>197</v>
      </c>
      <c r="B33" s="224"/>
      <c r="C33" s="224"/>
      <c r="D33" s="224"/>
      <c r="E33" s="224"/>
      <c r="F33" s="224"/>
      <c r="G33" s="224"/>
      <c r="H33" s="224"/>
      <c r="I33" s="224"/>
      <c r="J33" s="224"/>
      <c r="K33" s="184"/>
    </row>
    <row r="34" ht="17.25" customHeight="1" spans="1:11">
      <c r="A34" s="223"/>
      <c r="B34" s="224"/>
      <c r="C34" s="224"/>
      <c r="D34" s="224"/>
      <c r="E34" s="224"/>
      <c r="F34" s="224"/>
      <c r="G34" s="224"/>
      <c r="H34" s="224"/>
      <c r="I34" s="224"/>
      <c r="J34" s="224"/>
      <c r="K34" s="184"/>
    </row>
    <row r="35" ht="17.25" customHeight="1" spans="1:1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184"/>
    </row>
    <row r="36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184"/>
    </row>
    <row r="37" ht="17.25" customHeight="1" spans="1:1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184"/>
    </row>
    <row r="38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184"/>
    </row>
    <row r="39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184"/>
    </row>
    <row r="40" ht="17.25" customHeight="1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184"/>
    </row>
    <row r="4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184"/>
    </row>
    <row r="42" ht="17.25" customHeight="1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184"/>
    </row>
    <row r="43" ht="17.25" customHeight="1" spans="1:11">
      <c r="A43" s="220" t="s">
        <v>114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4"/>
    </row>
    <row r="44" customHeight="1" spans="1:11">
      <c r="A44" s="222" t="s">
        <v>198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ht="18" customHeight="1" spans="1:11">
      <c r="A45" s="225" t="s">
        <v>108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55"/>
    </row>
    <row r="46" ht="18" customHeight="1" spans="1:11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55"/>
    </row>
    <row r="47" ht="18" customHeight="1" spans="1:11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52"/>
    </row>
    <row r="48" ht="21" customHeight="1" spans="1:11">
      <c r="A48" s="227" t="s">
        <v>120</v>
      </c>
      <c r="B48" s="228" t="s">
        <v>199</v>
      </c>
      <c r="C48" s="228"/>
      <c r="D48" s="229" t="s">
        <v>122</v>
      </c>
      <c r="E48" s="230"/>
      <c r="F48" s="229" t="s">
        <v>123</v>
      </c>
      <c r="G48" s="231"/>
      <c r="H48" s="232" t="s">
        <v>124</v>
      </c>
      <c r="I48" s="232"/>
      <c r="J48" s="228"/>
      <c r="K48" s="256"/>
    </row>
    <row r="49" customHeight="1" spans="1:11">
      <c r="A49" s="233" t="s">
        <v>126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57"/>
    </row>
    <row r="50" customHeight="1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58"/>
    </row>
    <row r="5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59"/>
    </row>
    <row r="52" ht="21" customHeight="1" spans="1:11">
      <c r="A52" s="227" t="s">
        <v>120</v>
      </c>
      <c r="B52" s="228" t="s">
        <v>199</v>
      </c>
      <c r="C52" s="228"/>
      <c r="D52" s="229" t="s">
        <v>122</v>
      </c>
      <c r="E52" s="229" t="s">
        <v>200</v>
      </c>
      <c r="F52" s="229" t="s">
        <v>123</v>
      </c>
      <c r="G52" s="239">
        <v>45530</v>
      </c>
      <c r="H52" s="232" t="s">
        <v>124</v>
      </c>
      <c r="I52" s="232"/>
      <c r="J52" s="260" t="s">
        <v>125</v>
      </c>
      <c r="K52" s="26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view="pageBreakPreview" zoomScale="80" zoomScaleNormal="90" workbookViewId="0">
      <selection activeCell="T20" sqref="T20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9" width="9.33333333333333" style="63" customWidth="1"/>
    <col min="10" max="10" width="1.33333333333333" style="63" customWidth="1"/>
    <col min="11" max="11" width="11.5" style="63" customWidth="1"/>
    <col min="12" max="12" width="8.375" style="63" customWidth="1"/>
    <col min="13" max="13" width="10.5" style="63" customWidth="1"/>
    <col min="14" max="14" width="8.375" style="63" customWidth="1"/>
    <col min="15" max="16" width="10.875" style="63" customWidth="1"/>
    <col min="17" max="18" width="11" style="63" customWidth="1"/>
    <col min="19" max="16384" width="9" style="63"/>
  </cols>
  <sheetData>
    <row r="1" s="63" customFormat="1" ht="30" customHeight="1" spans="1:18">
      <c r="A1" s="65" t="s">
        <v>128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="64" customFormat="1" ht="25" customHeight="1" spans="1:18">
      <c r="A2" s="67" t="s">
        <v>46</v>
      </c>
      <c r="B2" s="68" t="s">
        <v>47</v>
      </c>
      <c r="C2" s="69"/>
      <c r="D2" s="70" t="s">
        <v>129</v>
      </c>
      <c r="E2" s="71"/>
      <c r="F2" s="71"/>
      <c r="G2" s="71"/>
      <c r="H2" s="71"/>
      <c r="I2" s="71"/>
      <c r="J2" s="77"/>
      <c r="K2" s="78" t="s">
        <v>41</v>
      </c>
      <c r="L2" s="79" t="s">
        <v>42</v>
      </c>
      <c r="M2" s="80"/>
      <c r="N2" s="80"/>
      <c r="O2" s="80"/>
      <c r="P2" s="80"/>
      <c r="Q2" s="80"/>
      <c r="R2" s="82"/>
    </row>
    <row r="3" s="64" customFormat="1" ht="23" customHeight="1" spans="1:18">
      <c r="A3" s="72" t="s">
        <v>130</v>
      </c>
      <c r="B3" s="73" t="s">
        <v>131</v>
      </c>
      <c r="C3" s="72"/>
      <c r="D3" s="72"/>
      <c r="E3" s="72"/>
      <c r="F3" s="72"/>
      <c r="G3" s="72"/>
      <c r="H3" s="72"/>
      <c r="I3" s="72"/>
      <c r="J3" s="67"/>
      <c r="K3" s="73" t="s">
        <v>132</v>
      </c>
      <c r="L3" s="72"/>
      <c r="M3" s="72"/>
      <c r="N3" s="72"/>
      <c r="O3" s="72"/>
      <c r="P3" s="72"/>
      <c r="Q3" s="72"/>
      <c r="R3" s="72"/>
    </row>
    <row r="4" s="64" customFormat="1" ht="23" customHeight="1" spans="1:18">
      <c r="A4" s="72"/>
      <c r="B4" s="74" t="s">
        <v>133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74" t="s">
        <v>134</v>
      </c>
      <c r="J4" s="67"/>
      <c r="K4" s="74" t="s">
        <v>133</v>
      </c>
      <c r="L4" s="74" t="s">
        <v>94</v>
      </c>
      <c r="M4" s="74" t="s">
        <v>95</v>
      </c>
      <c r="N4" s="74" t="s">
        <v>96</v>
      </c>
      <c r="O4" s="74" t="s">
        <v>97</v>
      </c>
      <c r="P4" s="74" t="s">
        <v>98</v>
      </c>
      <c r="Q4" s="74" t="s">
        <v>99</v>
      </c>
      <c r="R4" s="74" t="s">
        <v>134</v>
      </c>
    </row>
    <row r="5" s="64" customFormat="1" ht="23" customHeight="1" spans="1:18">
      <c r="A5" s="72"/>
      <c r="B5" s="74" t="s">
        <v>135</v>
      </c>
      <c r="C5" s="74" t="s">
        <v>136</v>
      </c>
      <c r="D5" s="74" t="s">
        <v>137</v>
      </c>
      <c r="E5" s="74" t="s">
        <v>138</v>
      </c>
      <c r="F5" s="74" t="s">
        <v>139</v>
      </c>
      <c r="G5" s="74" t="s">
        <v>140</v>
      </c>
      <c r="H5" s="74" t="s">
        <v>141</v>
      </c>
      <c r="I5" s="74" t="s">
        <v>142</v>
      </c>
      <c r="J5" s="67"/>
      <c r="K5" s="74" t="s">
        <v>135</v>
      </c>
      <c r="L5" s="74" t="s">
        <v>136</v>
      </c>
      <c r="M5" s="74" t="s">
        <v>137</v>
      </c>
      <c r="N5" s="74" t="s">
        <v>138</v>
      </c>
      <c r="O5" s="74" t="s">
        <v>139</v>
      </c>
      <c r="P5" s="74" t="s">
        <v>140</v>
      </c>
      <c r="Q5" s="74" t="s">
        <v>141</v>
      </c>
      <c r="R5" s="74" t="s">
        <v>142</v>
      </c>
    </row>
    <row r="6" s="64" customFormat="1" ht="21" customHeight="1" spans="1:18">
      <c r="A6" s="74" t="s">
        <v>143</v>
      </c>
      <c r="B6" s="74">
        <f>C6-1</f>
        <v>67</v>
      </c>
      <c r="C6" s="74">
        <f>D6-1</f>
        <v>68</v>
      </c>
      <c r="D6" s="74">
        <f>E6-2</f>
        <v>69</v>
      </c>
      <c r="E6" s="74">
        <v>71</v>
      </c>
      <c r="F6" s="74">
        <f>E6+2</f>
        <v>73</v>
      </c>
      <c r="G6" s="74">
        <f>F6+2</f>
        <v>75</v>
      </c>
      <c r="H6" s="74">
        <f>G6+1</f>
        <v>76</v>
      </c>
      <c r="I6" s="74">
        <f>H6+1</f>
        <v>77</v>
      </c>
      <c r="J6" s="67"/>
      <c r="K6" s="67" t="s">
        <v>144</v>
      </c>
      <c r="L6" s="67" t="s">
        <v>145</v>
      </c>
      <c r="M6" s="67" t="s">
        <v>146</v>
      </c>
      <c r="N6" s="67" t="s">
        <v>145</v>
      </c>
      <c r="O6" s="67" t="s">
        <v>144</v>
      </c>
      <c r="P6" s="67" t="s">
        <v>147</v>
      </c>
      <c r="Q6" s="67" t="s">
        <v>145</v>
      </c>
      <c r="R6" s="67" t="s">
        <v>144</v>
      </c>
    </row>
    <row r="7" s="64" customFormat="1" ht="21" customHeight="1" spans="1:18">
      <c r="A7" s="74" t="s">
        <v>148</v>
      </c>
      <c r="B7" s="74">
        <f>C7-1</f>
        <v>63</v>
      </c>
      <c r="C7" s="74">
        <f>D7-1</f>
        <v>64</v>
      </c>
      <c r="D7" s="74">
        <f>E7-2</f>
        <v>65</v>
      </c>
      <c r="E7" s="74">
        <v>67</v>
      </c>
      <c r="F7" s="74">
        <f>E7+2</f>
        <v>69</v>
      </c>
      <c r="G7" s="74">
        <f>F7+2</f>
        <v>71</v>
      </c>
      <c r="H7" s="74">
        <f>G7+1</f>
        <v>72</v>
      </c>
      <c r="I7" s="74">
        <f>H7+1</f>
        <v>73</v>
      </c>
      <c r="J7" s="67"/>
      <c r="K7" s="67" t="s">
        <v>149</v>
      </c>
      <c r="L7" s="67" t="s">
        <v>145</v>
      </c>
      <c r="M7" s="67">
        <f>0.3/0.3</f>
        <v>1</v>
      </c>
      <c r="N7" s="67" t="s">
        <v>146</v>
      </c>
      <c r="O7" s="67" t="s">
        <v>150</v>
      </c>
      <c r="P7" s="67" t="s">
        <v>151</v>
      </c>
      <c r="Q7" s="67" t="s">
        <v>146</v>
      </c>
      <c r="R7" s="67" t="s">
        <v>150</v>
      </c>
    </row>
    <row r="8" s="64" customFormat="1" ht="21" customHeight="1" spans="1:18">
      <c r="A8" s="74" t="s">
        <v>152</v>
      </c>
      <c r="B8" s="74">
        <f>C8-4</f>
        <v>100</v>
      </c>
      <c r="C8" s="74">
        <f>D8-4</f>
        <v>104</v>
      </c>
      <c r="D8" s="74">
        <f>E8-4</f>
        <v>108</v>
      </c>
      <c r="E8" s="74">
        <v>112</v>
      </c>
      <c r="F8" s="74">
        <f>E8+4</f>
        <v>116</v>
      </c>
      <c r="G8" s="74">
        <f>F8+4</f>
        <v>120</v>
      </c>
      <c r="H8" s="74">
        <f>G8+6</f>
        <v>126</v>
      </c>
      <c r="I8" s="74">
        <f>H8+6</f>
        <v>132</v>
      </c>
      <c r="J8" s="67"/>
      <c r="K8" s="67" t="s">
        <v>153</v>
      </c>
      <c r="L8" s="67" t="s">
        <v>145</v>
      </c>
      <c r="M8" s="67" t="s">
        <v>145</v>
      </c>
      <c r="N8" s="67" t="s">
        <v>145</v>
      </c>
      <c r="O8" s="67" t="s">
        <v>145</v>
      </c>
      <c r="P8" s="67" t="s">
        <v>145</v>
      </c>
      <c r="Q8" s="67" t="s">
        <v>145</v>
      </c>
      <c r="R8" s="67" t="s">
        <v>145</v>
      </c>
    </row>
    <row r="9" s="64" customFormat="1" ht="21" customHeight="1" spans="1:18">
      <c r="A9" s="74" t="s">
        <v>154</v>
      </c>
      <c r="B9" s="74">
        <f>C9-4</f>
        <v>98</v>
      </c>
      <c r="C9" s="74">
        <f>D9-4</f>
        <v>102</v>
      </c>
      <c r="D9" s="74">
        <f>E9-4</f>
        <v>106</v>
      </c>
      <c r="E9" s="74">
        <v>110</v>
      </c>
      <c r="F9" s="74">
        <f>E9+4</f>
        <v>114</v>
      </c>
      <c r="G9" s="74">
        <f>F9+5</f>
        <v>119</v>
      </c>
      <c r="H9" s="74">
        <f>G9+6</f>
        <v>125</v>
      </c>
      <c r="I9" s="74">
        <f>H9+7</f>
        <v>132</v>
      </c>
      <c r="J9" s="67"/>
      <c r="K9" s="67" t="s">
        <v>145</v>
      </c>
      <c r="L9" s="67" t="s">
        <v>145</v>
      </c>
      <c r="M9" s="67" t="s">
        <v>145</v>
      </c>
      <c r="N9" s="67" t="s">
        <v>155</v>
      </c>
      <c r="O9" s="67" t="s">
        <v>145</v>
      </c>
      <c r="P9" s="67" t="s">
        <v>145</v>
      </c>
      <c r="Q9" s="67" t="s">
        <v>155</v>
      </c>
      <c r="R9" s="67" t="s">
        <v>145</v>
      </c>
    </row>
    <row r="10" s="64" customFormat="1" ht="21" customHeight="1" spans="1:18">
      <c r="A10" s="74" t="s">
        <v>156</v>
      </c>
      <c r="B10" s="74">
        <f>C10-1.2</f>
        <v>43.4</v>
      </c>
      <c r="C10" s="74">
        <f>D10-1.2</f>
        <v>44.6</v>
      </c>
      <c r="D10" s="74">
        <f>E10-1.2</f>
        <v>45.8</v>
      </c>
      <c r="E10" s="74">
        <v>47</v>
      </c>
      <c r="F10" s="74">
        <f>E10+1.2</f>
        <v>48.2</v>
      </c>
      <c r="G10" s="74">
        <f>F10+1.2</f>
        <v>49.4</v>
      </c>
      <c r="H10" s="74">
        <f>G10+1.4</f>
        <v>50.8</v>
      </c>
      <c r="I10" s="74">
        <f>H10+1.4</f>
        <v>52.2</v>
      </c>
      <c r="J10" s="67"/>
      <c r="K10" s="67" t="s">
        <v>145</v>
      </c>
      <c r="L10" s="67" t="s">
        <v>145</v>
      </c>
      <c r="M10" s="67" t="s">
        <v>145</v>
      </c>
      <c r="N10" s="67" t="s">
        <v>145</v>
      </c>
      <c r="O10" s="67" t="s">
        <v>145</v>
      </c>
      <c r="P10" s="67" t="s">
        <v>145</v>
      </c>
      <c r="Q10" s="67" t="s">
        <v>145</v>
      </c>
      <c r="R10" s="67" t="s">
        <v>145</v>
      </c>
    </row>
    <row r="11" s="64" customFormat="1" ht="21" customHeight="1" spans="1:18">
      <c r="A11" s="74" t="s">
        <v>157</v>
      </c>
      <c r="B11" s="74">
        <f>C11-0.6</f>
        <v>59.6</v>
      </c>
      <c r="C11" s="74">
        <f>D11-0.6</f>
        <v>60.2</v>
      </c>
      <c r="D11" s="74">
        <f>E11-1.2</f>
        <v>60.8</v>
      </c>
      <c r="E11" s="74">
        <v>62</v>
      </c>
      <c r="F11" s="74">
        <f>E11+1.2</f>
        <v>63.2</v>
      </c>
      <c r="G11" s="74">
        <f>F11+1.2</f>
        <v>64.4</v>
      </c>
      <c r="H11" s="74">
        <f t="shared" ref="H11:H15" si="0">G11+0.6</f>
        <v>65</v>
      </c>
      <c r="I11" s="74">
        <f t="shared" ref="I11:I15" si="1">H11+0.6</f>
        <v>65.6</v>
      </c>
      <c r="J11" s="67"/>
      <c r="K11" s="67" t="s">
        <v>158</v>
      </c>
      <c r="L11" s="67" t="s">
        <v>159</v>
      </c>
      <c r="M11" s="67" t="s">
        <v>160</v>
      </c>
      <c r="N11" s="67" t="s">
        <v>161</v>
      </c>
      <c r="O11" s="67" t="s">
        <v>159</v>
      </c>
      <c r="P11" s="67" t="s">
        <v>162</v>
      </c>
      <c r="Q11" s="67" t="s">
        <v>161</v>
      </c>
      <c r="R11" s="67" t="s">
        <v>159</v>
      </c>
    </row>
    <row r="12" s="64" customFormat="1" ht="21" customHeight="1" spans="1:18">
      <c r="A12" s="74" t="s">
        <v>163</v>
      </c>
      <c r="B12" s="74">
        <f>C12-0.8</f>
        <v>19.6</v>
      </c>
      <c r="C12" s="74">
        <f>D12-0.8</f>
        <v>20.4</v>
      </c>
      <c r="D12" s="74">
        <f>E12-0.8</f>
        <v>21.2</v>
      </c>
      <c r="E12" s="74">
        <v>22</v>
      </c>
      <c r="F12" s="74">
        <f>E12+0.8</f>
        <v>22.8</v>
      </c>
      <c r="G12" s="74">
        <f>F12+0.8</f>
        <v>23.6</v>
      </c>
      <c r="H12" s="74">
        <f>G12+1.1</f>
        <v>24.7</v>
      </c>
      <c r="I12" s="74">
        <f>H12+1.1</f>
        <v>25.8</v>
      </c>
      <c r="J12" s="67"/>
      <c r="K12" s="67" t="s">
        <v>164</v>
      </c>
      <c r="L12" s="67" t="s">
        <v>165</v>
      </c>
      <c r="M12" s="67" t="s">
        <v>145</v>
      </c>
      <c r="N12" s="67" t="s">
        <v>155</v>
      </c>
      <c r="O12" s="67" t="s">
        <v>145</v>
      </c>
      <c r="P12" s="67" t="s">
        <v>166</v>
      </c>
      <c r="Q12" s="67" t="s">
        <v>155</v>
      </c>
      <c r="R12" s="67" t="s">
        <v>145</v>
      </c>
    </row>
    <row r="13" s="64" customFormat="1" ht="21" customHeight="1" spans="1:18">
      <c r="A13" s="74" t="s">
        <v>167</v>
      </c>
      <c r="B13" s="74">
        <f>C13-0.6</f>
        <v>16.7</v>
      </c>
      <c r="C13" s="74">
        <f>D13-0.6</f>
        <v>17.3</v>
      </c>
      <c r="D13" s="74">
        <f>E13-0.6</f>
        <v>17.9</v>
      </c>
      <c r="E13" s="74">
        <v>18.5</v>
      </c>
      <c r="F13" s="74">
        <f>E13+0.6</f>
        <v>19.1</v>
      </c>
      <c r="G13" s="74">
        <f>F13+0.6</f>
        <v>19.7</v>
      </c>
      <c r="H13" s="74">
        <f>G13+0.95</f>
        <v>20.65</v>
      </c>
      <c r="I13" s="74">
        <f>H13+0.95</f>
        <v>21.6</v>
      </c>
      <c r="J13" s="67"/>
      <c r="K13" s="67" t="s">
        <v>168</v>
      </c>
      <c r="L13" s="67" t="s">
        <v>169</v>
      </c>
      <c r="M13" s="67" t="s">
        <v>169</v>
      </c>
      <c r="N13" s="67" t="s">
        <v>169</v>
      </c>
      <c r="O13" s="67" t="s">
        <v>169</v>
      </c>
      <c r="P13" s="67" t="s">
        <v>169</v>
      </c>
      <c r="Q13" s="67" t="s">
        <v>169</v>
      </c>
      <c r="R13" s="67" t="s">
        <v>169</v>
      </c>
    </row>
    <row r="14" s="64" customFormat="1" ht="21" customHeight="1" spans="1:18">
      <c r="A14" s="74" t="s">
        <v>170</v>
      </c>
      <c r="B14" s="74">
        <f>C14-0.4</f>
        <v>8.3</v>
      </c>
      <c r="C14" s="74">
        <f>D14-0.4</f>
        <v>8.7</v>
      </c>
      <c r="D14" s="74">
        <f>E14-0.4</f>
        <v>9.1</v>
      </c>
      <c r="E14" s="74">
        <v>9.5</v>
      </c>
      <c r="F14" s="74">
        <f>E14+0.4</f>
        <v>9.9</v>
      </c>
      <c r="G14" s="74">
        <f>F14+0.4</f>
        <v>10.3</v>
      </c>
      <c r="H14" s="74">
        <f t="shared" si="0"/>
        <v>10.9</v>
      </c>
      <c r="I14" s="74">
        <f t="shared" si="1"/>
        <v>11.5</v>
      </c>
      <c r="J14" s="67"/>
      <c r="K14" s="67" t="s">
        <v>146</v>
      </c>
      <c r="L14" s="67" t="s">
        <v>145</v>
      </c>
      <c r="M14" s="67" t="s">
        <v>168</v>
      </c>
      <c r="N14" s="67" t="s">
        <v>168</v>
      </c>
      <c r="O14" s="67" t="s">
        <v>169</v>
      </c>
      <c r="P14" s="67" t="s">
        <v>169</v>
      </c>
      <c r="Q14" s="67" t="s">
        <v>168</v>
      </c>
      <c r="R14" s="67" t="s">
        <v>169</v>
      </c>
    </row>
    <row r="15" s="64" customFormat="1" ht="21" customHeight="1" spans="1:18">
      <c r="A15" s="74" t="s">
        <v>171</v>
      </c>
      <c r="B15" s="74">
        <f>C15-0.4</f>
        <v>12.3</v>
      </c>
      <c r="C15" s="74">
        <f>D15-0.4</f>
        <v>12.7</v>
      </c>
      <c r="D15" s="74">
        <f>E15-0.4</f>
        <v>13.1</v>
      </c>
      <c r="E15" s="74">
        <v>13.5</v>
      </c>
      <c r="F15" s="74">
        <f>E15+0.4</f>
        <v>13.9</v>
      </c>
      <c r="G15" s="74">
        <f>F15+0.4</f>
        <v>14.3</v>
      </c>
      <c r="H15" s="74">
        <f t="shared" si="0"/>
        <v>14.9</v>
      </c>
      <c r="I15" s="74">
        <f t="shared" si="1"/>
        <v>15.5</v>
      </c>
      <c r="J15" s="67"/>
      <c r="K15" s="67" t="s">
        <v>145</v>
      </c>
      <c r="L15" s="67" t="s">
        <v>145</v>
      </c>
      <c r="M15" s="67" t="s">
        <v>145</v>
      </c>
      <c r="N15" s="67" t="s">
        <v>145</v>
      </c>
      <c r="O15" s="67" t="s">
        <v>145</v>
      </c>
      <c r="P15" s="67" t="s">
        <v>145</v>
      </c>
      <c r="Q15" s="67" t="s">
        <v>145</v>
      </c>
      <c r="R15" s="67" t="s">
        <v>145</v>
      </c>
    </row>
    <row r="16" s="64" customFormat="1" ht="21" customHeight="1" spans="1:18">
      <c r="A16" s="74" t="s">
        <v>172</v>
      </c>
      <c r="B16" s="74">
        <f>C16</f>
        <v>7</v>
      </c>
      <c r="C16" s="74">
        <f>D16</f>
        <v>7</v>
      </c>
      <c r="D16" s="74">
        <f>E16</f>
        <v>7</v>
      </c>
      <c r="E16" s="74">
        <v>7</v>
      </c>
      <c r="F16" s="74">
        <f t="shared" ref="F16:I16" si="2">E16</f>
        <v>7</v>
      </c>
      <c r="G16" s="74">
        <f t="shared" si="2"/>
        <v>7</v>
      </c>
      <c r="H16" s="74">
        <f t="shared" si="2"/>
        <v>7</v>
      </c>
      <c r="I16" s="74">
        <f t="shared" si="2"/>
        <v>7</v>
      </c>
      <c r="J16" s="67"/>
      <c r="K16" s="67" t="s">
        <v>145</v>
      </c>
      <c r="L16" s="67" t="s">
        <v>145</v>
      </c>
      <c r="M16" s="67" t="s">
        <v>145</v>
      </c>
      <c r="N16" s="67" t="s">
        <v>145</v>
      </c>
      <c r="O16" s="67" t="s">
        <v>145</v>
      </c>
      <c r="P16" s="67" t="s">
        <v>145</v>
      </c>
      <c r="Q16" s="67" t="s">
        <v>145</v>
      </c>
      <c r="R16" s="67" t="s">
        <v>145</v>
      </c>
    </row>
    <row r="17" s="64" customFormat="1" ht="21" customHeight="1" spans="1:18">
      <c r="A17" s="74" t="s">
        <v>173</v>
      </c>
      <c r="B17" s="74">
        <f t="shared" ref="B17:B19" si="3">C17-1</f>
        <v>45</v>
      </c>
      <c r="C17" s="74">
        <f>D17-1</f>
        <v>46</v>
      </c>
      <c r="D17" s="74">
        <f t="shared" ref="D17:D19" si="4">E17-1</f>
        <v>47</v>
      </c>
      <c r="E17" s="74">
        <v>48</v>
      </c>
      <c r="F17" s="74">
        <f>E17+1</f>
        <v>49</v>
      </c>
      <c r="G17" s="74">
        <f>F17+1</f>
        <v>50</v>
      </c>
      <c r="H17" s="74">
        <f>G17+1.5</f>
        <v>51.5</v>
      </c>
      <c r="I17" s="74">
        <f>H17+1.5</f>
        <v>53</v>
      </c>
      <c r="J17" s="67"/>
      <c r="K17" s="67"/>
      <c r="L17" s="67" t="s">
        <v>145</v>
      </c>
      <c r="M17" s="67" t="s">
        <v>145</v>
      </c>
      <c r="N17" s="67" t="s">
        <v>145</v>
      </c>
      <c r="O17" s="67" t="s">
        <v>145</v>
      </c>
      <c r="P17" s="67" t="s">
        <v>145</v>
      </c>
      <c r="Q17" s="67" t="s">
        <v>145</v>
      </c>
      <c r="R17" s="67" t="s">
        <v>145</v>
      </c>
    </row>
    <row r="18" s="64" customFormat="1" ht="21" customHeight="1" spans="1:18">
      <c r="A18" s="74" t="s">
        <v>174</v>
      </c>
      <c r="B18" s="74">
        <f t="shared" si="3"/>
        <v>47</v>
      </c>
      <c r="C18" s="74">
        <f>D18-1</f>
        <v>48</v>
      </c>
      <c r="D18" s="74">
        <f t="shared" si="4"/>
        <v>49</v>
      </c>
      <c r="E18" s="74">
        <v>50</v>
      </c>
      <c r="F18" s="74">
        <f>E18+1</f>
        <v>51</v>
      </c>
      <c r="G18" s="74">
        <f>F18+1</f>
        <v>52</v>
      </c>
      <c r="H18" s="74">
        <f>G18+1.5</f>
        <v>53.5</v>
      </c>
      <c r="I18" s="74">
        <f>H18+1.5</f>
        <v>55</v>
      </c>
      <c r="J18" s="67"/>
      <c r="K18" s="67" t="s">
        <v>175</v>
      </c>
      <c r="L18" s="67" t="s">
        <v>169</v>
      </c>
      <c r="M18" s="67" t="s">
        <v>169</v>
      </c>
      <c r="N18" s="67" t="s">
        <v>176</v>
      </c>
      <c r="O18" s="67" t="s">
        <v>169</v>
      </c>
      <c r="P18" s="67" t="s">
        <v>144</v>
      </c>
      <c r="Q18" s="67" t="s">
        <v>176</v>
      </c>
      <c r="R18" s="67" t="s">
        <v>169</v>
      </c>
    </row>
    <row r="19" s="64" customFormat="1" ht="21" customHeight="1" spans="1:18">
      <c r="A19" s="75" t="s">
        <v>177</v>
      </c>
      <c r="B19" s="74">
        <f t="shared" si="3"/>
        <v>15</v>
      </c>
      <c r="C19" s="74">
        <f>D19</f>
        <v>16</v>
      </c>
      <c r="D19" s="74">
        <f t="shared" si="4"/>
        <v>16</v>
      </c>
      <c r="E19" s="74">
        <v>17</v>
      </c>
      <c r="F19" s="74">
        <f t="shared" ref="F19:I19" si="5">E19</f>
        <v>17</v>
      </c>
      <c r="G19" s="74">
        <f>E19+2</f>
        <v>19</v>
      </c>
      <c r="H19" s="74">
        <f t="shared" si="5"/>
        <v>19</v>
      </c>
      <c r="I19" s="75">
        <f t="shared" si="5"/>
        <v>19</v>
      </c>
      <c r="J19" s="67"/>
      <c r="K19" s="67" t="s">
        <v>146</v>
      </c>
      <c r="L19" s="67" t="s">
        <v>145</v>
      </c>
      <c r="M19" s="67" t="s">
        <v>168</v>
      </c>
      <c r="N19" s="67" t="s">
        <v>168</v>
      </c>
      <c r="O19" s="67" t="s">
        <v>169</v>
      </c>
      <c r="P19" s="67" t="s">
        <v>169</v>
      </c>
      <c r="Q19" s="67" t="s">
        <v>168</v>
      </c>
      <c r="R19" s="67" t="s">
        <v>169</v>
      </c>
    </row>
    <row r="20" s="63" customFormat="1" ht="47" customHeight="1" spans="1:1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63" t="s">
        <v>178</v>
      </c>
      <c r="L20" s="81"/>
      <c r="M20" s="63" t="s">
        <v>179</v>
      </c>
      <c r="N20" s="63"/>
      <c r="O20" s="63" t="s">
        <v>180</v>
      </c>
    </row>
  </sheetData>
  <mergeCells count="8">
    <mergeCell ref="A1:R1"/>
    <mergeCell ref="B2:C2"/>
    <mergeCell ref="E2:I2"/>
    <mergeCell ref="L2:R2"/>
    <mergeCell ref="B3:I3"/>
    <mergeCell ref="K3:R3"/>
    <mergeCell ref="A3:A5"/>
    <mergeCell ref="J2:J19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10" zoomScaleNormal="110" workbookViewId="0">
      <selection activeCell="A17" sqref="A17:K17"/>
    </sheetView>
  </sheetViews>
  <sheetFormatPr defaultColWidth="10.1666666666667" defaultRowHeight="15.6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0.6833333333333" style="85" customWidth="1"/>
    <col min="6" max="6" width="18.6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ht="26.55" spans="1:11">
      <c r="A1" s="86" t="s">
        <v>201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>
      <c r="A2" s="87" t="s">
        <v>37</v>
      </c>
      <c r="B2" s="88" t="s">
        <v>38</v>
      </c>
      <c r="C2" s="88"/>
      <c r="D2" s="89" t="s">
        <v>46</v>
      </c>
      <c r="E2" s="90" t="s">
        <v>47</v>
      </c>
      <c r="F2" s="91" t="s">
        <v>202</v>
      </c>
      <c r="G2" s="92" t="s">
        <v>53</v>
      </c>
      <c r="H2" s="92"/>
      <c r="I2" s="123" t="s">
        <v>41</v>
      </c>
      <c r="J2" s="92" t="s">
        <v>42</v>
      </c>
      <c r="K2" s="145"/>
    </row>
    <row r="3" spans="1:11">
      <c r="A3" s="93" t="s">
        <v>59</v>
      </c>
      <c r="B3" s="94">
        <v>6030</v>
      </c>
      <c r="C3" s="94"/>
      <c r="D3" s="95" t="s">
        <v>203</v>
      </c>
      <c r="E3" s="96">
        <v>45560</v>
      </c>
      <c r="F3" s="96"/>
      <c r="G3" s="96"/>
      <c r="H3" s="97" t="s">
        <v>204</v>
      </c>
      <c r="I3" s="97"/>
      <c r="J3" s="97"/>
      <c r="K3" s="146"/>
    </row>
    <row r="4" spans="1:11">
      <c r="A4" s="98" t="s">
        <v>56</v>
      </c>
      <c r="B4" s="99">
        <v>2</v>
      </c>
      <c r="C4" s="99">
        <v>7</v>
      </c>
      <c r="D4" s="100" t="s">
        <v>205</v>
      </c>
      <c r="E4" s="101" t="s">
        <v>206</v>
      </c>
      <c r="F4" s="101"/>
      <c r="G4" s="101"/>
      <c r="H4" s="100" t="s">
        <v>207</v>
      </c>
      <c r="I4" s="100"/>
      <c r="J4" s="115" t="s">
        <v>50</v>
      </c>
      <c r="K4" s="147" t="s">
        <v>51</v>
      </c>
    </row>
    <row r="5" spans="1:11">
      <c r="A5" s="98" t="s">
        <v>208</v>
      </c>
      <c r="B5" s="102">
        <v>5</v>
      </c>
      <c r="C5" s="102"/>
      <c r="D5" s="95" t="s">
        <v>206</v>
      </c>
      <c r="E5" s="95" t="s">
        <v>209</v>
      </c>
      <c r="F5" s="95" t="s">
        <v>210</v>
      </c>
      <c r="G5" s="95" t="s">
        <v>211</v>
      </c>
      <c r="H5" s="100" t="s">
        <v>212</v>
      </c>
      <c r="I5" s="100"/>
      <c r="J5" s="115" t="s">
        <v>50</v>
      </c>
      <c r="K5" s="147" t="s">
        <v>51</v>
      </c>
    </row>
    <row r="6" spans="1:11">
      <c r="A6" s="103" t="s">
        <v>213</v>
      </c>
      <c r="B6" s="104">
        <v>240</v>
      </c>
      <c r="C6" s="104"/>
      <c r="D6" s="105" t="s">
        <v>214</v>
      </c>
      <c r="E6" s="106"/>
      <c r="F6" s="107">
        <v>2500</v>
      </c>
      <c r="G6" s="105"/>
      <c r="H6" s="108" t="s">
        <v>215</v>
      </c>
      <c r="I6" s="108"/>
      <c r="J6" s="121" t="s">
        <v>50</v>
      </c>
      <c r="K6" s="148" t="s">
        <v>51</v>
      </c>
    </row>
    <row r="7" ht="16.3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216</v>
      </c>
      <c r="B8" s="91" t="s">
        <v>217</v>
      </c>
      <c r="C8" s="91" t="s">
        <v>218</v>
      </c>
      <c r="D8" s="91" t="s">
        <v>219</v>
      </c>
      <c r="E8" s="91" t="s">
        <v>220</v>
      </c>
      <c r="F8" s="91" t="s">
        <v>221</v>
      </c>
      <c r="G8" s="113" t="s">
        <v>222</v>
      </c>
      <c r="H8" s="114"/>
      <c r="I8" s="114"/>
      <c r="J8" s="114"/>
      <c r="K8" s="149"/>
    </row>
    <row r="9" spans="1:11">
      <c r="A9" s="98" t="s">
        <v>223</v>
      </c>
      <c r="B9" s="100"/>
      <c r="C9" s="115" t="s">
        <v>50</v>
      </c>
      <c r="D9" s="115" t="s">
        <v>51</v>
      </c>
      <c r="E9" s="95" t="s">
        <v>224</v>
      </c>
      <c r="F9" s="116" t="s">
        <v>225</v>
      </c>
      <c r="G9" s="117"/>
      <c r="H9" s="118"/>
      <c r="I9" s="118"/>
      <c r="J9" s="118"/>
      <c r="K9" s="150"/>
    </row>
    <row r="10" spans="1:11">
      <c r="A10" s="98" t="s">
        <v>226</v>
      </c>
      <c r="B10" s="100"/>
      <c r="C10" s="115" t="s">
        <v>50</v>
      </c>
      <c r="D10" s="115" t="s">
        <v>51</v>
      </c>
      <c r="E10" s="95" t="s">
        <v>227</v>
      </c>
      <c r="F10" s="116" t="s">
        <v>188</v>
      </c>
      <c r="G10" s="117" t="s">
        <v>228</v>
      </c>
      <c r="H10" s="118"/>
      <c r="I10" s="118"/>
      <c r="J10" s="118"/>
      <c r="K10" s="150"/>
    </row>
    <row r="11" spans="1:11">
      <c r="A11" s="119" t="s">
        <v>189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1"/>
    </row>
    <row r="12" spans="1:11">
      <c r="A12" s="93" t="s">
        <v>73</v>
      </c>
      <c r="B12" s="115" t="s">
        <v>69</v>
      </c>
      <c r="C12" s="115" t="s">
        <v>70</v>
      </c>
      <c r="D12" s="116"/>
      <c r="E12" s="95" t="s">
        <v>71</v>
      </c>
      <c r="F12" s="115" t="s">
        <v>69</v>
      </c>
      <c r="G12" s="115" t="s">
        <v>70</v>
      </c>
      <c r="H12" s="115"/>
      <c r="I12" s="95" t="s">
        <v>229</v>
      </c>
      <c r="J12" s="115" t="s">
        <v>69</v>
      </c>
      <c r="K12" s="147" t="s">
        <v>70</v>
      </c>
    </row>
    <row r="13" spans="1:11">
      <c r="A13" s="93" t="s">
        <v>76</v>
      </c>
      <c r="B13" s="115" t="s">
        <v>69</v>
      </c>
      <c r="C13" s="115" t="s">
        <v>70</v>
      </c>
      <c r="D13" s="116"/>
      <c r="E13" s="95" t="s">
        <v>81</v>
      </c>
      <c r="F13" s="115" t="s">
        <v>69</v>
      </c>
      <c r="G13" s="115" t="s">
        <v>70</v>
      </c>
      <c r="H13" s="115"/>
      <c r="I13" s="95" t="s">
        <v>230</v>
      </c>
      <c r="J13" s="115" t="s">
        <v>69</v>
      </c>
      <c r="K13" s="147" t="s">
        <v>70</v>
      </c>
    </row>
    <row r="14" ht="16.35" spans="1:11">
      <c r="A14" s="103" t="s">
        <v>231</v>
      </c>
      <c r="B14" s="121" t="s">
        <v>69</v>
      </c>
      <c r="C14" s="121" t="s">
        <v>70</v>
      </c>
      <c r="D14" s="106"/>
      <c r="E14" s="105" t="s">
        <v>232</v>
      </c>
      <c r="F14" s="121" t="s">
        <v>69</v>
      </c>
      <c r="G14" s="121" t="s">
        <v>70</v>
      </c>
      <c r="H14" s="121"/>
      <c r="I14" s="105" t="s">
        <v>233</v>
      </c>
      <c r="J14" s="121" t="s">
        <v>69</v>
      </c>
      <c r="K14" s="148" t="s">
        <v>70</v>
      </c>
    </row>
    <row r="15" ht="16.35" spans="1:11">
      <c r="A15" s="109"/>
      <c r="B15" s="122"/>
      <c r="C15" s="122"/>
      <c r="D15" s="110"/>
      <c r="E15" s="109"/>
      <c r="F15" s="122"/>
      <c r="G15" s="122"/>
      <c r="H15" s="122"/>
      <c r="I15" s="109"/>
      <c r="J15" s="122"/>
      <c r="K15" s="122"/>
    </row>
    <row r="16" s="83" customFormat="1" spans="1:11">
      <c r="A16" s="87" t="s">
        <v>234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52"/>
    </row>
    <row r="17" spans="1:11">
      <c r="A17" s="98" t="s">
        <v>235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53"/>
    </row>
    <row r="18" spans="1:11">
      <c r="A18" s="98" t="s">
        <v>236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53"/>
    </row>
    <row r="19" spans="1:11">
      <c r="A19" s="124" t="s">
        <v>237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7"/>
    </row>
    <row r="20" spans="1:11">
      <c r="A20" s="125" t="s">
        <v>238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54"/>
    </row>
    <row r="21" spans="1:1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54"/>
    </row>
    <row r="22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5"/>
    </row>
    <row r="23" spans="1:11">
      <c r="A23" s="98" t="s">
        <v>107</v>
      </c>
      <c r="B23" s="100"/>
      <c r="C23" s="115" t="s">
        <v>50</v>
      </c>
      <c r="D23" s="115" t="s">
        <v>51</v>
      </c>
      <c r="E23" s="97"/>
      <c r="F23" s="97"/>
      <c r="G23" s="97"/>
      <c r="H23" s="97"/>
      <c r="I23" s="97"/>
      <c r="J23" s="97"/>
      <c r="K23" s="146"/>
    </row>
    <row r="24" ht="16.35" spans="1:11">
      <c r="A24" s="129" t="s">
        <v>239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56"/>
    </row>
    <row r="25" ht="16.35" spans="1:11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</row>
    <row r="26" spans="1:11">
      <c r="A26" s="132" t="s">
        <v>240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49"/>
    </row>
    <row r="27" spans="1:11">
      <c r="A27" s="124" t="s">
        <v>241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7"/>
    </row>
    <row r="28" spans="1:1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54"/>
    </row>
    <row r="29" spans="1:11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57"/>
    </row>
    <row r="30" spans="1:11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57"/>
    </row>
    <row r="31" spans="1:11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57"/>
    </row>
    <row r="32" ht="23" customHeight="1" spans="1:11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57"/>
    </row>
    <row r="33" ht="23" customHeight="1" spans="1:1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54"/>
    </row>
    <row r="34" ht="23" customHeight="1" spans="1:11">
      <c r="A34" s="135"/>
      <c r="B34" s="126"/>
      <c r="C34" s="126"/>
      <c r="D34" s="126"/>
      <c r="E34" s="126"/>
      <c r="F34" s="126"/>
      <c r="G34" s="126"/>
      <c r="H34" s="126"/>
      <c r="I34" s="126"/>
      <c r="J34" s="126"/>
      <c r="K34" s="154"/>
    </row>
    <row r="35" ht="23" customHeight="1" spans="1:11">
      <c r="A35" s="136"/>
      <c r="B35" s="137"/>
      <c r="C35" s="137"/>
      <c r="D35" s="137"/>
      <c r="E35" s="137"/>
      <c r="F35" s="137"/>
      <c r="G35" s="137"/>
      <c r="H35" s="137"/>
      <c r="I35" s="137"/>
      <c r="J35" s="137"/>
      <c r="K35" s="158"/>
    </row>
    <row r="36" ht="18.75" customHeight="1" spans="1:11">
      <c r="A36" s="138" t="s">
        <v>242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59"/>
    </row>
    <row r="37" s="84" customFormat="1" ht="18.75" customHeight="1" spans="1:11">
      <c r="A37" s="98" t="s">
        <v>243</v>
      </c>
      <c r="B37" s="100"/>
      <c r="C37" s="100"/>
      <c r="D37" s="97" t="s">
        <v>244</v>
      </c>
      <c r="E37" s="97"/>
      <c r="F37" s="140" t="s">
        <v>245</v>
      </c>
      <c r="G37" s="141"/>
      <c r="H37" s="100" t="s">
        <v>246</v>
      </c>
      <c r="I37" s="100"/>
      <c r="J37" s="100" t="s">
        <v>247</v>
      </c>
      <c r="K37" s="153"/>
    </row>
    <row r="38" ht="18.75" customHeight="1" spans="1:13">
      <c r="A38" s="98" t="s">
        <v>108</v>
      </c>
      <c r="B38" s="100" t="s">
        <v>248</v>
      </c>
      <c r="C38" s="100"/>
      <c r="D38" s="100"/>
      <c r="E38" s="100"/>
      <c r="F38" s="100"/>
      <c r="G38" s="100"/>
      <c r="H38" s="100"/>
      <c r="I38" s="100"/>
      <c r="J38" s="100"/>
      <c r="K38" s="153"/>
      <c r="M38" s="84"/>
    </row>
    <row r="39" ht="31" customHeight="1" spans="1:11">
      <c r="A39" s="98" t="s">
        <v>249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53"/>
    </row>
    <row r="40" ht="18.75" customHeight="1" spans="1:11">
      <c r="A40" s="98"/>
      <c r="B40" s="100"/>
      <c r="C40" s="100"/>
      <c r="D40" s="100"/>
      <c r="E40" s="100"/>
      <c r="F40" s="100"/>
      <c r="G40" s="100"/>
      <c r="H40" s="100"/>
      <c r="I40" s="100"/>
      <c r="J40" s="100"/>
      <c r="K40" s="153"/>
    </row>
    <row r="41" ht="32" customHeight="1" spans="1:11">
      <c r="A41" s="103" t="s">
        <v>120</v>
      </c>
      <c r="B41" s="142" t="s">
        <v>199</v>
      </c>
      <c r="C41" s="142"/>
      <c r="D41" s="105" t="s">
        <v>250</v>
      </c>
      <c r="E41" s="106" t="s">
        <v>200</v>
      </c>
      <c r="F41" s="105" t="s">
        <v>123</v>
      </c>
      <c r="G41" s="143">
        <v>45529</v>
      </c>
      <c r="H41" s="144" t="s">
        <v>124</v>
      </c>
      <c r="I41" s="144"/>
      <c r="J41" s="142" t="s">
        <v>125</v>
      </c>
      <c r="K41" s="160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zoomScale="80" zoomScaleNormal="80" workbookViewId="0">
      <selection activeCell="U9" sqref="U9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9" width="9.33333333333333" style="63" customWidth="1"/>
    <col min="10" max="10" width="1.33333333333333" style="63" customWidth="1"/>
    <col min="11" max="11" width="11.5" style="63" customWidth="1"/>
    <col min="12" max="12" width="8.375" style="63" customWidth="1"/>
    <col min="13" max="13" width="10.5" style="63" customWidth="1"/>
    <col min="14" max="14" width="8.375" style="63" customWidth="1"/>
    <col min="15" max="16" width="10.875" style="63" customWidth="1"/>
    <col min="17" max="18" width="11" style="63" customWidth="1"/>
    <col min="19" max="16384" width="9" style="63"/>
  </cols>
  <sheetData>
    <row r="1" s="63" customFormat="1" ht="30" customHeight="1" spans="1:18">
      <c r="A1" s="65" t="s">
        <v>128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="64" customFormat="1" ht="25" customHeight="1" spans="1:18">
      <c r="A2" s="67" t="s">
        <v>46</v>
      </c>
      <c r="B2" s="68" t="s">
        <v>47</v>
      </c>
      <c r="C2" s="69"/>
      <c r="D2" s="70" t="s">
        <v>129</v>
      </c>
      <c r="E2" s="71"/>
      <c r="F2" s="71"/>
      <c r="G2" s="71"/>
      <c r="H2" s="71"/>
      <c r="I2" s="71"/>
      <c r="J2" s="77"/>
      <c r="K2" s="78" t="s">
        <v>41</v>
      </c>
      <c r="L2" s="79" t="s">
        <v>42</v>
      </c>
      <c r="M2" s="80"/>
      <c r="N2" s="80"/>
      <c r="O2" s="80"/>
      <c r="P2" s="80"/>
      <c r="Q2" s="80"/>
      <c r="R2" s="82"/>
    </row>
    <row r="3" s="64" customFormat="1" ht="23" customHeight="1" spans="1:18">
      <c r="A3" s="72" t="s">
        <v>130</v>
      </c>
      <c r="B3" s="73" t="s">
        <v>131</v>
      </c>
      <c r="C3" s="72"/>
      <c r="D3" s="72"/>
      <c r="E3" s="72"/>
      <c r="F3" s="72"/>
      <c r="G3" s="72"/>
      <c r="H3" s="72"/>
      <c r="I3" s="72"/>
      <c r="J3" s="67"/>
      <c r="K3" s="73" t="s">
        <v>132</v>
      </c>
      <c r="L3" s="72"/>
      <c r="M3" s="72"/>
      <c r="N3" s="72"/>
      <c r="O3" s="72"/>
      <c r="P3" s="72"/>
      <c r="Q3" s="72"/>
      <c r="R3" s="72"/>
    </row>
    <row r="4" s="64" customFormat="1" ht="23" customHeight="1" spans="1:18">
      <c r="A4" s="72"/>
      <c r="B4" s="74" t="s">
        <v>133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74" t="s">
        <v>134</v>
      </c>
      <c r="J4" s="67"/>
      <c r="K4" s="74" t="s">
        <v>133</v>
      </c>
      <c r="L4" s="74" t="s">
        <v>94</v>
      </c>
      <c r="M4" s="74" t="s">
        <v>95</v>
      </c>
      <c r="N4" s="74" t="s">
        <v>96</v>
      </c>
      <c r="O4" s="74" t="s">
        <v>97</v>
      </c>
      <c r="P4" s="74" t="s">
        <v>98</v>
      </c>
      <c r="Q4" s="74" t="s">
        <v>99</v>
      </c>
      <c r="R4" s="74" t="s">
        <v>134</v>
      </c>
    </row>
    <row r="5" s="64" customFormat="1" ht="23" customHeight="1" spans="1:18">
      <c r="A5" s="72"/>
      <c r="B5" s="74" t="s">
        <v>135</v>
      </c>
      <c r="C5" s="74" t="s">
        <v>136</v>
      </c>
      <c r="D5" s="74" t="s">
        <v>137</v>
      </c>
      <c r="E5" s="74" t="s">
        <v>138</v>
      </c>
      <c r="F5" s="74" t="s">
        <v>139</v>
      </c>
      <c r="G5" s="74" t="s">
        <v>140</v>
      </c>
      <c r="H5" s="74" t="s">
        <v>141</v>
      </c>
      <c r="I5" s="74" t="s">
        <v>142</v>
      </c>
      <c r="J5" s="67"/>
      <c r="K5" s="74" t="s">
        <v>135</v>
      </c>
      <c r="L5" s="74" t="s">
        <v>136</v>
      </c>
      <c r="M5" s="74" t="s">
        <v>137</v>
      </c>
      <c r="N5" s="74" t="s">
        <v>138</v>
      </c>
      <c r="O5" s="74" t="s">
        <v>139</v>
      </c>
      <c r="P5" s="74" t="s">
        <v>140</v>
      </c>
      <c r="Q5" s="74" t="s">
        <v>141</v>
      </c>
      <c r="R5" s="74" t="s">
        <v>142</v>
      </c>
    </row>
    <row r="6" s="64" customFormat="1" ht="21" customHeight="1" spans="1:18">
      <c r="A6" s="74" t="s">
        <v>143</v>
      </c>
      <c r="B6" s="74">
        <f>C6-1</f>
        <v>67</v>
      </c>
      <c r="C6" s="74">
        <f>D6-1</f>
        <v>68</v>
      </c>
      <c r="D6" s="74">
        <f>E6-2</f>
        <v>69</v>
      </c>
      <c r="E6" s="74">
        <v>71</v>
      </c>
      <c r="F6" s="74">
        <f>E6+2</f>
        <v>73</v>
      </c>
      <c r="G6" s="74">
        <f>F6+2</f>
        <v>75</v>
      </c>
      <c r="H6" s="74">
        <f>G6+1</f>
        <v>76</v>
      </c>
      <c r="I6" s="74">
        <f>H6+1</f>
        <v>77</v>
      </c>
      <c r="J6" s="67"/>
      <c r="K6" s="67" t="s">
        <v>144</v>
      </c>
      <c r="L6" s="67" t="s">
        <v>145</v>
      </c>
      <c r="M6" s="67" t="s">
        <v>146</v>
      </c>
      <c r="N6" s="67" t="s">
        <v>145</v>
      </c>
      <c r="O6" s="67" t="s">
        <v>144</v>
      </c>
      <c r="P6" s="67" t="s">
        <v>147</v>
      </c>
      <c r="Q6" s="67" t="s">
        <v>145</v>
      </c>
      <c r="R6" s="67" t="s">
        <v>144</v>
      </c>
    </row>
    <row r="7" s="64" customFormat="1" ht="21" customHeight="1" spans="1:18">
      <c r="A7" s="74" t="s">
        <v>148</v>
      </c>
      <c r="B7" s="74">
        <f>C7-1</f>
        <v>63</v>
      </c>
      <c r="C7" s="74">
        <f>D7-1</f>
        <v>64</v>
      </c>
      <c r="D7" s="74">
        <f>E7-2</f>
        <v>65</v>
      </c>
      <c r="E7" s="74">
        <v>67</v>
      </c>
      <c r="F7" s="74">
        <f>E7+2</f>
        <v>69</v>
      </c>
      <c r="G7" s="74">
        <f>F7+2</f>
        <v>71</v>
      </c>
      <c r="H7" s="74">
        <f>G7+1</f>
        <v>72</v>
      </c>
      <c r="I7" s="74">
        <f>H7+1</f>
        <v>73</v>
      </c>
      <c r="J7" s="67"/>
      <c r="K7" s="67" t="s">
        <v>149</v>
      </c>
      <c r="L7" s="67" t="s">
        <v>145</v>
      </c>
      <c r="M7" s="67">
        <f>0.3/0.3</f>
        <v>1</v>
      </c>
      <c r="N7" s="67" t="s">
        <v>146</v>
      </c>
      <c r="O7" s="67" t="s">
        <v>150</v>
      </c>
      <c r="P7" s="67" t="s">
        <v>151</v>
      </c>
      <c r="Q7" s="67" t="s">
        <v>146</v>
      </c>
      <c r="R7" s="67" t="s">
        <v>150</v>
      </c>
    </row>
    <row r="8" s="64" customFormat="1" ht="21" customHeight="1" spans="1:18">
      <c r="A8" s="74" t="s">
        <v>152</v>
      </c>
      <c r="B8" s="74">
        <f>C8-4</f>
        <v>100</v>
      </c>
      <c r="C8" s="74">
        <f>D8-4</f>
        <v>104</v>
      </c>
      <c r="D8" s="74">
        <f>E8-4</f>
        <v>108</v>
      </c>
      <c r="E8" s="74">
        <v>112</v>
      </c>
      <c r="F8" s="74">
        <f>E8+4</f>
        <v>116</v>
      </c>
      <c r="G8" s="74">
        <f>F8+4</f>
        <v>120</v>
      </c>
      <c r="H8" s="74">
        <f>G8+6</f>
        <v>126</v>
      </c>
      <c r="I8" s="74">
        <f>H8+6</f>
        <v>132</v>
      </c>
      <c r="J8" s="67"/>
      <c r="K8" s="67" t="s">
        <v>153</v>
      </c>
      <c r="L8" s="67" t="s">
        <v>145</v>
      </c>
      <c r="M8" s="67" t="s">
        <v>145</v>
      </c>
      <c r="N8" s="67" t="s">
        <v>145</v>
      </c>
      <c r="O8" s="67" t="s">
        <v>145</v>
      </c>
      <c r="P8" s="67" t="s">
        <v>145</v>
      </c>
      <c r="Q8" s="67" t="s">
        <v>145</v>
      </c>
      <c r="R8" s="67" t="s">
        <v>145</v>
      </c>
    </row>
    <row r="9" s="64" customFormat="1" ht="21" customHeight="1" spans="1:18">
      <c r="A9" s="74" t="s">
        <v>154</v>
      </c>
      <c r="B9" s="74">
        <f>C9-4</f>
        <v>98</v>
      </c>
      <c r="C9" s="74">
        <f>D9-4</f>
        <v>102</v>
      </c>
      <c r="D9" s="74">
        <f>E9-4</f>
        <v>106</v>
      </c>
      <c r="E9" s="74">
        <v>110</v>
      </c>
      <c r="F9" s="74">
        <f>E9+4</f>
        <v>114</v>
      </c>
      <c r="G9" s="74">
        <f>F9+5</f>
        <v>119</v>
      </c>
      <c r="H9" s="74">
        <f>G9+6</f>
        <v>125</v>
      </c>
      <c r="I9" s="74">
        <f>H9+7</f>
        <v>132</v>
      </c>
      <c r="J9" s="67"/>
      <c r="K9" s="67" t="s">
        <v>145</v>
      </c>
      <c r="L9" s="67" t="s">
        <v>145</v>
      </c>
      <c r="M9" s="67" t="s">
        <v>145</v>
      </c>
      <c r="N9" s="67" t="s">
        <v>155</v>
      </c>
      <c r="O9" s="67" t="s">
        <v>145</v>
      </c>
      <c r="P9" s="67" t="s">
        <v>145</v>
      </c>
      <c r="Q9" s="67" t="s">
        <v>155</v>
      </c>
      <c r="R9" s="67" t="s">
        <v>145</v>
      </c>
    </row>
    <row r="10" s="64" customFormat="1" ht="21" customHeight="1" spans="1:18">
      <c r="A10" s="74" t="s">
        <v>156</v>
      </c>
      <c r="B10" s="74">
        <f>C10-1.2</f>
        <v>43.4</v>
      </c>
      <c r="C10" s="74">
        <f>D10-1.2</f>
        <v>44.6</v>
      </c>
      <c r="D10" s="74">
        <f>E10-1.2</f>
        <v>45.8</v>
      </c>
      <c r="E10" s="74">
        <v>47</v>
      </c>
      <c r="F10" s="74">
        <f>E10+1.2</f>
        <v>48.2</v>
      </c>
      <c r="G10" s="74">
        <f>F10+1.2</f>
        <v>49.4</v>
      </c>
      <c r="H10" s="74">
        <f>G10+1.4</f>
        <v>50.8</v>
      </c>
      <c r="I10" s="74">
        <f>H10+1.4</f>
        <v>52.2</v>
      </c>
      <c r="J10" s="67"/>
      <c r="K10" s="67" t="s">
        <v>145</v>
      </c>
      <c r="L10" s="67" t="s">
        <v>145</v>
      </c>
      <c r="M10" s="67" t="s">
        <v>145</v>
      </c>
      <c r="N10" s="67" t="s">
        <v>145</v>
      </c>
      <c r="O10" s="67" t="s">
        <v>145</v>
      </c>
      <c r="P10" s="67" t="s">
        <v>145</v>
      </c>
      <c r="Q10" s="67" t="s">
        <v>145</v>
      </c>
      <c r="R10" s="67" t="s">
        <v>145</v>
      </c>
    </row>
    <row r="11" s="64" customFormat="1" ht="21" customHeight="1" spans="1:18">
      <c r="A11" s="74" t="s">
        <v>157</v>
      </c>
      <c r="B11" s="74">
        <f>C11-0.6</f>
        <v>59.6</v>
      </c>
      <c r="C11" s="74">
        <f>D11-0.6</f>
        <v>60.2</v>
      </c>
      <c r="D11" s="74">
        <f>E11-1.2</f>
        <v>60.8</v>
      </c>
      <c r="E11" s="74">
        <v>62</v>
      </c>
      <c r="F11" s="74">
        <f>E11+1.2</f>
        <v>63.2</v>
      </c>
      <c r="G11" s="74">
        <f>F11+1.2</f>
        <v>64.4</v>
      </c>
      <c r="H11" s="74">
        <f t="shared" ref="H11:H15" si="0">G11+0.6</f>
        <v>65</v>
      </c>
      <c r="I11" s="74">
        <f t="shared" ref="I11:I15" si="1">H11+0.6</f>
        <v>65.6</v>
      </c>
      <c r="J11" s="67"/>
      <c r="K11" s="67" t="s">
        <v>158</v>
      </c>
      <c r="L11" s="67" t="s">
        <v>159</v>
      </c>
      <c r="M11" s="67" t="s">
        <v>160</v>
      </c>
      <c r="N11" s="67" t="s">
        <v>161</v>
      </c>
      <c r="O11" s="67" t="s">
        <v>159</v>
      </c>
      <c r="P11" s="67" t="s">
        <v>162</v>
      </c>
      <c r="Q11" s="67" t="s">
        <v>161</v>
      </c>
      <c r="R11" s="67" t="s">
        <v>159</v>
      </c>
    </row>
    <row r="12" s="64" customFormat="1" ht="21" customHeight="1" spans="1:18">
      <c r="A12" s="74" t="s">
        <v>163</v>
      </c>
      <c r="B12" s="74">
        <f>C12-0.8</f>
        <v>19.6</v>
      </c>
      <c r="C12" s="74">
        <f>D12-0.8</f>
        <v>20.4</v>
      </c>
      <c r="D12" s="74">
        <f>E12-0.8</f>
        <v>21.2</v>
      </c>
      <c r="E12" s="74">
        <v>22</v>
      </c>
      <c r="F12" s="74">
        <f>E12+0.8</f>
        <v>22.8</v>
      </c>
      <c r="G12" s="74">
        <f>F12+0.8</f>
        <v>23.6</v>
      </c>
      <c r="H12" s="74">
        <f>G12+1.1</f>
        <v>24.7</v>
      </c>
      <c r="I12" s="74">
        <f>H12+1.1</f>
        <v>25.8</v>
      </c>
      <c r="J12" s="67"/>
      <c r="K12" s="67" t="s">
        <v>164</v>
      </c>
      <c r="L12" s="67" t="s">
        <v>165</v>
      </c>
      <c r="M12" s="67" t="s">
        <v>145</v>
      </c>
      <c r="N12" s="67" t="s">
        <v>155</v>
      </c>
      <c r="O12" s="67" t="s">
        <v>145</v>
      </c>
      <c r="P12" s="67" t="s">
        <v>166</v>
      </c>
      <c r="Q12" s="67" t="s">
        <v>155</v>
      </c>
      <c r="R12" s="67" t="s">
        <v>145</v>
      </c>
    </row>
    <row r="13" s="64" customFormat="1" ht="21" customHeight="1" spans="1:18">
      <c r="A13" s="74" t="s">
        <v>167</v>
      </c>
      <c r="B13" s="74">
        <f>C13-0.6</f>
        <v>16.7</v>
      </c>
      <c r="C13" s="74">
        <f>D13-0.6</f>
        <v>17.3</v>
      </c>
      <c r="D13" s="74">
        <f>E13-0.6</f>
        <v>17.9</v>
      </c>
      <c r="E13" s="74">
        <v>18.5</v>
      </c>
      <c r="F13" s="74">
        <f>E13+0.6</f>
        <v>19.1</v>
      </c>
      <c r="G13" s="74">
        <f>F13+0.6</f>
        <v>19.7</v>
      </c>
      <c r="H13" s="74">
        <f>G13+0.95</f>
        <v>20.65</v>
      </c>
      <c r="I13" s="74">
        <f>H13+0.95</f>
        <v>21.6</v>
      </c>
      <c r="J13" s="67"/>
      <c r="K13" s="67" t="s">
        <v>168</v>
      </c>
      <c r="L13" s="67" t="s">
        <v>169</v>
      </c>
      <c r="M13" s="67" t="s">
        <v>169</v>
      </c>
      <c r="N13" s="67" t="s">
        <v>169</v>
      </c>
      <c r="O13" s="67" t="s">
        <v>169</v>
      </c>
      <c r="P13" s="67" t="s">
        <v>169</v>
      </c>
      <c r="Q13" s="67" t="s">
        <v>169</v>
      </c>
      <c r="R13" s="67" t="s">
        <v>169</v>
      </c>
    </row>
    <row r="14" s="64" customFormat="1" ht="21" customHeight="1" spans="1:18">
      <c r="A14" s="74" t="s">
        <v>170</v>
      </c>
      <c r="B14" s="74">
        <f>C14-0.4</f>
        <v>8.3</v>
      </c>
      <c r="C14" s="74">
        <f>D14-0.4</f>
        <v>8.7</v>
      </c>
      <c r="D14" s="74">
        <f>E14-0.4</f>
        <v>9.1</v>
      </c>
      <c r="E14" s="74">
        <v>9.5</v>
      </c>
      <c r="F14" s="74">
        <f>E14+0.4</f>
        <v>9.9</v>
      </c>
      <c r="G14" s="74">
        <f>F14+0.4</f>
        <v>10.3</v>
      </c>
      <c r="H14" s="74">
        <f t="shared" si="0"/>
        <v>10.9</v>
      </c>
      <c r="I14" s="74">
        <f t="shared" si="1"/>
        <v>11.5</v>
      </c>
      <c r="J14" s="67"/>
      <c r="K14" s="67" t="s">
        <v>146</v>
      </c>
      <c r="L14" s="67" t="s">
        <v>145</v>
      </c>
      <c r="M14" s="67" t="s">
        <v>168</v>
      </c>
      <c r="N14" s="67" t="s">
        <v>168</v>
      </c>
      <c r="O14" s="67" t="s">
        <v>169</v>
      </c>
      <c r="P14" s="67" t="s">
        <v>169</v>
      </c>
      <c r="Q14" s="67" t="s">
        <v>168</v>
      </c>
      <c r="R14" s="67" t="s">
        <v>169</v>
      </c>
    </row>
    <row r="15" s="64" customFormat="1" ht="21" customHeight="1" spans="1:18">
      <c r="A15" s="74" t="s">
        <v>171</v>
      </c>
      <c r="B15" s="74">
        <f>C15-0.4</f>
        <v>12.3</v>
      </c>
      <c r="C15" s="74">
        <f>D15-0.4</f>
        <v>12.7</v>
      </c>
      <c r="D15" s="74">
        <f>E15-0.4</f>
        <v>13.1</v>
      </c>
      <c r="E15" s="74">
        <v>13.5</v>
      </c>
      <c r="F15" s="74">
        <f>E15+0.4</f>
        <v>13.9</v>
      </c>
      <c r="G15" s="74">
        <f>F15+0.4</f>
        <v>14.3</v>
      </c>
      <c r="H15" s="74">
        <f t="shared" si="0"/>
        <v>14.9</v>
      </c>
      <c r="I15" s="74">
        <f t="shared" si="1"/>
        <v>15.5</v>
      </c>
      <c r="J15" s="67"/>
      <c r="K15" s="67" t="s">
        <v>145</v>
      </c>
      <c r="L15" s="67" t="s">
        <v>145</v>
      </c>
      <c r="M15" s="67" t="s">
        <v>145</v>
      </c>
      <c r="N15" s="67" t="s">
        <v>145</v>
      </c>
      <c r="O15" s="67" t="s">
        <v>145</v>
      </c>
      <c r="P15" s="67" t="s">
        <v>145</v>
      </c>
      <c r="Q15" s="67" t="s">
        <v>145</v>
      </c>
      <c r="R15" s="67" t="s">
        <v>145</v>
      </c>
    </row>
    <row r="16" s="64" customFormat="1" ht="21" customHeight="1" spans="1:18">
      <c r="A16" s="74" t="s">
        <v>172</v>
      </c>
      <c r="B16" s="74">
        <f>C16</f>
        <v>7</v>
      </c>
      <c r="C16" s="74">
        <f>D16</f>
        <v>7</v>
      </c>
      <c r="D16" s="74">
        <f>E16</f>
        <v>7</v>
      </c>
      <c r="E16" s="74">
        <v>7</v>
      </c>
      <c r="F16" s="74">
        <f t="shared" ref="F16:I16" si="2">E16</f>
        <v>7</v>
      </c>
      <c r="G16" s="74">
        <f t="shared" si="2"/>
        <v>7</v>
      </c>
      <c r="H16" s="74">
        <f t="shared" si="2"/>
        <v>7</v>
      </c>
      <c r="I16" s="74">
        <f t="shared" si="2"/>
        <v>7</v>
      </c>
      <c r="J16" s="67"/>
      <c r="K16" s="67" t="s">
        <v>145</v>
      </c>
      <c r="L16" s="67" t="s">
        <v>145</v>
      </c>
      <c r="M16" s="67" t="s">
        <v>145</v>
      </c>
      <c r="N16" s="67" t="s">
        <v>145</v>
      </c>
      <c r="O16" s="67" t="s">
        <v>145</v>
      </c>
      <c r="P16" s="67" t="s">
        <v>145</v>
      </c>
      <c r="Q16" s="67" t="s">
        <v>145</v>
      </c>
      <c r="R16" s="67" t="s">
        <v>145</v>
      </c>
    </row>
    <row r="17" s="64" customFormat="1" ht="21" customHeight="1" spans="1:18">
      <c r="A17" s="74" t="s">
        <v>173</v>
      </c>
      <c r="B17" s="74">
        <f t="shared" ref="B17:B19" si="3">C17-1</f>
        <v>45</v>
      </c>
      <c r="C17" s="74">
        <f>D17-1</f>
        <v>46</v>
      </c>
      <c r="D17" s="74">
        <f t="shared" ref="D17:D19" si="4">E17-1</f>
        <v>47</v>
      </c>
      <c r="E17" s="74">
        <v>48</v>
      </c>
      <c r="F17" s="74">
        <f>E17+1</f>
        <v>49</v>
      </c>
      <c r="G17" s="74">
        <f>F17+1</f>
        <v>50</v>
      </c>
      <c r="H17" s="74">
        <f>G17+1.5</f>
        <v>51.5</v>
      </c>
      <c r="I17" s="74">
        <f>H17+1.5</f>
        <v>53</v>
      </c>
      <c r="J17" s="67"/>
      <c r="K17" s="67"/>
      <c r="L17" s="67" t="s">
        <v>145</v>
      </c>
      <c r="M17" s="67" t="s">
        <v>145</v>
      </c>
      <c r="N17" s="67" t="s">
        <v>145</v>
      </c>
      <c r="O17" s="67" t="s">
        <v>145</v>
      </c>
      <c r="P17" s="67" t="s">
        <v>145</v>
      </c>
      <c r="Q17" s="67" t="s">
        <v>145</v>
      </c>
      <c r="R17" s="67" t="s">
        <v>145</v>
      </c>
    </row>
    <row r="18" s="64" customFormat="1" ht="21" customHeight="1" spans="1:18">
      <c r="A18" s="74" t="s">
        <v>174</v>
      </c>
      <c r="B18" s="74">
        <f t="shared" si="3"/>
        <v>47</v>
      </c>
      <c r="C18" s="74">
        <f>D18-1</f>
        <v>48</v>
      </c>
      <c r="D18" s="74">
        <f t="shared" si="4"/>
        <v>49</v>
      </c>
      <c r="E18" s="74">
        <v>50</v>
      </c>
      <c r="F18" s="74">
        <f>E18+1</f>
        <v>51</v>
      </c>
      <c r="G18" s="74">
        <f>F18+1</f>
        <v>52</v>
      </c>
      <c r="H18" s="74">
        <f>G18+1.5</f>
        <v>53.5</v>
      </c>
      <c r="I18" s="74">
        <f>H18+1.5</f>
        <v>55</v>
      </c>
      <c r="J18" s="67"/>
      <c r="K18" s="67" t="s">
        <v>175</v>
      </c>
      <c r="L18" s="67" t="s">
        <v>169</v>
      </c>
      <c r="M18" s="67" t="s">
        <v>169</v>
      </c>
      <c r="N18" s="67" t="s">
        <v>176</v>
      </c>
      <c r="O18" s="67" t="s">
        <v>169</v>
      </c>
      <c r="P18" s="67" t="s">
        <v>144</v>
      </c>
      <c r="Q18" s="67" t="s">
        <v>176</v>
      </c>
      <c r="R18" s="67" t="s">
        <v>169</v>
      </c>
    </row>
    <row r="19" s="64" customFormat="1" ht="21" customHeight="1" spans="1:18">
      <c r="A19" s="75" t="s">
        <v>177</v>
      </c>
      <c r="B19" s="74">
        <f t="shared" si="3"/>
        <v>15</v>
      </c>
      <c r="C19" s="74">
        <f>D19</f>
        <v>16</v>
      </c>
      <c r="D19" s="74">
        <f t="shared" si="4"/>
        <v>16</v>
      </c>
      <c r="E19" s="74">
        <v>17</v>
      </c>
      <c r="F19" s="74">
        <f t="shared" ref="F19:I19" si="5">E19</f>
        <v>17</v>
      </c>
      <c r="G19" s="74">
        <f>E19+2</f>
        <v>19</v>
      </c>
      <c r="H19" s="74">
        <f t="shared" si="5"/>
        <v>19</v>
      </c>
      <c r="I19" s="75">
        <f t="shared" si="5"/>
        <v>19</v>
      </c>
      <c r="J19" s="67"/>
      <c r="K19" s="67" t="s">
        <v>146</v>
      </c>
      <c r="L19" s="67" t="s">
        <v>145</v>
      </c>
      <c r="M19" s="67" t="s">
        <v>168</v>
      </c>
      <c r="N19" s="67" t="s">
        <v>168</v>
      </c>
      <c r="O19" s="67" t="s">
        <v>169</v>
      </c>
      <c r="P19" s="67" t="s">
        <v>169</v>
      </c>
      <c r="Q19" s="67" t="s">
        <v>168</v>
      </c>
      <c r="R19" s="67" t="s">
        <v>169</v>
      </c>
    </row>
    <row r="20" s="63" customFormat="1" ht="47" customHeight="1" spans="1:1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63" t="s">
        <v>178</v>
      </c>
      <c r="L20" s="81"/>
      <c r="M20" s="63" t="s">
        <v>179</v>
      </c>
      <c r="N20" s="63"/>
      <c r="O20" s="63" t="s">
        <v>180</v>
      </c>
    </row>
  </sheetData>
  <mergeCells count="8">
    <mergeCell ref="A1:R1"/>
    <mergeCell ref="B2:C2"/>
    <mergeCell ref="E2:I2"/>
    <mergeCell ref="L2:R2"/>
    <mergeCell ref="B3:I3"/>
    <mergeCell ref="K3:R3"/>
    <mergeCell ref="A3:A5"/>
    <mergeCell ref="J2:J19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F4" sqref="F4:F5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252</v>
      </c>
      <c r="B2" s="7" t="s">
        <v>253</v>
      </c>
      <c r="C2" s="7" t="s">
        <v>254</v>
      </c>
      <c r="D2" s="7" t="s">
        <v>255</v>
      </c>
      <c r="E2" s="7" t="s">
        <v>256</v>
      </c>
      <c r="F2" s="7" t="s">
        <v>257</v>
      </c>
      <c r="G2" s="7" t="s">
        <v>258</v>
      </c>
      <c r="H2" s="7" t="s">
        <v>259</v>
      </c>
      <c r="I2" s="6" t="s">
        <v>260</v>
      </c>
      <c r="J2" s="6" t="s">
        <v>261</v>
      </c>
      <c r="K2" s="6" t="s">
        <v>262</v>
      </c>
      <c r="L2" s="6" t="s">
        <v>263</v>
      </c>
      <c r="M2" s="6" t="s">
        <v>264</v>
      </c>
      <c r="N2" s="7" t="s">
        <v>265</v>
      </c>
      <c r="O2" s="7" t="s">
        <v>266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267</v>
      </c>
      <c r="J3" s="6" t="s">
        <v>267</v>
      </c>
      <c r="K3" s="6" t="s">
        <v>267</v>
      </c>
      <c r="L3" s="6" t="s">
        <v>267</v>
      </c>
      <c r="M3" s="6" t="s">
        <v>267</v>
      </c>
      <c r="N3" s="9"/>
      <c r="O3" s="9"/>
    </row>
    <row r="4" s="2" customFormat="1" ht="18" customHeight="1" spans="1:15">
      <c r="A4" s="35">
        <v>1</v>
      </c>
      <c r="B4" s="30" t="s">
        <v>268</v>
      </c>
      <c r="C4" s="31" t="s">
        <v>269</v>
      </c>
      <c r="D4" s="12" t="s">
        <v>101</v>
      </c>
      <c r="E4" s="13" t="s">
        <v>47</v>
      </c>
      <c r="F4" s="11" t="s">
        <v>270</v>
      </c>
      <c r="G4" s="61" t="s">
        <v>79</v>
      </c>
      <c r="H4" s="62"/>
      <c r="I4" s="35">
        <v>1</v>
      </c>
      <c r="J4" s="35"/>
      <c r="K4" s="35">
        <v>1</v>
      </c>
      <c r="L4" s="35"/>
      <c r="M4" s="35">
        <v>1</v>
      </c>
      <c r="N4" s="62">
        <f>SUM(I4:M4)</f>
        <v>3</v>
      </c>
      <c r="O4" s="62"/>
    </row>
    <row r="5" s="2" customFormat="1" ht="18" customHeight="1" spans="1:15">
      <c r="A5" s="35">
        <v>2</v>
      </c>
      <c r="B5" s="30" t="s">
        <v>271</v>
      </c>
      <c r="C5" s="31" t="s">
        <v>269</v>
      </c>
      <c r="D5" s="12" t="s">
        <v>102</v>
      </c>
      <c r="E5" s="13" t="s">
        <v>47</v>
      </c>
      <c r="F5" s="11" t="s">
        <v>270</v>
      </c>
      <c r="G5" s="61" t="s">
        <v>79</v>
      </c>
      <c r="H5" s="62"/>
      <c r="I5" s="35"/>
      <c r="J5" s="35">
        <v>1</v>
      </c>
      <c r="K5" s="35"/>
      <c r="L5" s="35">
        <v>1</v>
      </c>
      <c r="M5" s="35">
        <v>1</v>
      </c>
      <c r="N5" s="62">
        <f>SUM(I5:M5)</f>
        <v>3</v>
      </c>
      <c r="O5" s="62"/>
    </row>
    <row r="6" s="2" customFormat="1" ht="18" customHeight="1" spans="1:15">
      <c r="A6" s="35"/>
      <c r="B6" s="30"/>
      <c r="C6" s="31"/>
      <c r="D6" s="12"/>
      <c r="E6" s="13"/>
      <c r="F6" s="11"/>
      <c r="G6" s="61"/>
      <c r="H6" s="62"/>
      <c r="I6" s="35"/>
      <c r="J6" s="35"/>
      <c r="K6" s="35"/>
      <c r="L6" s="35"/>
      <c r="M6" s="35"/>
      <c r="N6" s="62"/>
      <c r="O6" s="62"/>
    </row>
    <row r="7" s="2" customFormat="1" ht="18" customHeight="1" spans="1:15">
      <c r="A7" s="35"/>
      <c r="B7" s="30"/>
      <c r="C7" s="31"/>
      <c r="D7" s="12"/>
      <c r="E7" s="13"/>
      <c r="F7" s="11"/>
      <c r="G7" s="61"/>
      <c r="H7" s="62"/>
      <c r="I7" s="35"/>
      <c r="J7" s="35"/>
      <c r="K7" s="35"/>
      <c r="L7" s="35"/>
      <c r="M7" s="35"/>
      <c r="N7" s="62"/>
      <c r="O7" s="62"/>
    </row>
    <row r="8" s="2" customFormat="1" ht="18" customHeight="1" spans="1:15">
      <c r="A8" s="35"/>
      <c r="B8" s="30"/>
      <c r="C8" s="31"/>
      <c r="D8" s="12"/>
      <c r="E8" s="13"/>
      <c r="F8" s="11"/>
      <c r="G8" s="61"/>
      <c r="H8" s="62"/>
      <c r="I8" s="35"/>
      <c r="J8" s="35"/>
      <c r="K8" s="35"/>
      <c r="L8" s="35"/>
      <c r="M8" s="35"/>
      <c r="N8" s="62"/>
      <c r="O8" s="62"/>
    </row>
    <row r="9" s="2" customFormat="1" ht="18" customHeight="1" spans="1:15">
      <c r="A9" s="35"/>
      <c r="B9" s="13"/>
      <c r="C9" s="31"/>
      <c r="D9" s="12"/>
      <c r="E9" s="13"/>
      <c r="F9" s="11"/>
      <c r="G9" s="61"/>
      <c r="H9" s="62"/>
      <c r="I9" s="35"/>
      <c r="J9" s="35"/>
      <c r="K9" s="35"/>
      <c r="L9" s="35"/>
      <c r="M9" s="35"/>
      <c r="N9" s="62"/>
      <c r="O9" s="62"/>
    </row>
    <row r="10" s="1" customFormat="1" ht="14.2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="4" customFormat="1" ht="29.25" customHeight="1" spans="1:15">
      <c r="A11" s="19" t="s">
        <v>272</v>
      </c>
      <c r="B11" s="20"/>
      <c r="C11" s="20"/>
      <c r="D11" s="21"/>
      <c r="E11" s="22"/>
      <c r="F11" s="40"/>
      <c r="G11" s="40"/>
      <c r="H11" s="40"/>
      <c r="I11" s="33"/>
      <c r="J11" s="19" t="s">
        <v>273</v>
      </c>
      <c r="K11" s="20"/>
      <c r="L11" s="20"/>
      <c r="M11" s="21"/>
      <c r="N11" s="20"/>
      <c r="O11" s="28"/>
    </row>
    <row r="12" s="1" customFormat="1" ht="72.95" customHeight="1" spans="1:15">
      <c r="A12" s="23" t="s">
        <v>274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2024-08-30T06:15:24Z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