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验货尺寸表1" sheetId="6" r:id="rId7"/>
    <sheet name="尾期1" sheetId="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首期!$A$1:$K$58</definedName>
    <definedName name="_xlnm.Print_Area" localSheetId="4">中期!$A$1:$K$51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<sst xmlns="http://schemas.openxmlformats.org/spreadsheetml/2006/main" count="1437" uniqueCount="372">
  <si>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</si>
  <si>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</si>
  <si>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</si>
  <si>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</si>
  <si>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</si>
  <si>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</si>
  <si>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</si>
  <si>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</si>
  <si>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</si>
  <si>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</si>
  <si>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</si>
  <si>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</si>
  <si>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</si>
  <si>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</si>
  <si>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</si>
  <si>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</si>
  <si>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</si>
  <si>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</si>
  <si>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</si>
  <si>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</si>
  <si>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</si>
  <si>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</si>
  <si>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</si>
  <si>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</si>
  <si>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</si>
  <si>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</si>
  <si>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</si>
  <si>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</si>
  <si>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</si>
  <si>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</si>
  <si>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</si>
  <si>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</si>
  <si>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</si>
  <si>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</si>
  <si>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</si>
  <si>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</si>
  <si>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</si>
  <si>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</si>
  <si>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</si>
  <si>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</si>
  <si>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</si>
  <si>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</si>
  <si>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</si>
  <si>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</si>
  <si>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</si>
  <si>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</si>
  <si>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</si>
  <si>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TAWWBM90766</t>
  </si>
  <si>
    <t>合同交期</t>
  </si>
  <si>
    <t>产前确认样</t>
  </si>
  <si>
    <t>有</t>
  </si>
  <si>
    <t>无</t>
  </si>
  <si>
    <t>品名</t>
  </si>
  <si>
    <t>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</si>
  <si>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</si>
  <si>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</si>
  <si>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</si>
  <si>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</si>
  <si>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</si>
  <si>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</si>
  <si>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</si>
  <si>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</si>
  <si>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</si>
  <si>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CGDD24062700019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</si>
  <si>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</si>
  <si>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</si>
  <si>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</si>
  <si>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</si>
  <si>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</si>
  <si>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</si>
  <si>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</si>
  <si>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</si>
  <si>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</si>
  <si>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</si>
  <si>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</si>
  <si>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</si>
  <si>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</si>
  <si>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</si>
  <si>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</si>
  <si>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</si>
  <si>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</si>
  <si>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</si>
  <si>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</si>
  <si>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</si>
  <si>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</si>
  <si>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</si>
  <si>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</si>
  <si>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</si>
  <si>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</si>
  <si>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</si>
  <si>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</si>
  <si>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</si>
  <si>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</si>
  <si>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</si>
  <si>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</si>
  <si>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</si>
  <si>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</si>
  <si>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</si>
  <si>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</si>
  <si>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</si>
  <si>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</si>
  <si>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</si>
  <si>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黑色</t>
  </si>
  <si>
    <t>铅灰/紫色</t>
  </si>
  <si>
    <t>山影灰</t>
  </si>
  <si>
    <t>米色/原木色</t>
  </si>
  <si>
    <t>极地白/松绿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</si>
  <si>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</si>
  <si>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</si>
  <si>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旷野橘/20件</t>
  </si>
  <si>
    <t>铅灰/紫色/35件</t>
  </si>
  <si>
    <t>山影灰/40件</t>
  </si>
  <si>
    <t>米色/原木色/30件</t>
  </si>
  <si>
    <t>极地白/松绿/20件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</si>
  <si>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</si>
  <si>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</si>
  <si>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</si>
  <si>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</si>
  <si>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</si>
  <si>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修笼压胶不平皱多</t>
  </si>
  <si>
    <t>帽檐双面胶有折印</t>
  </si>
  <si>
    <t>里布偏紧，面皱多</t>
  </si>
  <si>
    <t>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</si>
  <si>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</si>
  <si>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</si>
  <si>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</si>
  <si>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</si>
  <si>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</si>
  <si>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</si>
  <si>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</si>
  <si>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</si>
  <si>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</si>
  <si>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</si>
  <si>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</si>
  <si>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</si>
  <si>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</si>
  <si>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</si>
  <si>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</si>
  <si>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</si>
  <si>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</si>
  <si>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</si>
  <si>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</si>
  <si>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</si>
  <si>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</si>
  <si>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</si>
  <si>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</si>
  <si>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</si>
  <si>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</si>
  <si>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</si>
  <si>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</si>
  <si>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</si>
  <si>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</si>
  <si>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</si>
  <si>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</si>
  <si>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</si>
  <si>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</si>
  <si>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</si>
  <si>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</si>
  <si>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</si>
  <si>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</si>
  <si>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</si>
  <si>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</si>
  <si>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</si>
  <si>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</si>
  <si>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</si>
  <si>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</si>
  <si>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</si>
  <si>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</si>
  <si>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</si>
  <si>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</si>
  <si>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</si>
  <si>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</si>
  <si>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</si>
  <si>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</si>
  <si>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</si>
  <si>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</si>
  <si>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</si>
  <si>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</si>
  <si>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</si>
  <si>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袖肥/2（参考值
见注解）</t>
  </si>
  <si>
    <t>袖肘围/2</t>
  </si>
  <si>
    <t>袖口围/2（平量）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</si>
  <si>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</si>
  <si>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</si>
  <si>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</si>
  <si>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</si>
  <si>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</si>
  <si>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</si>
  <si>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</si>
  <si>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</si>
  <si>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</si>
  <si>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</si>
  <si>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</si>
  <si>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</si>
  <si>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</si>
  <si>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</si>
  <si>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</si>
  <si>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</si>
  <si>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</si>
  <si>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</si>
  <si>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</si>
  <si>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</si>
  <si>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</si>
  <si>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黑色：2#5#7#</t>
  </si>
  <si>
    <t>山影灰:1#5#9#10#</t>
  </si>
  <si>
    <t>旷野橘：3#7#9#</t>
  </si>
  <si>
    <t>米色/原木色：2#7#8#</t>
  </si>
  <si>
    <t>铅灰/紫色：4#1#7#</t>
  </si>
  <si>
    <t>极地白/松绿：1#3#6#9#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</si>
  <si>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</si>
  <si>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</si>
  <si>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</si>
  <si>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</si>
  <si>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</si>
  <si>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</si>
  <si>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</si>
  <si>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</si>
  <si>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</si>
  <si>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</si>
  <si>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</si>
  <si>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</si>
  <si>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</si>
  <si>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</si>
  <si>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</si>
  <si>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</si>
  <si>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</si>
  <si>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</si>
  <si>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</si>
  <si>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</si>
  <si>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</si>
  <si>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</si>
  <si>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</si>
  <si>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</si>
  <si>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</si>
  <si>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</si>
  <si>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</si>
  <si>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</si>
  <si>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采购凭证编号：CGDD24062700019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</si>
  <si>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</si>
  <si>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</si>
  <si>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</si>
  <si>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</si>
  <si>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</si>
  <si>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</si>
  <si>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</si>
  <si>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</si>
  <si>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</si>
  <si>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</si>
  <si>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</si>
  <si>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</si>
  <si>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</si>
  <si>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</si>
  <si>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黑色：3#6#8#16#</t>
  </si>
  <si>
    <t>旷野橘：4#6#7#13#</t>
  </si>
  <si>
    <t>铅灰/紫色：5#9#11#14#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</si>
  <si>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</si>
  <si>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</si>
  <si>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</si>
  <si>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</si>
  <si>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</si>
  <si>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</si>
  <si>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</si>
  <si>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</si>
  <si>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</si>
  <si>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</si>
  <si>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</si>
  <si>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</si>
  <si>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</si>
  <si>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</si>
  <si>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</si>
  <si>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</si>
  <si>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</si>
  <si>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</si>
  <si>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</si>
  <si>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</si>
  <si>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</si>
  <si>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</si>
  <si>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</si>
  <si>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</si>
  <si>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</si>
  <si>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</si>
  <si>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</si>
  <si>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</si>
  <si>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</si>
  <si>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</si>
  <si>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FW10301</t>
  </si>
  <si>
    <t>恒利</t>
  </si>
  <si>
    <t>5/9</t>
  </si>
  <si>
    <t>1/4</t>
  </si>
  <si>
    <t>铅灰</t>
  </si>
  <si>
    <t>8/12</t>
  </si>
  <si>
    <t>极地白</t>
  </si>
  <si>
    <t>3/4</t>
  </si>
  <si>
    <t>2/7</t>
  </si>
  <si>
    <t>米色</t>
  </si>
  <si>
    <t>制表时间：2024/8/12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</si>
  <si>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</si>
  <si>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</si>
  <si>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</si>
  <si>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</si>
  <si>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</si>
  <si>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</si>
  <si>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</si>
  <si>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</si>
  <si>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</si>
  <si>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</si>
  <si>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</si>
  <si>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</si>
  <si>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8/11</t>
  </si>
  <si>
    <t>5/6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</si>
  <si>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</si>
  <si>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</si>
  <si>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</si>
  <si>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</si>
  <si>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</si>
  <si>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</si>
  <si>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</si>
  <si>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</si>
  <si>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</si>
  <si>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</si>
  <si>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</si>
  <si>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</si>
  <si>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</si>
  <si>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</si>
  <si>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</si>
  <si>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</si>
  <si>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</si>
  <si>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</si>
  <si>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</si>
  <si>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2/4</t>
  </si>
  <si>
    <t>6/7</t>
  </si>
  <si>
    <t>4/10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</si>
  <si>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</si>
  <si>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</si>
  <si>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</si>
  <si>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</si>
  <si>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</si>
  <si>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</si>
  <si>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</si>
  <si>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</si>
  <si>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</si>
  <si>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</si>
  <si>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t>2/8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</si>
  <si>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</si>
  <si>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</si>
  <si>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</si>
  <si>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</si>
  <si>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</si>
  <si>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</si>
  <si>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</si>
  <si>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</si>
  <si>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</si>
  <si>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</si>
  <si>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</si>
  <si>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</si>
  <si>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</si>
  <si>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</si>
  <si>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t>2/6</t>
  </si>
  <si>
    <t>5/7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</si>
  <si>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</si>
  <si>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</si>
  <si>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</si>
  <si>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</si>
  <si>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</si>
  <si>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定卡织带</t>
  </si>
  <si>
    <t>云母灰</t>
  </si>
  <si>
    <t>冰紫色</t>
  </si>
  <si>
    <t>橡筋绳</t>
  </si>
  <si>
    <t>原木色</t>
  </si>
  <si>
    <t>雾灰</t>
  </si>
  <si>
    <t>松绿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</si>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</sst>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华文细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7" borderId="6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67" applyNumberFormat="0" applyAlignment="0" applyProtection="0">
      <alignment vertical="center"/>
    </xf>
    <xf numFmtId="0" fontId="47" fillId="9" borderId="68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10" borderId="69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7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176" fontId="58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9" fillId="0" borderId="0">
      <alignment vertical="center"/>
    </xf>
  </cellStyleXfs>
  <cellXfs count="37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54" applyFill="1" applyBorder="1" applyAlignment="1">
      <alignment horizontal="left" vertical="center"/>
    </xf>
    <xf numFmtId="0" fontId="13" fillId="0" borderId="0" xfId="54" applyFont="1" applyFill="1" applyAlignment="1">
      <alignment horizontal="left" vertical="center"/>
    </xf>
    <xf numFmtId="0" fontId="13" fillId="0" borderId="0" xfId="54" applyFill="1" applyAlignment="1">
      <alignment horizontal="left" vertical="center"/>
    </xf>
    <xf numFmtId="0" fontId="14" fillId="0" borderId="9" xfId="54" applyFont="1" applyFill="1" applyBorder="1" applyAlignment="1">
      <alignment horizontal="center" vertical="top"/>
    </xf>
    <xf numFmtId="0" fontId="15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center" vertical="center"/>
    </xf>
    <xf numFmtId="0" fontId="15" fillId="0" borderId="11" xfId="54" applyFont="1" applyFill="1" applyBorder="1" applyAlignment="1">
      <alignment horizontal="center" vertical="center"/>
    </xf>
    <xf numFmtId="0" fontId="17" fillId="0" borderId="11" xfId="54" applyFont="1" applyFill="1" applyBorder="1" applyAlignment="1">
      <alignment vertical="center"/>
    </xf>
    <xf numFmtId="0" fontId="15" fillId="0" borderId="11" xfId="54" applyFont="1" applyFill="1" applyBorder="1" applyAlignment="1">
      <alignment vertical="center"/>
    </xf>
    <xf numFmtId="0" fontId="17" fillId="0" borderId="11" xfId="54" applyFont="1" applyFill="1" applyBorder="1" applyAlignment="1">
      <alignment horizontal="center" vertical="center"/>
    </xf>
    <xf numFmtId="0" fontId="15" fillId="0" borderId="12" xfId="54" applyFont="1" applyFill="1" applyBorder="1" applyAlignment="1">
      <alignment vertical="center"/>
    </xf>
    <xf numFmtId="0" fontId="16" fillId="0" borderId="13" xfId="54" applyFont="1" applyFill="1" applyBorder="1" applyAlignment="1">
      <alignment horizontal="center" vertical="center"/>
    </xf>
    <xf numFmtId="0" fontId="15" fillId="0" borderId="13" xfId="54" applyFont="1" applyFill="1" applyBorder="1" applyAlignment="1">
      <alignment vertical="center"/>
    </xf>
    <xf numFmtId="178" fontId="17" fillId="0" borderId="13" xfId="54" applyNumberFormat="1" applyFont="1" applyFill="1" applyBorder="1" applyAlignment="1">
      <alignment horizontal="center" vertical="center"/>
    </xf>
    <xf numFmtId="0" fontId="15" fillId="0" borderId="13" xfId="54" applyFont="1" applyFill="1" applyBorder="1" applyAlignment="1">
      <alignment horizontal="center" vertical="center"/>
    </xf>
    <xf numFmtId="0" fontId="15" fillId="0" borderId="12" xfId="54" applyFont="1" applyFill="1" applyBorder="1" applyAlignment="1">
      <alignment horizontal="left" vertical="center"/>
    </xf>
    <xf numFmtId="0" fontId="16" fillId="0" borderId="13" xfId="54" applyFont="1" applyFill="1" applyBorder="1" applyAlignment="1">
      <alignment horizontal="right" vertical="center"/>
    </xf>
    <xf numFmtId="0" fontId="15" fillId="0" borderId="13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center" vertical="center"/>
    </xf>
    <xf numFmtId="0" fontId="15" fillId="0" borderId="14" xfId="54" applyFont="1" applyFill="1" applyBorder="1" applyAlignment="1">
      <alignment vertical="center"/>
    </xf>
    <xf numFmtId="0" fontId="16" fillId="0" borderId="15" xfId="54" applyFont="1" applyFill="1" applyBorder="1" applyAlignment="1">
      <alignment horizontal="center" vertical="center"/>
    </xf>
    <xf numFmtId="0" fontId="15" fillId="0" borderId="15" xfId="54" applyFont="1" applyFill="1" applyBorder="1" applyAlignment="1">
      <alignment vertical="center"/>
    </xf>
    <xf numFmtId="0" fontId="17" fillId="0" borderId="15" xfId="54" applyFont="1" applyFill="1" applyBorder="1" applyAlignment="1">
      <alignment vertical="center"/>
    </xf>
    <xf numFmtId="0" fontId="17" fillId="0" borderId="15" xfId="54" applyFont="1" applyFill="1" applyBorder="1" applyAlignment="1">
      <alignment horizontal="center" vertical="center"/>
    </xf>
    <xf numFmtId="0" fontId="15" fillId="0" borderId="15" xfId="54" applyFont="1" applyFill="1" applyBorder="1" applyAlignment="1">
      <alignment horizontal="left" vertical="center"/>
    </xf>
    <xf numFmtId="0" fontId="15" fillId="0" borderId="0" xfId="54" applyFont="1" applyFill="1" applyBorder="1" applyAlignment="1">
      <alignment vertical="center"/>
    </xf>
    <xf numFmtId="0" fontId="17" fillId="0" borderId="0" xfId="54" applyFont="1" applyFill="1" applyBorder="1" applyAlignment="1">
      <alignment vertical="center"/>
    </xf>
    <xf numFmtId="0" fontId="17" fillId="0" borderId="0" xfId="54" applyFont="1" applyFill="1" applyAlignment="1">
      <alignment horizontal="left" vertical="center"/>
    </xf>
    <xf numFmtId="0" fontId="15" fillId="0" borderId="10" xfId="54" applyFont="1" applyFill="1" applyBorder="1" applyAlignment="1">
      <alignment vertical="center"/>
    </xf>
    <xf numFmtId="0" fontId="15" fillId="0" borderId="16" xfId="54" applyFont="1" applyFill="1" applyBorder="1" applyAlignment="1">
      <alignment horizontal="left" vertical="center"/>
    </xf>
    <xf numFmtId="0" fontId="15" fillId="0" borderId="17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vertical="center"/>
    </xf>
    <xf numFmtId="0" fontId="17" fillId="0" borderId="18" xfId="54" applyFont="1" applyFill="1" applyBorder="1" applyAlignment="1">
      <alignment horizontal="center" vertical="center"/>
    </xf>
    <xf numFmtId="0" fontId="17" fillId="0" borderId="19" xfId="54" applyFont="1" applyFill="1" applyBorder="1" applyAlignment="1">
      <alignment horizontal="center" vertical="center"/>
    </xf>
    <xf numFmtId="0" fontId="18" fillId="0" borderId="20" xfId="54" applyFont="1" applyFill="1" applyBorder="1" applyAlignment="1">
      <alignment horizontal="left" vertical="center"/>
    </xf>
    <xf numFmtId="0" fontId="18" fillId="0" borderId="19" xfId="54" applyFont="1" applyFill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7" fillId="0" borderId="0" xfId="54" applyFont="1" applyFill="1" applyBorder="1" applyAlignment="1">
      <alignment horizontal="left" vertical="center"/>
    </xf>
    <xf numFmtId="0" fontId="15" fillId="0" borderId="11" xfId="54" applyFont="1" applyFill="1" applyBorder="1" applyAlignment="1">
      <alignment horizontal="left" vertical="center"/>
    </xf>
    <xf numFmtId="0" fontId="17" fillId="0" borderId="12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 wrapText="1"/>
    </xf>
    <xf numFmtId="0" fontId="17" fillId="0" borderId="19" xfId="54" applyFont="1" applyFill="1" applyBorder="1" applyAlignment="1">
      <alignment horizontal="left" vertical="center" wrapText="1"/>
    </xf>
    <xf numFmtId="0" fontId="17" fillId="0" borderId="12" xfId="54" applyFont="1" applyFill="1" applyBorder="1" applyAlignment="1">
      <alignment horizontal="left" vertical="center" wrapText="1"/>
    </xf>
    <xf numFmtId="0" fontId="17" fillId="0" borderId="13" xfId="54" applyFont="1" applyFill="1" applyBorder="1" applyAlignment="1">
      <alignment horizontal="left" vertical="center" wrapText="1"/>
    </xf>
    <xf numFmtId="0" fontId="15" fillId="0" borderId="14" xfId="54" applyFont="1" applyFill="1" applyBorder="1" applyAlignment="1">
      <alignment horizontal="left" vertical="center"/>
    </xf>
    <xf numFmtId="0" fontId="13" fillId="0" borderId="15" xfId="54" applyFill="1" applyBorder="1" applyAlignment="1">
      <alignment horizontal="center" vertical="center"/>
    </xf>
    <xf numFmtId="0" fontId="15" fillId="0" borderId="21" xfId="54" applyFont="1" applyFill="1" applyBorder="1" applyAlignment="1">
      <alignment horizontal="center" vertical="center"/>
    </xf>
    <xf numFmtId="0" fontId="15" fillId="0" borderId="22" xfId="54" applyFont="1" applyFill="1" applyBorder="1" applyAlignment="1">
      <alignment horizontal="left" vertical="center"/>
    </xf>
    <xf numFmtId="0" fontId="13" fillId="0" borderId="20" xfId="54" applyFont="1" applyFill="1" applyBorder="1" applyAlignment="1">
      <alignment horizontal="left" vertical="center"/>
    </xf>
    <xf numFmtId="0" fontId="13" fillId="0" borderId="19" xfId="54" applyFont="1" applyFill="1" applyBorder="1" applyAlignment="1">
      <alignment horizontal="left" vertical="center"/>
    </xf>
    <xf numFmtId="0" fontId="19" fillId="0" borderId="20" xfId="54" applyFont="1" applyFill="1" applyBorder="1" applyAlignment="1">
      <alignment horizontal="left" vertical="center"/>
    </xf>
    <xf numFmtId="0" fontId="17" fillId="0" borderId="23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18" fillId="0" borderId="10" xfId="54" applyFont="1" applyFill="1" applyBorder="1" applyAlignment="1">
      <alignment horizontal="left" vertical="center"/>
    </xf>
    <xf numFmtId="0" fontId="18" fillId="0" borderId="11" xfId="54" applyFont="1" applyFill="1" applyBorder="1" applyAlignment="1">
      <alignment horizontal="left" vertical="center"/>
    </xf>
    <xf numFmtId="0" fontId="15" fillId="0" borderId="18" xfId="54" applyFont="1" applyFill="1" applyBorder="1" applyAlignment="1">
      <alignment horizontal="left" vertical="center"/>
    </xf>
    <xf numFmtId="0" fontId="15" fillId="0" borderId="25" xfId="54" applyFont="1" applyFill="1" applyBorder="1" applyAlignment="1">
      <alignment horizontal="left" vertical="center"/>
    </xf>
    <xf numFmtId="178" fontId="17" fillId="0" borderId="15" xfId="54" applyNumberFormat="1" applyFont="1" applyFill="1" applyBorder="1" applyAlignment="1">
      <alignment vertical="center"/>
    </xf>
    <xf numFmtId="0" fontId="15" fillId="0" borderId="15" xfId="54" applyFont="1" applyFill="1" applyBorder="1" applyAlignment="1">
      <alignment horizontal="center" vertical="center"/>
    </xf>
    <xf numFmtId="0" fontId="17" fillId="0" borderId="26" xfId="54" applyFont="1" applyFill="1" applyBorder="1" applyAlignment="1">
      <alignment horizontal="center" vertical="center"/>
    </xf>
    <xf numFmtId="0" fontId="15" fillId="0" borderId="27" xfId="54" applyFont="1" applyFill="1" applyBorder="1" applyAlignment="1">
      <alignment horizontal="center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8" xfId="54" applyFont="1" applyFill="1" applyBorder="1" applyAlignment="1">
      <alignment horizontal="left" vertical="center"/>
    </xf>
    <xf numFmtId="0" fontId="15" fillId="0" borderId="29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center" vertical="center"/>
    </xf>
    <xf numFmtId="0" fontId="18" fillId="0" borderId="30" xfId="54" applyFont="1" applyFill="1" applyBorder="1" applyAlignment="1">
      <alignment horizontal="left" vertical="center"/>
    </xf>
    <xf numFmtId="0" fontId="15" fillId="0" borderId="26" xfId="54" applyFont="1" applyFill="1" applyBorder="1" applyAlignment="1">
      <alignment horizontal="left" vertical="center"/>
    </xf>
    <xf numFmtId="0" fontId="15" fillId="0" borderId="27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 wrapText="1"/>
    </xf>
    <xf numFmtId="0" fontId="17" fillId="0" borderId="27" xfId="54" applyFont="1" applyFill="1" applyBorder="1" applyAlignment="1">
      <alignment horizontal="left" vertical="center" wrapText="1"/>
    </xf>
    <xf numFmtId="0" fontId="13" fillId="0" borderId="28" xfId="54" applyFill="1" applyBorder="1" applyAlignment="1">
      <alignment horizontal="center" vertical="center"/>
    </xf>
    <xf numFmtId="0" fontId="13" fillId="0" borderId="30" xfId="54" applyFont="1" applyFill="1" applyBorder="1" applyAlignment="1">
      <alignment horizontal="left" vertical="center"/>
    </xf>
    <xf numFmtId="0" fontId="17" fillId="0" borderId="31" xfId="54" applyFont="1" applyFill="1" applyBorder="1" applyAlignment="1">
      <alignment horizontal="left" vertical="center"/>
    </xf>
    <xf numFmtId="0" fontId="18" fillId="0" borderId="26" xfId="54" applyFont="1" applyFill="1" applyBorder="1" applyAlignment="1">
      <alignment horizontal="left" vertical="center"/>
    </xf>
    <xf numFmtId="0" fontId="17" fillId="0" borderId="28" xfId="54" applyFont="1" applyFill="1" applyBorder="1" applyAlignment="1">
      <alignment horizontal="center" vertical="center"/>
    </xf>
    <xf numFmtId="0" fontId="20" fillId="0" borderId="0" xfId="55" applyFont="1" applyFill="1"/>
    <xf numFmtId="0" fontId="21" fillId="0" borderId="0" xfId="0" applyFont="1" applyFill="1" applyAlignment="1">
      <alignment vertical="center"/>
    </xf>
    <xf numFmtId="0" fontId="20" fillId="0" borderId="32" xfId="55" applyFont="1" applyFill="1" applyBorder="1" applyAlignment="1">
      <alignment horizontal="center" vertical="center"/>
    </xf>
    <xf numFmtId="0" fontId="20" fillId="0" borderId="0" xfId="55" applyFont="1" applyFill="1" applyAlignment="1">
      <alignment horizontal="center" vertical="center"/>
    </xf>
    <xf numFmtId="0" fontId="22" fillId="0" borderId="2" xfId="57" applyFont="1" applyFill="1" applyBorder="1" applyAlignment="1">
      <alignment horizontal="center"/>
    </xf>
    <xf numFmtId="0" fontId="18" fillId="0" borderId="13" xfId="54" applyFont="1" applyFill="1" applyBorder="1" applyAlignment="1">
      <alignment horizontal="left" vertical="center"/>
    </xf>
    <xf numFmtId="0" fontId="18" fillId="0" borderId="27" xfId="54" applyFont="1" applyFill="1" applyBorder="1" applyAlignment="1">
      <alignment horizontal="left" vertical="center"/>
    </xf>
    <xf numFmtId="0" fontId="22" fillId="0" borderId="3" xfId="57" applyFont="1" applyFill="1" applyBorder="1" applyAlignment="1">
      <alignment horizontal="left" vertical="center"/>
    </xf>
    <xf numFmtId="0" fontId="22" fillId="0" borderId="32" xfId="57" applyFont="1" applyFill="1" applyBorder="1" applyAlignment="1">
      <alignment horizontal="center" vertical="center"/>
    </xf>
    <xf numFmtId="0" fontId="22" fillId="0" borderId="0" xfId="57" applyFont="1" applyFill="1" applyAlignment="1">
      <alignment horizontal="center" vertical="center"/>
    </xf>
    <xf numFmtId="0" fontId="22" fillId="0" borderId="2" xfId="57" applyFont="1" applyFill="1" applyBorder="1" applyAlignment="1">
      <alignment horizontal="center" vertical="center"/>
    </xf>
    <xf numFmtId="0" fontId="22" fillId="0" borderId="7" xfId="57" applyFont="1" applyFill="1" applyBorder="1" applyAlignment="1">
      <alignment horizontal="center" vertical="center"/>
    </xf>
    <xf numFmtId="0" fontId="23" fillId="0" borderId="2" xfId="64" applyFont="1" applyFill="1" applyBorder="1" applyAlignment="1">
      <alignment horizontal="left" vertical="top"/>
    </xf>
    <xf numFmtId="0" fontId="23" fillId="0" borderId="2" xfId="64" applyFont="1" applyFill="1" applyBorder="1" applyAlignment="1">
      <alignment horizontal="left" vertical="top" wrapText="1"/>
    </xf>
    <xf numFmtId="0" fontId="24" fillId="0" borderId="0" xfId="56" applyFont="1" applyFill="1">
      <alignment vertical="center"/>
    </xf>
    <xf numFmtId="0" fontId="22" fillId="0" borderId="0" xfId="57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5" fillId="0" borderId="5" xfId="57" applyFont="1" applyFill="1" applyBorder="1" applyAlignment="1">
      <alignment vertical="center"/>
    </xf>
    <xf numFmtId="0" fontId="23" fillId="0" borderId="5" xfId="64" applyFont="1" applyFill="1" applyBorder="1" applyAlignment="1">
      <alignment horizontal="left" vertical="top"/>
    </xf>
    <xf numFmtId="0" fontId="23" fillId="0" borderId="7" xfId="64" applyFont="1" applyFill="1" applyBorder="1" applyAlignment="1">
      <alignment horizontal="left" vertical="top"/>
    </xf>
    <xf numFmtId="0" fontId="22" fillId="0" borderId="7" xfId="57" applyFont="1" applyFill="1" applyBorder="1" applyAlignment="1">
      <alignment horizontal="center"/>
    </xf>
    <xf numFmtId="14" fontId="20" fillId="0" borderId="0" xfId="55" applyNumberFormat="1" applyFont="1" applyFill="1"/>
    <xf numFmtId="0" fontId="21" fillId="0" borderId="7" xfId="0" applyFont="1" applyFill="1" applyBorder="1" applyAlignment="1">
      <alignment horizontal="center" vertical="center"/>
    </xf>
    <xf numFmtId="0" fontId="13" fillId="0" borderId="0" xfId="54" applyFont="1" applyAlignment="1">
      <alignment horizontal="left" vertical="center"/>
    </xf>
    <xf numFmtId="0" fontId="26" fillId="0" borderId="9" xfId="54" applyFont="1" applyBorder="1" applyAlignment="1">
      <alignment horizontal="center" vertical="top"/>
    </xf>
    <xf numFmtId="0" fontId="19" fillId="0" borderId="33" xfId="54" applyFont="1" applyBorder="1" applyAlignment="1">
      <alignment horizontal="left" vertical="center"/>
    </xf>
    <xf numFmtId="0" fontId="16" fillId="0" borderId="34" xfId="54" applyFont="1" applyBorder="1" applyAlignment="1">
      <alignment horizontal="center" vertical="center"/>
    </xf>
    <xf numFmtId="0" fontId="19" fillId="0" borderId="34" xfId="54" applyFont="1" applyBorder="1" applyAlignment="1">
      <alignment horizontal="center" vertical="center"/>
    </xf>
    <xf numFmtId="0" fontId="18" fillId="0" borderId="34" xfId="54" applyFont="1" applyBorder="1" applyAlignment="1">
      <alignment horizontal="left" vertical="center"/>
    </xf>
    <xf numFmtId="0" fontId="18" fillId="0" borderId="10" xfId="54" applyFont="1" applyBorder="1" applyAlignment="1">
      <alignment horizontal="center" vertical="center"/>
    </xf>
    <xf numFmtId="0" fontId="18" fillId="0" borderId="11" xfId="54" applyFont="1" applyBorder="1" applyAlignment="1">
      <alignment horizontal="center" vertical="center"/>
    </xf>
    <xf numFmtId="0" fontId="18" fillId="0" borderId="26" xfId="54" applyFont="1" applyBorder="1" applyAlignment="1">
      <alignment horizontal="center" vertical="center"/>
    </xf>
    <xf numFmtId="0" fontId="19" fillId="0" borderId="10" xfId="54" applyFont="1" applyBorder="1" applyAlignment="1">
      <alignment horizontal="center" vertical="center"/>
    </xf>
    <xf numFmtId="0" fontId="19" fillId="0" borderId="11" xfId="54" applyFont="1" applyBorder="1" applyAlignment="1">
      <alignment horizontal="center" vertical="center"/>
    </xf>
    <xf numFmtId="0" fontId="19" fillId="0" borderId="26" xfId="54" applyFont="1" applyBorder="1" applyAlignment="1">
      <alignment horizontal="center" vertical="center"/>
    </xf>
    <xf numFmtId="0" fontId="18" fillId="0" borderId="12" xfId="54" applyFont="1" applyBorder="1" applyAlignment="1">
      <alignment horizontal="left" vertical="center"/>
    </xf>
    <xf numFmtId="0" fontId="16" fillId="0" borderId="13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18" fillId="0" borderId="13" xfId="54" applyFont="1" applyBorder="1" applyAlignment="1">
      <alignment horizontal="left" vertical="center"/>
    </xf>
    <xf numFmtId="14" fontId="16" fillId="0" borderId="13" xfId="54" applyNumberFormat="1" applyFont="1" applyFill="1" applyBorder="1" applyAlignment="1">
      <alignment horizontal="center" vertical="center"/>
    </xf>
    <xf numFmtId="14" fontId="16" fillId="0" borderId="27" xfId="54" applyNumberFormat="1" applyFont="1" applyFill="1" applyBorder="1" applyAlignment="1">
      <alignment horizontal="center" vertical="center"/>
    </xf>
    <xf numFmtId="0" fontId="18" fillId="0" borderId="12" xfId="54" applyFont="1" applyBorder="1" applyAlignment="1">
      <alignment vertical="center"/>
    </xf>
    <xf numFmtId="9" fontId="16" fillId="0" borderId="13" xfId="54" applyNumberFormat="1" applyFont="1" applyFill="1" applyBorder="1" applyAlignment="1" applyProtection="1">
      <alignment horizontal="center" vertical="center"/>
    </xf>
    <xf numFmtId="0" fontId="16" fillId="0" borderId="27" xfId="54" applyFont="1" applyFill="1" applyBorder="1" applyAlignment="1">
      <alignment horizontal="center" vertical="center"/>
    </xf>
    <xf numFmtId="9" fontId="16" fillId="0" borderId="13" xfId="54" applyNumberFormat="1" applyFont="1" applyFill="1" applyBorder="1" applyAlignment="1">
      <alignment horizontal="center" vertical="center"/>
    </xf>
    <xf numFmtId="0" fontId="18" fillId="0" borderId="12" xfId="54" applyFont="1" applyBorder="1" applyAlignment="1">
      <alignment horizontal="center" vertical="center"/>
    </xf>
    <xf numFmtId="0" fontId="16" fillId="0" borderId="18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16" fillId="0" borderId="12" xfId="54" applyFont="1" applyBorder="1" applyAlignment="1">
      <alignment horizontal="left" vertical="center"/>
    </xf>
    <xf numFmtId="0" fontId="27" fillId="0" borderId="14" xfId="54" applyFont="1" applyBorder="1" applyAlignment="1">
      <alignment vertical="center"/>
    </xf>
    <xf numFmtId="0" fontId="28" fillId="0" borderId="15" xfId="6" applyNumberFormat="1" applyFont="1" applyFill="1" applyBorder="1" applyAlignment="1" applyProtection="1">
      <alignment horizontal="center" vertical="center" wrapText="1"/>
    </xf>
    <xf numFmtId="0" fontId="29" fillId="0" borderId="28" xfId="54" applyFont="1" applyFill="1" applyBorder="1" applyAlignment="1">
      <alignment horizontal="center" vertical="center" wrapText="1"/>
    </xf>
    <xf numFmtId="0" fontId="18" fillId="0" borderId="14" xfId="54" applyFont="1" applyBorder="1" applyAlignment="1">
      <alignment horizontal="left" vertical="center"/>
    </xf>
    <xf numFmtId="0" fontId="18" fillId="0" borderId="15" xfId="54" applyFont="1" applyBorder="1" applyAlignment="1">
      <alignment horizontal="left" vertical="center"/>
    </xf>
    <xf numFmtId="14" fontId="16" fillId="0" borderId="15" xfId="54" applyNumberFormat="1" applyFont="1" applyFill="1" applyBorder="1" applyAlignment="1">
      <alignment horizontal="center" vertical="center" wrapText="1"/>
    </xf>
    <xf numFmtId="14" fontId="16" fillId="0" borderId="28" xfId="54" applyNumberFormat="1" applyFont="1" applyFill="1" applyBorder="1" applyAlignment="1">
      <alignment horizontal="center" vertical="center" wrapText="1"/>
    </xf>
    <xf numFmtId="0" fontId="19" fillId="0" borderId="0" xfId="54" applyFont="1" applyBorder="1" applyAlignment="1">
      <alignment horizontal="left" vertical="center"/>
    </xf>
    <xf numFmtId="0" fontId="18" fillId="0" borderId="10" xfId="54" applyFont="1" applyBorder="1" applyAlignment="1">
      <alignment vertical="center"/>
    </xf>
    <xf numFmtId="0" fontId="13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3" fillId="0" borderId="11" xfId="54" applyFont="1" applyBorder="1" applyAlignment="1">
      <alignment vertical="center"/>
    </xf>
    <xf numFmtId="0" fontId="18" fillId="0" borderId="11" xfId="54" applyFont="1" applyBorder="1" applyAlignment="1">
      <alignment vertical="center"/>
    </xf>
    <xf numFmtId="0" fontId="13" fillId="0" borderId="13" xfId="54" applyFont="1" applyBorder="1" applyAlignment="1">
      <alignment horizontal="left" vertical="center"/>
    </xf>
    <xf numFmtId="0" fontId="16" fillId="0" borderId="13" xfId="54" applyFont="1" applyBorder="1" applyAlignment="1">
      <alignment horizontal="left" vertical="center"/>
    </xf>
    <xf numFmtId="0" fontId="13" fillId="0" borderId="13" xfId="54" applyFont="1" applyBorder="1" applyAlignment="1">
      <alignment vertical="center"/>
    </xf>
    <xf numFmtId="0" fontId="18" fillId="0" borderId="13" xfId="54" applyFont="1" applyBorder="1" applyAlignment="1">
      <alignment vertical="center"/>
    </xf>
    <xf numFmtId="0" fontId="18" fillId="0" borderId="0" xfId="54" applyFont="1" applyBorder="1" applyAlignment="1">
      <alignment horizontal="left" vertical="center"/>
    </xf>
    <xf numFmtId="0" fontId="17" fillId="0" borderId="10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7" fillId="0" borderId="11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0" fontId="17" fillId="0" borderId="19" xfId="54" applyFont="1" applyBorder="1" applyAlignment="1">
      <alignment horizontal="left" vertical="center"/>
    </xf>
    <xf numFmtId="0" fontId="17" fillId="0" borderId="25" xfId="54" applyFont="1" applyBorder="1" applyAlignment="1">
      <alignment horizontal="left" vertical="center"/>
    </xf>
    <xf numFmtId="0" fontId="17" fillId="0" borderId="10" xfId="54" applyFont="1" applyBorder="1" applyAlignment="1">
      <alignment horizontal="left" vertical="center"/>
    </xf>
    <xf numFmtId="0" fontId="17" fillId="0" borderId="18" xfId="54" applyFont="1" applyBorder="1" applyAlignment="1">
      <alignment horizontal="left" vertical="center"/>
    </xf>
    <xf numFmtId="0" fontId="16" fillId="0" borderId="14" xfId="54" applyFont="1" applyBorder="1" applyAlignment="1">
      <alignment horizontal="left" vertical="center"/>
    </xf>
    <xf numFmtId="0" fontId="16" fillId="0" borderId="15" xfId="54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2" xfId="54" applyFont="1" applyFill="1" applyBorder="1" applyAlignment="1">
      <alignment horizontal="left" vertical="center"/>
    </xf>
    <xf numFmtId="0" fontId="18" fillId="0" borderId="14" xfId="54" applyFont="1" applyBorder="1" applyAlignment="1">
      <alignment horizontal="center" vertical="center"/>
    </xf>
    <xf numFmtId="0" fontId="18" fillId="0" borderId="15" xfId="54" applyFont="1" applyBorder="1" applyAlignment="1">
      <alignment horizontal="center" vertical="center"/>
    </xf>
    <xf numFmtId="0" fontId="18" fillId="0" borderId="13" xfId="54" applyFont="1" applyBorder="1" applyAlignment="1">
      <alignment horizontal="center" vertical="center"/>
    </xf>
    <xf numFmtId="0" fontId="15" fillId="0" borderId="13" xfId="54" applyFont="1" applyBorder="1" applyAlignment="1">
      <alignment horizontal="left" vertical="center"/>
    </xf>
    <xf numFmtId="0" fontId="18" fillId="0" borderId="23" xfId="54" applyFont="1" applyFill="1" applyBorder="1" applyAlignment="1">
      <alignment horizontal="left" vertical="center"/>
    </xf>
    <xf numFmtId="0" fontId="18" fillId="0" borderId="24" xfId="54" applyFont="1" applyFill="1" applyBorder="1" applyAlignment="1">
      <alignment horizontal="left" vertical="center"/>
    </xf>
    <xf numFmtId="0" fontId="19" fillId="0" borderId="0" xfId="54" applyFont="1" applyFill="1" applyBorder="1" applyAlignment="1">
      <alignment horizontal="left" vertical="center"/>
    </xf>
    <xf numFmtId="0" fontId="16" fillId="0" borderId="20" xfId="54" applyFont="1" applyFill="1" applyBorder="1" applyAlignment="1">
      <alignment horizontal="left" vertical="center"/>
    </xf>
    <xf numFmtId="0" fontId="16" fillId="0" borderId="19" xfId="54" applyFont="1" applyFill="1" applyBorder="1" applyAlignment="1">
      <alignment horizontal="left" vertical="center"/>
    </xf>
    <xf numFmtId="0" fontId="18" fillId="0" borderId="20" xfId="54" applyFont="1" applyBorder="1" applyAlignment="1">
      <alignment horizontal="left" vertical="center"/>
    </xf>
    <xf numFmtId="0" fontId="18" fillId="0" borderId="19" xfId="54" applyFont="1" applyBorder="1" applyAlignment="1">
      <alignment horizontal="left" vertical="center"/>
    </xf>
    <xf numFmtId="0" fontId="19" fillId="0" borderId="35" xfId="54" applyFont="1" applyBorder="1" applyAlignment="1">
      <alignment vertical="center"/>
    </xf>
    <xf numFmtId="0" fontId="16" fillId="0" borderId="36" xfId="54" applyFont="1" applyBorder="1" applyAlignment="1">
      <alignment horizontal="center" vertical="center"/>
    </xf>
    <xf numFmtId="0" fontId="19" fillId="0" borderId="36" xfId="54" applyFont="1" applyBorder="1" applyAlignment="1">
      <alignment vertical="center"/>
    </xf>
    <xf numFmtId="0" fontId="16" fillId="0" borderId="36" xfId="54" applyFont="1" applyBorder="1" applyAlignment="1">
      <alignment vertical="center"/>
    </xf>
    <xf numFmtId="58" fontId="13" fillId="0" borderId="36" xfId="54" applyNumberFormat="1" applyFont="1" applyBorder="1" applyAlignment="1">
      <alignment vertical="center"/>
    </xf>
    <xf numFmtId="0" fontId="19" fillId="0" borderId="36" xfId="54" applyFont="1" applyBorder="1" applyAlignment="1">
      <alignment horizontal="center" vertical="center"/>
    </xf>
    <xf numFmtId="0" fontId="19" fillId="0" borderId="37" xfId="54" applyFont="1" applyFill="1" applyBorder="1" applyAlignment="1">
      <alignment horizontal="left" vertical="center"/>
    </xf>
    <xf numFmtId="0" fontId="19" fillId="0" borderId="36" xfId="54" applyFont="1" applyFill="1" applyBorder="1" applyAlignment="1">
      <alignment horizontal="left" vertical="center"/>
    </xf>
    <xf numFmtId="0" fontId="19" fillId="0" borderId="38" xfId="54" applyFont="1" applyFill="1" applyBorder="1" applyAlignment="1">
      <alignment horizontal="center" vertical="center"/>
    </xf>
    <xf numFmtId="0" fontId="19" fillId="0" borderId="39" xfId="54" applyFont="1" applyFill="1" applyBorder="1" applyAlignment="1">
      <alignment horizontal="center" vertical="center"/>
    </xf>
    <xf numFmtId="0" fontId="19" fillId="0" borderId="14" xfId="54" applyFont="1" applyFill="1" applyBorder="1" applyAlignment="1">
      <alignment horizontal="center" vertical="center"/>
    </xf>
    <xf numFmtId="0" fontId="19" fillId="0" borderId="15" xfId="54" applyFont="1" applyFill="1" applyBorder="1" applyAlignment="1">
      <alignment horizontal="center" vertical="center"/>
    </xf>
    <xf numFmtId="58" fontId="19" fillId="0" borderId="36" xfId="54" applyNumberFormat="1" applyFont="1" applyFill="1" applyBorder="1" applyAlignment="1">
      <alignment vertical="center"/>
    </xf>
    <xf numFmtId="0" fontId="13" fillId="0" borderId="34" xfId="54" applyFont="1" applyBorder="1" applyAlignment="1">
      <alignment horizontal="center" vertical="center"/>
    </xf>
    <xf numFmtId="0" fontId="13" fillId="0" borderId="40" xfId="54" applyFont="1" applyBorder="1" applyAlignment="1">
      <alignment horizontal="center" vertical="center"/>
    </xf>
    <xf numFmtId="0" fontId="16" fillId="0" borderId="27" xfId="54" applyFont="1" applyBorder="1" applyAlignment="1">
      <alignment horizontal="left" vertical="center"/>
    </xf>
    <xf numFmtId="0" fontId="18" fillId="0" borderId="27" xfId="54" applyFont="1" applyBorder="1" applyAlignment="1">
      <alignment horizontal="center" vertical="center"/>
    </xf>
    <xf numFmtId="0" fontId="18" fillId="0" borderId="28" xfId="54" applyFont="1" applyBorder="1" applyAlignment="1">
      <alignment horizontal="left" vertical="center"/>
    </xf>
    <xf numFmtId="0" fontId="16" fillId="0" borderId="26" xfId="54" applyFont="1" applyBorder="1" applyAlignment="1">
      <alignment horizontal="left" vertical="center"/>
    </xf>
    <xf numFmtId="0" fontId="15" fillId="0" borderId="11" xfId="54" applyFont="1" applyBorder="1" applyAlignment="1">
      <alignment horizontal="left" vertical="center"/>
    </xf>
    <xf numFmtId="0" fontId="15" fillId="0" borderId="26" xfId="54" applyFont="1" applyBorder="1" applyAlignment="1">
      <alignment horizontal="left" vertical="center"/>
    </xf>
    <xf numFmtId="0" fontId="15" fillId="0" borderId="18" xfId="54" applyFont="1" applyBorder="1" applyAlignment="1">
      <alignment horizontal="left" vertical="center"/>
    </xf>
    <xf numFmtId="0" fontId="15" fillId="0" borderId="19" xfId="54" applyFont="1" applyBorder="1" applyAlignment="1">
      <alignment horizontal="left" vertical="center"/>
    </xf>
    <xf numFmtId="0" fontId="15" fillId="0" borderId="30" xfId="54" applyFont="1" applyBorder="1" applyAlignment="1">
      <alignment horizontal="left" vertical="center"/>
    </xf>
    <xf numFmtId="0" fontId="16" fillId="0" borderId="28" xfId="54" applyFont="1" applyBorder="1" applyAlignment="1">
      <alignment horizontal="left" vertical="center"/>
    </xf>
    <xf numFmtId="0" fontId="18" fillId="0" borderId="28" xfId="54" applyFont="1" applyBorder="1" applyAlignment="1">
      <alignment horizontal="center" vertical="center"/>
    </xf>
    <xf numFmtId="0" fontId="15" fillId="0" borderId="27" xfId="54" applyFont="1" applyBorder="1" applyAlignment="1">
      <alignment horizontal="left" vertical="center"/>
    </xf>
    <xf numFmtId="0" fontId="18" fillId="0" borderId="31" xfId="54" applyFont="1" applyFill="1" applyBorder="1" applyAlignment="1">
      <alignment horizontal="left" vertical="center"/>
    </xf>
    <xf numFmtId="0" fontId="18" fillId="0" borderId="30" xfId="54" applyFont="1" applyBorder="1" applyAlignment="1">
      <alignment horizontal="left" vertical="center"/>
    </xf>
    <xf numFmtId="0" fontId="16" fillId="0" borderId="41" xfId="54" applyFont="1" applyBorder="1" applyAlignment="1">
      <alignment horizontal="center" vertical="center"/>
    </xf>
    <xf numFmtId="0" fontId="19" fillId="0" borderId="42" xfId="54" applyFont="1" applyFill="1" applyBorder="1" applyAlignment="1">
      <alignment horizontal="left" vertical="center"/>
    </xf>
    <xf numFmtId="0" fontId="19" fillId="0" borderId="43" xfId="54" applyFont="1" applyFill="1" applyBorder="1" applyAlignment="1">
      <alignment horizontal="center" vertical="center"/>
    </xf>
    <xf numFmtId="0" fontId="19" fillId="0" borderId="28" xfId="54" applyFont="1" applyFill="1" applyBorder="1" applyAlignment="1">
      <alignment horizontal="center" vertical="center"/>
    </xf>
    <xf numFmtId="0" fontId="13" fillId="0" borderId="36" xfId="54" applyFont="1" applyBorder="1" applyAlignment="1">
      <alignment horizontal="center" vertical="center"/>
    </xf>
    <xf numFmtId="0" fontId="13" fillId="0" borderId="41" xfId="54" applyFont="1" applyBorder="1" applyAlignment="1">
      <alignment horizontal="center" vertical="center"/>
    </xf>
    <xf numFmtId="0" fontId="13" fillId="0" borderId="0" xfId="54" applyFont="1" applyBorder="1" applyAlignment="1">
      <alignment horizontal="left" vertical="center"/>
    </xf>
    <xf numFmtId="0" fontId="30" fillId="0" borderId="9" xfId="54" applyFont="1" applyBorder="1" applyAlignment="1">
      <alignment horizontal="center" vertical="top"/>
    </xf>
    <xf numFmtId="0" fontId="16" fillId="0" borderId="13" xfId="54" applyFont="1" applyFill="1" applyBorder="1" applyAlignment="1">
      <alignment vertical="center"/>
    </xf>
    <xf numFmtId="0" fontId="16" fillId="0" borderId="27" xfId="54" applyFont="1" applyFill="1" applyBorder="1" applyAlignment="1">
      <alignment vertical="center"/>
    </xf>
    <xf numFmtId="14" fontId="16" fillId="0" borderId="15" xfId="54" applyNumberFormat="1" applyFont="1" applyFill="1" applyBorder="1" applyAlignment="1">
      <alignment horizontal="center" vertical="center"/>
    </xf>
    <xf numFmtId="14" fontId="16" fillId="0" borderId="28" xfId="54" applyNumberFormat="1" applyFont="1" applyFill="1" applyBorder="1" applyAlignment="1">
      <alignment horizontal="center" vertical="center"/>
    </xf>
    <xf numFmtId="0" fontId="18" fillId="0" borderId="44" xfId="54" applyFont="1" applyBorder="1" applyAlignment="1">
      <alignment horizontal="left" vertical="center"/>
    </xf>
    <xf numFmtId="0" fontId="18" fillId="0" borderId="21" xfId="54" applyFont="1" applyBorder="1" applyAlignment="1">
      <alignment horizontal="left" vertical="center"/>
    </xf>
    <xf numFmtId="0" fontId="19" fillId="0" borderId="37" xfId="54" applyFont="1" applyBorder="1" applyAlignment="1">
      <alignment horizontal="left" vertical="center"/>
    </xf>
    <xf numFmtId="0" fontId="19" fillId="0" borderId="36" xfId="54" applyFont="1" applyBorder="1" applyAlignment="1">
      <alignment horizontal="left" vertical="center"/>
    </xf>
    <xf numFmtId="0" fontId="18" fillId="0" borderId="38" xfId="54" applyFont="1" applyBorder="1" applyAlignment="1">
      <alignment vertical="center"/>
    </xf>
    <xf numFmtId="0" fontId="13" fillId="0" borderId="39" xfId="54" applyFont="1" applyBorder="1" applyAlignment="1">
      <alignment horizontal="left" vertical="center"/>
    </xf>
    <xf numFmtId="0" fontId="16" fillId="0" borderId="39" xfId="54" applyFont="1" applyBorder="1" applyAlignment="1">
      <alignment horizontal="left" vertical="center"/>
    </xf>
    <xf numFmtId="0" fontId="13" fillId="0" borderId="39" xfId="54" applyFont="1" applyBorder="1" applyAlignment="1">
      <alignment vertical="center"/>
    </xf>
    <xf numFmtId="0" fontId="18" fillId="0" borderId="39" xfId="54" applyFont="1" applyBorder="1" applyAlignment="1">
      <alignment vertical="center"/>
    </xf>
    <xf numFmtId="0" fontId="18" fillId="0" borderId="38" xfId="54" applyFont="1" applyBorder="1" applyAlignment="1">
      <alignment horizontal="center" vertical="center"/>
    </xf>
    <xf numFmtId="0" fontId="16" fillId="0" borderId="39" xfId="54" applyFont="1" applyBorder="1" applyAlignment="1">
      <alignment horizontal="center" vertical="center"/>
    </xf>
    <xf numFmtId="0" fontId="18" fillId="0" borderId="39" xfId="54" applyFont="1" applyBorder="1" applyAlignment="1">
      <alignment horizontal="center" vertical="center"/>
    </xf>
    <xf numFmtId="0" fontId="13" fillId="0" borderId="39" xfId="54" applyFont="1" applyBorder="1" applyAlignment="1">
      <alignment horizontal="center" vertical="center"/>
    </xf>
    <xf numFmtId="0" fontId="16" fillId="0" borderId="13" xfId="54" applyFont="1" applyBorder="1" applyAlignment="1">
      <alignment horizontal="center" vertical="center"/>
    </xf>
    <xf numFmtId="0" fontId="13" fillId="0" borderId="13" xfId="54" applyFont="1" applyBorder="1" applyAlignment="1">
      <alignment horizontal="center" vertical="center"/>
    </xf>
    <xf numFmtId="0" fontId="18" fillId="0" borderId="23" xfId="54" applyFont="1" applyBorder="1" applyAlignment="1">
      <alignment horizontal="left" vertical="center" wrapText="1"/>
    </xf>
    <xf numFmtId="0" fontId="18" fillId="0" borderId="24" xfId="54" applyFont="1" applyBorder="1" applyAlignment="1">
      <alignment horizontal="left" vertical="center" wrapText="1"/>
    </xf>
    <xf numFmtId="0" fontId="18" fillId="0" borderId="38" xfId="54" applyFont="1" applyBorder="1" applyAlignment="1">
      <alignment horizontal="left" vertical="center"/>
    </xf>
    <xf numFmtId="0" fontId="18" fillId="0" borderId="39" xfId="54" applyFont="1" applyBorder="1" applyAlignment="1">
      <alignment horizontal="left" vertical="center"/>
    </xf>
    <xf numFmtId="0" fontId="31" fillId="0" borderId="45" xfId="54" applyFont="1" applyBorder="1" applyAlignment="1">
      <alignment horizontal="left" vertical="center" wrapText="1"/>
    </xf>
    <xf numFmtId="0" fontId="16" fillId="0" borderId="12" xfId="54" applyFont="1" applyFill="1" applyBorder="1" applyAlignment="1">
      <alignment horizontal="left" vertical="center"/>
    </xf>
    <xf numFmtId="9" fontId="16" fillId="0" borderId="13" xfId="54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9" fontId="16" fillId="0" borderId="22" xfId="54" applyNumberFormat="1" applyFont="1" applyFill="1" applyBorder="1" applyAlignment="1">
      <alignment horizontal="left" vertical="center"/>
    </xf>
    <xf numFmtId="9" fontId="16" fillId="0" borderId="17" xfId="54" applyNumberFormat="1" applyFont="1" applyFill="1" applyBorder="1" applyAlignment="1">
      <alignment horizontal="left" vertical="center"/>
    </xf>
    <xf numFmtId="9" fontId="16" fillId="0" borderId="46" xfId="54" applyNumberFormat="1" applyFont="1" applyBorder="1" applyAlignment="1">
      <alignment horizontal="left" vertical="center"/>
    </xf>
    <xf numFmtId="9" fontId="16" fillId="0" borderId="0" xfId="54" applyNumberFormat="1" applyFont="1" applyAlignment="1">
      <alignment horizontal="left" vertical="center"/>
    </xf>
    <xf numFmtId="9" fontId="16" fillId="0" borderId="23" xfId="54" applyNumberFormat="1" applyFont="1" applyBorder="1" applyAlignment="1">
      <alignment horizontal="left" vertical="center"/>
    </xf>
    <xf numFmtId="9" fontId="16" fillId="0" borderId="24" xfId="54" applyNumberFormat="1" applyFont="1" applyBorder="1" applyAlignment="1">
      <alignment horizontal="left" vertical="center"/>
    </xf>
    <xf numFmtId="0" fontId="15" fillId="0" borderId="38" xfId="54" applyFont="1" applyFill="1" applyBorder="1" applyAlignment="1">
      <alignment horizontal="left" vertical="center"/>
    </xf>
    <xf numFmtId="0" fontId="15" fillId="0" borderId="39" xfId="54" applyFont="1" applyFill="1" applyBorder="1" applyAlignment="1">
      <alignment horizontal="left" vertical="center"/>
    </xf>
    <xf numFmtId="0" fontId="15" fillId="0" borderId="47" xfId="54" applyFont="1" applyFill="1" applyBorder="1" applyAlignment="1">
      <alignment horizontal="left" vertical="center"/>
    </xf>
    <xf numFmtId="0" fontId="15" fillId="0" borderId="24" xfId="54" applyFont="1" applyFill="1" applyBorder="1" applyAlignment="1">
      <alignment horizontal="left" vertical="center"/>
    </xf>
    <xf numFmtId="0" fontId="19" fillId="0" borderId="21" xfId="54" applyFont="1" applyFill="1" applyBorder="1" applyAlignment="1">
      <alignment horizontal="left" vertical="center"/>
    </xf>
    <xf numFmtId="0" fontId="16" fillId="0" borderId="48" xfId="54" applyFont="1" applyFill="1" applyBorder="1" applyAlignment="1">
      <alignment horizontal="left" vertical="center"/>
    </xf>
    <xf numFmtId="0" fontId="16" fillId="0" borderId="49" xfId="54" applyFont="1" applyFill="1" applyBorder="1" applyAlignment="1">
      <alignment horizontal="left" vertical="center"/>
    </xf>
    <xf numFmtId="0" fontId="19" fillId="0" borderId="33" xfId="54" applyFont="1" applyBorder="1" applyAlignment="1">
      <alignment vertical="center"/>
    </xf>
    <xf numFmtId="0" fontId="32" fillId="0" borderId="36" xfId="54" applyFont="1" applyBorder="1" applyAlignment="1">
      <alignment horizontal="center" vertical="center"/>
    </xf>
    <xf numFmtId="0" fontId="19" fillId="0" borderId="34" xfId="54" applyFont="1" applyBorder="1" applyAlignment="1">
      <alignment vertical="center"/>
    </xf>
    <xf numFmtId="0" fontId="16" fillId="0" borderId="50" xfId="54" applyFont="1" applyBorder="1" applyAlignment="1">
      <alignment vertical="center"/>
    </xf>
    <xf numFmtId="0" fontId="19" fillId="0" borderId="50" xfId="54" applyFont="1" applyBorder="1" applyAlignment="1">
      <alignment vertical="center"/>
    </xf>
    <xf numFmtId="58" fontId="13" fillId="0" borderId="34" xfId="54" applyNumberFormat="1" applyFont="1" applyBorder="1" applyAlignment="1">
      <alignment vertical="center"/>
    </xf>
    <xf numFmtId="0" fontId="19" fillId="0" borderId="21" xfId="54" applyFont="1" applyBorder="1" applyAlignment="1">
      <alignment horizontal="center" vertical="center"/>
    </xf>
    <xf numFmtId="0" fontId="16" fillId="0" borderId="44" xfId="54" applyFont="1" applyFill="1" applyBorder="1" applyAlignment="1">
      <alignment horizontal="left" vertical="center"/>
    </xf>
    <xf numFmtId="0" fontId="16" fillId="0" borderId="21" xfId="54" applyFont="1" applyFill="1" applyBorder="1" applyAlignment="1">
      <alignment horizontal="left" vertical="center"/>
    </xf>
    <xf numFmtId="0" fontId="13" fillId="0" borderId="50" xfId="54" applyFont="1" applyBorder="1" applyAlignment="1">
      <alignment vertical="center"/>
    </xf>
    <xf numFmtId="58" fontId="13" fillId="0" borderId="34" xfId="54" applyNumberFormat="1" applyFont="1" applyFill="1" applyBorder="1" applyAlignment="1">
      <alignment vertical="center"/>
    </xf>
    <xf numFmtId="0" fontId="18" fillId="0" borderId="51" xfId="54" applyFont="1" applyBorder="1" applyAlignment="1">
      <alignment horizontal="left" vertical="center"/>
    </xf>
    <xf numFmtId="0" fontId="19" fillId="0" borderId="42" xfId="54" applyFont="1" applyBorder="1" applyAlignment="1">
      <alignment horizontal="left" vertical="center"/>
    </xf>
    <xf numFmtId="0" fontId="16" fillId="0" borderId="43" xfId="54" applyFont="1" applyBorder="1" applyAlignment="1">
      <alignment horizontal="left" vertical="center"/>
    </xf>
    <xf numFmtId="0" fontId="18" fillId="0" borderId="0" xfId="54" applyFont="1" applyBorder="1" applyAlignment="1">
      <alignment vertical="center"/>
    </xf>
    <xf numFmtId="0" fontId="18" fillId="0" borderId="31" xfId="54" applyFont="1" applyBorder="1" applyAlignment="1">
      <alignment horizontal="left" vertical="center" wrapText="1"/>
    </xf>
    <xf numFmtId="0" fontId="18" fillId="0" borderId="43" xfId="54" applyFont="1" applyBorder="1" applyAlignment="1">
      <alignment horizontal="left" vertical="center"/>
    </xf>
    <xf numFmtId="0" fontId="33" fillId="0" borderId="27" xfId="54" applyFont="1" applyBorder="1" applyAlignment="1">
      <alignment horizontal="left" vertical="center"/>
    </xf>
    <xf numFmtId="0" fontId="17" fillId="0" borderId="27" xfId="54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9" fontId="16" fillId="0" borderId="29" xfId="54" applyNumberFormat="1" applyFont="1" applyFill="1" applyBorder="1" applyAlignment="1">
      <alignment horizontal="left" vertical="center"/>
    </xf>
    <xf numFmtId="9" fontId="16" fillId="0" borderId="52" xfId="54" applyNumberFormat="1" applyFont="1" applyBorder="1" applyAlignment="1">
      <alignment horizontal="left" vertical="center"/>
    </xf>
    <xf numFmtId="9" fontId="16" fillId="0" borderId="31" xfId="54" applyNumberFormat="1" applyFont="1" applyBorder="1" applyAlignment="1">
      <alignment horizontal="left" vertical="center"/>
    </xf>
    <xf numFmtId="0" fontId="15" fillId="0" borderId="43" xfId="54" applyFont="1" applyFill="1" applyBorder="1" applyAlignment="1">
      <alignment horizontal="left" vertical="center"/>
    </xf>
    <xf numFmtId="0" fontId="15" fillId="0" borderId="31" xfId="54" applyFont="1" applyFill="1" applyBorder="1" applyAlignment="1">
      <alignment horizontal="left" vertical="center"/>
    </xf>
    <xf numFmtId="0" fontId="16" fillId="0" borderId="53" xfId="54" applyFont="1" applyFill="1" applyBorder="1" applyAlignment="1">
      <alignment horizontal="left" vertical="center"/>
    </xf>
    <xf numFmtId="0" fontId="19" fillId="0" borderId="54" xfId="54" applyFont="1" applyBorder="1" applyAlignment="1">
      <alignment horizontal="center" vertical="center"/>
    </xf>
    <xf numFmtId="0" fontId="16" fillId="0" borderId="50" xfId="54" applyFont="1" applyBorder="1" applyAlignment="1">
      <alignment horizontal="center" vertical="center"/>
    </xf>
    <xf numFmtId="0" fontId="16" fillId="0" borderId="51" xfId="54" applyFont="1" applyBorder="1" applyAlignment="1">
      <alignment horizontal="center" vertical="center"/>
    </xf>
    <xf numFmtId="0" fontId="16" fillId="0" borderId="51" xfId="54" applyFont="1" applyFill="1" applyBorder="1" applyAlignment="1">
      <alignment horizontal="left" vertical="center"/>
    </xf>
    <xf numFmtId="0" fontId="34" fillId="0" borderId="55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5" fillId="0" borderId="57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2" xfId="0" applyFont="1" applyFill="1" applyBorder="1"/>
    <xf numFmtId="0" fontId="0" fillId="0" borderId="57" xfId="0" applyBorder="1"/>
    <xf numFmtId="0" fontId="0" fillId="0" borderId="2" xfId="0" applyBorder="1"/>
    <xf numFmtId="0" fontId="0" fillId="3" borderId="2" xfId="0" applyFill="1" applyBorder="1"/>
    <xf numFmtId="0" fontId="0" fillId="0" borderId="58" xfId="0" applyBorder="1"/>
    <xf numFmtId="0" fontId="0" fillId="0" borderId="59" xfId="0" applyBorder="1"/>
    <xf numFmtId="0" fontId="0" fillId="3" borderId="59" xfId="0" applyFill="1" applyBorder="1"/>
    <xf numFmtId="0" fontId="0" fillId="4" borderId="0" xfId="0" applyFill="1"/>
    <xf numFmtId="0" fontId="34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6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5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62558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393700</xdr:colOff>
          <xdr:row>55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62558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12700</xdr:rowOff>
        </xdr:from>
        <xdr:to>
          <xdr:col>1</xdr:col>
          <xdr:colOff>596900</xdr:colOff>
          <xdr:row>50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6191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0</xdr:rowOff>
        </xdr:from>
        <xdr:to>
          <xdr:col>1</xdr:col>
          <xdr:colOff>596900</xdr:colOff>
          <xdr:row>51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8045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606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50</xdr:row>
          <xdr:rowOff>0</xdr:rowOff>
        </xdr:from>
        <xdr:to>
          <xdr:col>5</xdr:col>
          <xdr:colOff>635000</xdr:colOff>
          <xdr:row>51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622300</xdr:colOff>
          <xdr:row>50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8045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50</xdr:row>
          <xdr:rowOff>0</xdr:rowOff>
        </xdr:from>
        <xdr:to>
          <xdr:col>9</xdr:col>
          <xdr:colOff>596900</xdr:colOff>
          <xdr:row>51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584200</xdr:colOff>
          <xdr:row>50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606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606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38</xdr:row>
          <xdr:rowOff>0</xdr:rowOff>
        </xdr:from>
        <xdr:to>
          <xdr:col>2</xdr:col>
          <xdr:colOff>596900</xdr:colOff>
          <xdr:row>39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39660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38</xdr:row>
          <xdr:rowOff>0</xdr:rowOff>
        </xdr:from>
        <xdr:to>
          <xdr:col>3</xdr:col>
          <xdr:colOff>596900</xdr:colOff>
          <xdr:row>39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39660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22</xdr:row>
      <xdr:rowOff>0</xdr:rowOff>
    </xdr:from>
    <xdr:to>
      <xdr:col>8</xdr:col>
      <xdr:colOff>567055</xdr:colOff>
      <xdr:row>22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10920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109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313055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313055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63" customWidth="1"/>
    <col min="2" max="2" width="96.3333333333333" style="364" customWidth="1"/>
    <col min="3" max="3" width="10.1666666666667" customWidth="1"/>
  </cols>
  <sheetData>
    <row r="1" customFormat="1" ht="21" customHeight="1" spans="1:2">
      <c r="A1" s="365"/>
      <c r="B1" s="366" t="s">
        <v>0</v>
      </c>
    </row>
    <row r="2" customFormat="1" spans="1:2">
      <c r="A2" s="367">
        <v>1</v>
      </c>
      <c r="B2" s="368" t="s">
        <v>1</v>
      </c>
    </row>
    <row r="3" customFormat="1" spans="1:2">
      <c r="A3" s="367">
        <v>2</v>
      </c>
      <c r="B3" s="368" t="s">
        <v>2</v>
      </c>
    </row>
    <row r="4" customFormat="1" spans="1:2">
      <c r="A4" s="367">
        <v>3</v>
      </c>
      <c r="B4" s="368" t="s">
        <v>3</v>
      </c>
    </row>
    <row r="5" customFormat="1" spans="1:2">
      <c r="A5" s="367">
        <v>4</v>
      </c>
      <c r="B5" s="368" t="s">
        <v>4</v>
      </c>
    </row>
    <row r="6" customFormat="1" spans="1:2">
      <c r="A6" s="367">
        <v>5</v>
      </c>
      <c r="B6" s="368" t="s">
        <v>5</v>
      </c>
    </row>
    <row r="7" customFormat="1" spans="1:2">
      <c r="A7" s="367">
        <v>6</v>
      </c>
      <c r="B7" s="368" t="s">
        <v>6</v>
      </c>
    </row>
    <row r="8" s="362" customFormat="1" ht="35" customHeight="1" spans="1:2">
      <c r="A8" s="369">
        <v>7</v>
      </c>
      <c r="B8" s="370" t="s">
        <v>7</v>
      </c>
    </row>
    <row r="9" customFormat="1" ht="19" customHeight="1" spans="1:2">
      <c r="A9" s="365"/>
      <c r="B9" s="371" t="s">
        <v>8</v>
      </c>
    </row>
    <row r="10" customFormat="1" ht="30" customHeight="1" spans="1:2">
      <c r="A10" s="367">
        <v>1</v>
      </c>
      <c r="B10" s="372" t="s">
        <v>9</v>
      </c>
    </row>
    <row r="11" customFormat="1" spans="1:2">
      <c r="A11" s="367">
        <v>2</v>
      </c>
      <c r="B11" s="370" t="s">
        <v>10</v>
      </c>
    </row>
    <row r="12" customFormat="1" spans="1:2">
      <c r="A12" s="367"/>
      <c r="B12" s="368"/>
    </row>
    <row r="13" customFormat="1" ht="20.4" spans="1:2">
      <c r="A13" s="365"/>
      <c r="B13" s="371" t="s">
        <v>11</v>
      </c>
    </row>
    <row r="14" customFormat="1" ht="31.2" spans="1:2">
      <c r="A14" s="367">
        <v>1</v>
      </c>
      <c r="B14" s="372" t="s">
        <v>12</v>
      </c>
    </row>
    <row r="15" customFormat="1" spans="1:2">
      <c r="A15" s="367">
        <v>2</v>
      </c>
      <c r="B15" s="368" t="s">
        <v>13</v>
      </c>
    </row>
    <row r="16" customFormat="1" spans="1:2">
      <c r="A16" s="367">
        <v>3</v>
      </c>
      <c r="B16" s="368" t="s">
        <v>14</v>
      </c>
    </row>
    <row r="17" customFormat="1" spans="1:2">
      <c r="A17" s="367"/>
      <c r="B17" s="368"/>
    </row>
    <row r="18" customFormat="1" ht="20.4" spans="1:2">
      <c r="A18" s="365"/>
      <c r="B18" s="371" t="s">
        <v>15</v>
      </c>
    </row>
    <row r="19" customFormat="1" ht="31.2" spans="1:2">
      <c r="A19" s="367">
        <v>1</v>
      </c>
      <c r="B19" s="372" t="s">
        <v>16</v>
      </c>
    </row>
    <row r="20" customFormat="1" spans="1:2">
      <c r="A20" s="367">
        <v>2</v>
      </c>
      <c r="B20" s="368" t="s">
        <v>17</v>
      </c>
    </row>
    <row r="21" customFormat="1" ht="31.2" spans="1:2">
      <c r="A21" s="367">
        <v>3</v>
      </c>
      <c r="B21" s="368" t="s">
        <v>18</v>
      </c>
    </row>
    <row r="22" customFormat="1" spans="1:2">
      <c r="A22" s="367"/>
      <c r="B22" s="368"/>
    </row>
    <row r="24" customFormat="1" spans="1:2">
      <c r="A24" s="373"/>
      <c r="B24" s="37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1" t="s">
        <v>19</v>
      </c>
      <c r="C2" s="342"/>
      <c r="D2" s="342"/>
      <c r="E2" s="342"/>
      <c r="F2" s="342"/>
      <c r="G2" s="342"/>
      <c r="H2" s="342"/>
      <c r="I2" s="357"/>
    </row>
    <row r="3" ht="28" customHeight="1" spans="2:9">
      <c r="B3" s="343"/>
      <c r="C3" s="344"/>
      <c r="D3" s="345" t="s">
        <v>20</v>
      </c>
      <c r="E3" s="346"/>
      <c r="F3" s="347" t="s">
        <v>21</v>
      </c>
      <c r="G3" s="348"/>
      <c r="H3" s="345" t="s">
        <v>22</v>
      </c>
      <c r="I3" s="358"/>
    </row>
    <row r="4" ht="28" customHeight="1" spans="2:9">
      <c r="B4" s="343" t="s">
        <v>23</v>
      </c>
      <c r="C4" s="344" t="s">
        <v>24</v>
      </c>
      <c r="D4" s="344" t="s">
        <v>25</v>
      </c>
      <c r="E4" s="344" t="s">
        <v>26</v>
      </c>
      <c r="F4" s="349" t="s">
        <v>25</v>
      </c>
      <c r="G4" s="349" t="s">
        <v>26</v>
      </c>
      <c r="H4" s="344" t="s">
        <v>25</v>
      </c>
      <c r="I4" s="359" t="s">
        <v>26</v>
      </c>
    </row>
    <row r="5" ht="28" customHeight="1" spans="2:9">
      <c r="B5" s="350" t="s">
        <v>27</v>
      </c>
      <c r="C5" s="351">
        <v>13</v>
      </c>
      <c r="D5" s="351">
        <v>0</v>
      </c>
      <c r="E5" s="351">
        <v>1</v>
      </c>
      <c r="F5" s="352">
        <v>0</v>
      </c>
      <c r="G5" s="352">
        <v>1</v>
      </c>
      <c r="H5" s="351">
        <v>1</v>
      </c>
      <c r="I5" s="360">
        <v>2</v>
      </c>
    </row>
    <row r="6" ht="28" customHeight="1" spans="2:9">
      <c r="B6" s="350" t="s">
        <v>28</v>
      </c>
      <c r="C6" s="351">
        <v>20</v>
      </c>
      <c r="D6" s="351">
        <v>0</v>
      </c>
      <c r="E6" s="351">
        <v>1</v>
      </c>
      <c r="F6" s="352">
        <v>1</v>
      </c>
      <c r="G6" s="352">
        <v>2</v>
      </c>
      <c r="H6" s="351">
        <v>2</v>
      </c>
      <c r="I6" s="360">
        <v>3</v>
      </c>
    </row>
    <row r="7" ht="28" customHeight="1" spans="2:9">
      <c r="B7" s="350" t="s">
        <v>29</v>
      </c>
      <c r="C7" s="351">
        <v>32</v>
      </c>
      <c r="D7" s="351">
        <v>0</v>
      </c>
      <c r="E7" s="351">
        <v>1</v>
      </c>
      <c r="F7" s="352">
        <v>2</v>
      </c>
      <c r="G7" s="352">
        <v>3</v>
      </c>
      <c r="H7" s="351">
        <v>3</v>
      </c>
      <c r="I7" s="360">
        <v>4</v>
      </c>
    </row>
    <row r="8" ht="28" customHeight="1" spans="2:9">
      <c r="B8" s="350" t="s">
        <v>30</v>
      </c>
      <c r="C8" s="351">
        <v>50</v>
      </c>
      <c r="D8" s="351">
        <v>1</v>
      </c>
      <c r="E8" s="351">
        <v>2</v>
      </c>
      <c r="F8" s="352">
        <v>3</v>
      </c>
      <c r="G8" s="352">
        <v>4</v>
      </c>
      <c r="H8" s="351">
        <v>5</v>
      </c>
      <c r="I8" s="360">
        <v>6</v>
      </c>
    </row>
    <row r="9" ht="28" customHeight="1" spans="2:9">
      <c r="B9" s="350" t="s">
        <v>31</v>
      </c>
      <c r="C9" s="351">
        <v>80</v>
      </c>
      <c r="D9" s="351">
        <v>2</v>
      </c>
      <c r="E9" s="351">
        <v>3</v>
      </c>
      <c r="F9" s="352">
        <v>5</v>
      </c>
      <c r="G9" s="352">
        <v>6</v>
      </c>
      <c r="H9" s="351">
        <v>7</v>
      </c>
      <c r="I9" s="360">
        <v>8</v>
      </c>
    </row>
    <row r="10" ht="28" customHeight="1" spans="2:9">
      <c r="B10" s="350" t="s">
        <v>32</v>
      </c>
      <c r="C10" s="351">
        <v>125</v>
      </c>
      <c r="D10" s="351">
        <v>3</v>
      </c>
      <c r="E10" s="351">
        <v>4</v>
      </c>
      <c r="F10" s="352">
        <v>7</v>
      </c>
      <c r="G10" s="352">
        <v>8</v>
      </c>
      <c r="H10" s="351">
        <v>10</v>
      </c>
      <c r="I10" s="360">
        <v>11</v>
      </c>
    </row>
    <row r="11" ht="28" customHeight="1" spans="2:9">
      <c r="B11" s="350" t="s">
        <v>33</v>
      </c>
      <c r="C11" s="351">
        <v>200</v>
      </c>
      <c r="D11" s="351">
        <v>5</v>
      </c>
      <c r="E11" s="351">
        <v>6</v>
      </c>
      <c r="F11" s="352">
        <v>10</v>
      </c>
      <c r="G11" s="352">
        <v>11</v>
      </c>
      <c r="H11" s="351">
        <v>14</v>
      </c>
      <c r="I11" s="360">
        <v>15</v>
      </c>
    </row>
    <row r="12" ht="28" customHeight="1" spans="2:9">
      <c r="B12" s="353" t="s">
        <v>34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35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.15" spans="1:11">
      <c r="A1" s="269" t="s">
        <v>36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6.35" spans="1:11">
      <c r="A2" s="168" t="s">
        <v>37</v>
      </c>
      <c r="B2" s="169" t="s">
        <v>38</v>
      </c>
      <c r="C2" s="169"/>
      <c r="D2" s="170" t="s">
        <v>39</v>
      </c>
      <c r="E2" s="170"/>
      <c r="F2" s="169" t="s">
        <v>40</v>
      </c>
      <c r="G2" s="169"/>
      <c r="H2" s="171" t="s">
        <v>41</v>
      </c>
      <c r="I2" s="246" t="s">
        <v>42</v>
      </c>
      <c r="J2" s="246"/>
      <c r="K2" s="247"/>
    </row>
    <row r="3" ht="15.6" spans="1:11">
      <c r="A3" s="172" t="s">
        <v>43</v>
      </c>
      <c r="B3" s="173"/>
      <c r="C3" s="174"/>
      <c r="D3" s="175" t="s">
        <v>44</v>
      </c>
      <c r="E3" s="176"/>
      <c r="F3" s="176"/>
      <c r="G3" s="177"/>
      <c r="H3" s="175" t="s">
        <v>45</v>
      </c>
      <c r="I3" s="176"/>
      <c r="J3" s="176"/>
      <c r="K3" s="177"/>
    </row>
    <row r="4" ht="16.35" spans="1:11">
      <c r="A4" s="178" t="s">
        <v>46</v>
      </c>
      <c r="B4" s="179" t="s">
        <v>47</v>
      </c>
      <c r="C4" s="180"/>
      <c r="D4" s="178" t="s">
        <v>48</v>
      </c>
      <c r="E4" s="181"/>
      <c r="F4" s="182">
        <v>45565</v>
      </c>
      <c r="G4" s="183"/>
      <c r="H4" s="178" t="s">
        <v>49</v>
      </c>
      <c r="I4" s="181"/>
      <c r="J4" s="206" t="s">
        <v>50</v>
      </c>
      <c r="K4" s="248" t="s">
        <v>51</v>
      </c>
    </row>
    <row r="5" ht="15.6" spans="1:11">
      <c r="A5" s="184" t="s">
        <v>52</v>
      </c>
      <c r="B5" s="70" t="s">
        <v>53</v>
      </c>
      <c r="C5" s="70"/>
      <c r="D5" s="178" t="s">
        <v>54</v>
      </c>
      <c r="E5" s="181"/>
      <c r="F5" s="182">
        <v>45494</v>
      </c>
      <c r="G5" s="183"/>
      <c r="H5" s="178" t="s">
        <v>55</v>
      </c>
      <c r="I5" s="181"/>
      <c r="J5" s="206" t="s">
        <v>50</v>
      </c>
      <c r="K5" s="248" t="s">
        <v>51</v>
      </c>
    </row>
    <row r="6" ht="15.6" spans="1:11">
      <c r="A6" s="178" t="s">
        <v>56</v>
      </c>
      <c r="B6" s="270">
        <v>6</v>
      </c>
      <c r="C6" s="271">
        <v>7</v>
      </c>
      <c r="D6" s="184" t="s">
        <v>57</v>
      </c>
      <c r="E6" s="208"/>
      <c r="F6" s="182">
        <v>45545</v>
      </c>
      <c r="G6" s="183"/>
      <c r="H6" s="178" t="s">
        <v>58</v>
      </c>
      <c r="I6" s="181"/>
      <c r="J6" s="206" t="s">
        <v>50</v>
      </c>
      <c r="K6" s="248" t="s">
        <v>51</v>
      </c>
    </row>
    <row r="7" ht="15.6" spans="1:11">
      <c r="A7" s="178" t="s">
        <v>59</v>
      </c>
      <c r="B7" s="189">
        <v>20000</v>
      </c>
      <c r="C7" s="190"/>
      <c r="D7" s="184" t="s">
        <v>60</v>
      </c>
      <c r="E7" s="207"/>
      <c r="F7" s="182">
        <v>45555</v>
      </c>
      <c r="G7" s="183"/>
      <c r="H7" s="178" t="s">
        <v>61</v>
      </c>
      <c r="I7" s="181"/>
      <c r="J7" s="206" t="s">
        <v>50</v>
      </c>
      <c r="K7" s="248" t="s">
        <v>51</v>
      </c>
    </row>
    <row r="8" ht="28" customHeight="1" spans="1:11">
      <c r="A8" s="192" t="s">
        <v>62</v>
      </c>
      <c r="B8" s="193" t="s">
        <v>63</v>
      </c>
      <c r="C8" s="194"/>
      <c r="D8" s="195" t="s">
        <v>64</v>
      </c>
      <c r="E8" s="196"/>
      <c r="F8" s="272">
        <v>45527</v>
      </c>
      <c r="G8" s="273"/>
      <c r="H8" s="195" t="s">
        <v>65</v>
      </c>
      <c r="I8" s="196"/>
      <c r="J8" s="219" t="s">
        <v>50</v>
      </c>
      <c r="K8" s="257" t="s">
        <v>51</v>
      </c>
    </row>
    <row r="9" ht="16.35" spans="1:11">
      <c r="A9" s="274" t="s">
        <v>66</v>
      </c>
      <c r="B9" s="275"/>
      <c r="C9" s="275"/>
      <c r="D9" s="275"/>
      <c r="E9" s="275"/>
      <c r="F9" s="275"/>
      <c r="G9" s="275"/>
      <c r="H9" s="275"/>
      <c r="I9" s="275"/>
      <c r="J9" s="275"/>
      <c r="K9" s="322"/>
    </row>
    <row r="10" ht="16.35" spans="1:11">
      <c r="A10" s="276" t="s">
        <v>67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23"/>
    </row>
    <row r="11" ht="15.6" spans="1:11">
      <c r="A11" s="278" t="s">
        <v>68</v>
      </c>
      <c r="B11" s="279" t="s">
        <v>69</v>
      </c>
      <c r="C11" s="280" t="s">
        <v>70</v>
      </c>
      <c r="D11" s="281"/>
      <c r="E11" s="282" t="s">
        <v>71</v>
      </c>
      <c r="F11" s="279" t="s">
        <v>69</v>
      </c>
      <c r="G11" s="280" t="s">
        <v>70</v>
      </c>
      <c r="H11" s="280" t="s">
        <v>72</v>
      </c>
      <c r="I11" s="282" t="s">
        <v>73</v>
      </c>
      <c r="J11" s="279" t="s">
        <v>69</v>
      </c>
      <c r="K11" s="324" t="s">
        <v>70</v>
      </c>
    </row>
    <row r="12" ht="15.6" spans="1:11">
      <c r="A12" s="184" t="s">
        <v>74</v>
      </c>
      <c r="B12" s="205" t="s">
        <v>69</v>
      </c>
      <c r="C12" s="206" t="s">
        <v>70</v>
      </c>
      <c r="D12" s="207"/>
      <c r="E12" s="208" t="s">
        <v>75</v>
      </c>
      <c r="F12" s="205" t="s">
        <v>69</v>
      </c>
      <c r="G12" s="206" t="s">
        <v>70</v>
      </c>
      <c r="H12" s="206" t="s">
        <v>72</v>
      </c>
      <c r="I12" s="208" t="s">
        <v>76</v>
      </c>
      <c r="J12" s="205" t="s">
        <v>69</v>
      </c>
      <c r="K12" s="248" t="s">
        <v>70</v>
      </c>
    </row>
    <row r="13" ht="15.6" spans="1:11">
      <c r="A13" s="184" t="s">
        <v>77</v>
      </c>
      <c r="B13" s="205" t="s">
        <v>69</v>
      </c>
      <c r="C13" s="206" t="s">
        <v>70</v>
      </c>
      <c r="D13" s="207"/>
      <c r="E13" s="208" t="s">
        <v>78</v>
      </c>
      <c r="F13" s="206" t="s">
        <v>79</v>
      </c>
      <c r="G13" s="206" t="s">
        <v>80</v>
      </c>
      <c r="H13" s="206" t="s">
        <v>72</v>
      </c>
      <c r="I13" s="208" t="s">
        <v>81</v>
      </c>
      <c r="J13" s="205" t="s">
        <v>69</v>
      </c>
      <c r="K13" s="248" t="s">
        <v>70</v>
      </c>
    </row>
    <row r="14" ht="16.35" spans="1:11">
      <c r="A14" s="195" t="s">
        <v>82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50"/>
    </row>
    <row r="15" ht="16.35" spans="1:11">
      <c r="A15" s="276" t="s">
        <v>83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23"/>
    </row>
    <row r="16" ht="15.6" spans="1:11">
      <c r="A16" s="283" t="s">
        <v>84</v>
      </c>
      <c r="B16" s="280" t="s">
        <v>79</v>
      </c>
      <c r="C16" s="280" t="s">
        <v>80</v>
      </c>
      <c r="D16" s="284"/>
      <c r="E16" s="285" t="s">
        <v>85</v>
      </c>
      <c r="F16" s="280" t="s">
        <v>79</v>
      </c>
      <c r="G16" s="280" t="s">
        <v>80</v>
      </c>
      <c r="H16" s="286"/>
      <c r="I16" s="285" t="s">
        <v>86</v>
      </c>
      <c r="J16" s="280" t="s">
        <v>79</v>
      </c>
      <c r="K16" s="324" t="s">
        <v>80</v>
      </c>
    </row>
    <row r="17" customHeight="1" spans="1:22">
      <c r="A17" s="188" t="s">
        <v>87</v>
      </c>
      <c r="B17" s="206" t="s">
        <v>79</v>
      </c>
      <c r="C17" s="206" t="s">
        <v>80</v>
      </c>
      <c r="D17" s="287"/>
      <c r="E17" s="224" t="s">
        <v>88</v>
      </c>
      <c r="F17" s="206" t="s">
        <v>79</v>
      </c>
      <c r="G17" s="206" t="s">
        <v>80</v>
      </c>
      <c r="H17" s="288"/>
      <c r="I17" s="224" t="s">
        <v>89</v>
      </c>
      <c r="J17" s="206" t="s">
        <v>79</v>
      </c>
      <c r="K17" s="248" t="s">
        <v>80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9" t="s">
        <v>90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6"/>
    </row>
    <row r="19" s="268" customFormat="1" ht="18" customHeight="1" spans="1:11">
      <c r="A19" s="276" t="s">
        <v>91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23"/>
    </row>
    <row r="20" customHeight="1" spans="1:11">
      <c r="A20" s="291" t="s">
        <v>92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7"/>
    </row>
    <row r="21" ht="21.75" customHeight="1" spans="1:11">
      <c r="A21" s="293" t="s">
        <v>93</v>
      </c>
      <c r="B21" s="224" t="s">
        <v>94</v>
      </c>
      <c r="C21" s="224" t="s">
        <v>95</v>
      </c>
      <c r="D21" s="224" t="s">
        <v>96</v>
      </c>
      <c r="E21" s="224" t="s">
        <v>97</v>
      </c>
      <c r="F21" s="224" t="s">
        <v>98</v>
      </c>
      <c r="G21" s="224" t="s">
        <v>99</v>
      </c>
      <c r="H21" s="224"/>
      <c r="I21" s="224"/>
      <c r="J21" s="224"/>
      <c r="K21" s="259" t="s">
        <v>100</v>
      </c>
    </row>
    <row r="22" customHeight="1" spans="1:11">
      <c r="A22" s="294" t="s">
        <v>101</v>
      </c>
      <c r="B22" s="295">
        <v>1</v>
      </c>
      <c r="C22" s="295">
        <v>1</v>
      </c>
      <c r="D22" s="295">
        <v>1</v>
      </c>
      <c r="E22" s="295">
        <v>1</v>
      </c>
      <c r="F22" s="295">
        <v>1</v>
      </c>
      <c r="G22" s="295">
        <v>1</v>
      </c>
      <c r="H22" s="295"/>
      <c r="I22" s="295"/>
      <c r="J22" s="295"/>
      <c r="K22" s="328"/>
    </row>
    <row r="23" customHeight="1" spans="1:11">
      <c r="A23" s="294" t="s">
        <v>102</v>
      </c>
      <c r="B23" s="295">
        <v>1</v>
      </c>
      <c r="C23" s="295">
        <v>1</v>
      </c>
      <c r="D23" s="295">
        <v>1</v>
      </c>
      <c r="E23" s="295">
        <v>1</v>
      </c>
      <c r="F23" s="295">
        <v>1</v>
      </c>
      <c r="G23" s="295">
        <v>1</v>
      </c>
      <c r="H23" s="295"/>
      <c r="I23" s="295"/>
      <c r="J23" s="295"/>
      <c r="K23" s="328"/>
    </row>
    <row r="24" customHeight="1" spans="1:11">
      <c r="A24" s="294" t="s">
        <v>103</v>
      </c>
      <c r="B24" s="295">
        <v>1</v>
      </c>
      <c r="C24" s="295">
        <v>1</v>
      </c>
      <c r="D24" s="295">
        <v>1</v>
      </c>
      <c r="E24" s="295">
        <v>1</v>
      </c>
      <c r="F24" s="295">
        <v>1</v>
      </c>
      <c r="G24" s="295">
        <v>1</v>
      </c>
      <c r="H24" s="295"/>
      <c r="I24" s="295"/>
      <c r="J24" s="295"/>
      <c r="K24" s="328"/>
    </row>
    <row r="25" customHeight="1" spans="1:11">
      <c r="A25" s="294" t="s">
        <v>104</v>
      </c>
      <c r="B25" s="295">
        <v>1</v>
      </c>
      <c r="C25" s="295">
        <v>1</v>
      </c>
      <c r="D25" s="295">
        <v>1</v>
      </c>
      <c r="E25" s="295">
        <v>1</v>
      </c>
      <c r="F25" s="295">
        <v>1</v>
      </c>
      <c r="G25" s="295">
        <v>1</v>
      </c>
      <c r="H25" s="295"/>
      <c r="I25" s="295"/>
      <c r="J25" s="295"/>
      <c r="K25" s="328"/>
    </row>
    <row r="26" customHeight="1" spans="1:11">
      <c r="A26" s="294" t="s">
        <v>105</v>
      </c>
      <c r="B26" s="295">
        <v>1</v>
      </c>
      <c r="C26" s="295">
        <v>1</v>
      </c>
      <c r="D26" s="295">
        <v>1</v>
      </c>
      <c r="E26" s="295">
        <v>1</v>
      </c>
      <c r="F26" s="295">
        <v>1</v>
      </c>
      <c r="G26" s="295">
        <v>1</v>
      </c>
      <c r="H26" s="295"/>
      <c r="I26" s="295"/>
      <c r="J26" s="295"/>
      <c r="K26" s="329"/>
    </row>
    <row r="27" customHeight="1" spans="1:11">
      <c r="A27" s="294" t="s">
        <v>106</v>
      </c>
      <c r="B27" s="295">
        <v>1</v>
      </c>
      <c r="C27" s="295">
        <v>1</v>
      </c>
      <c r="D27" s="295">
        <v>1</v>
      </c>
      <c r="E27" s="295">
        <v>1</v>
      </c>
      <c r="F27" s="295">
        <v>1</v>
      </c>
      <c r="G27" s="295">
        <v>1</v>
      </c>
      <c r="H27" s="295"/>
      <c r="I27" s="295"/>
      <c r="J27" s="295"/>
      <c r="K27" s="329"/>
    </row>
    <row r="28" customHeight="1" spans="1:11">
      <c r="A28" s="191"/>
      <c r="B28" s="295"/>
      <c r="C28" s="295"/>
      <c r="D28" s="295"/>
      <c r="E28" s="295"/>
      <c r="F28" s="295"/>
      <c r="G28" s="295"/>
      <c r="H28" s="295"/>
      <c r="I28" s="295"/>
      <c r="J28" s="295"/>
      <c r="K28" s="329"/>
    </row>
    <row r="29" ht="18" customHeight="1" spans="1:11">
      <c r="A29" s="296" t="s">
        <v>107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ht="18.75" customHeight="1" spans="1:11">
      <c r="A30" s="298" t="s">
        <v>108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ht="18.75" customHeight="1" spans="1:11">
      <c r="A31" s="300" t="s">
        <v>109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32"/>
    </row>
    <row r="32" ht="18.75" customHeight="1" spans="1:11">
      <c r="A32" s="300" t="s">
        <v>110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2"/>
    </row>
    <row r="33" ht="18.75" customHeight="1" spans="1:11">
      <c r="A33" s="300" t="s">
        <v>111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2"/>
    </row>
    <row r="34" ht="18.75" customHeight="1" spans="1:11">
      <c r="A34" s="300" t="s">
        <v>112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2"/>
    </row>
    <row r="35" ht="18.75" customHeight="1" spans="1:11">
      <c r="A35" s="300" t="s">
        <v>113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32"/>
    </row>
    <row r="36" ht="18.75" customHeight="1" spans="1:1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33"/>
    </row>
    <row r="37" ht="18" customHeight="1" spans="1:11">
      <c r="A37" s="296" t="s">
        <v>114</v>
      </c>
      <c r="B37" s="297"/>
      <c r="C37" s="297"/>
      <c r="D37" s="297"/>
      <c r="E37" s="297"/>
      <c r="F37" s="297"/>
      <c r="G37" s="297"/>
      <c r="H37" s="297"/>
      <c r="I37" s="297"/>
      <c r="J37" s="297"/>
      <c r="K37" s="330"/>
    </row>
    <row r="38" ht="15.6" spans="1:11">
      <c r="A38" s="304" t="s">
        <v>115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16.35" spans="1:11">
      <c r="A39" s="76" t="s">
        <v>116</v>
      </c>
      <c r="B39" s="78"/>
      <c r="C39" s="206" t="s">
        <v>50</v>
      </c>
      <c r="D39" s="206" t="s">
        <v>51</v>
      </c>
      <c r="E39" s="306" t="s">
        <v>117</v>
      </c>
      <c r="F39" s="307"/>
      <c r="G39" s="307"/>
      <c r="H39" s="307"/>
      <c r="I39" s="307"/>
      <c r="J39" s="307"/>
      <c r="K39" s="335"/>
    </row>
    <row r="40" ht="16.35" spans="1:11">
      <c r="A40" s="308" t="s">
        <v>118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  <row r="41" ht="15.6" spans="1:11">
      <c r="A41" s="229" t="s">
        <v>119</v>
      </c>
      <c r="B41" s="230"/>
      <c r="C41" s="230"/>
      <c r="D41" s="230"/>
      <c r="E41" s="230"/>
      <c r="F41" s="230"/>
      <c r="G41" s="230"/>
      <c r="H41" s="230"/>
      <c r="I41" s="230"/>
      <c r="J41" s="230"/>
      <c r="K41" s="190"/>
    </row>
    <row r="42" ht="15.6" spans="1:11">
      <c r="A42" s="229" t="s">
        <v>120</v>
      </c>
      <c r="B42" s="230"/>
      <c r="C42" s="230"/>
      <c r="D42" s="230"/>
      <c r="E42" s="230"/>
      <c r="F42" s="230"/>
      <c r="G42" s="230"/>
      <c r="H42" s="230"/>
      <c r="I42" s="230"/>
      <c r="J42" s="230"/>
      <c r="K42" s="190"/>
    </row>
    <row r="43" ht="15.6" spans="1:11">
      <c r="A43" s="229" t="s">
        <v>121</v>
      </c>
      <c r="B43" s="230"/>
      <c r="C43" s="230"/>
      <c r="D43" s="230"/>
      <c r="E43" s="230"/>
      <c r="F43" s="230"/>
      <c r="G43" s="230"/>
      <c r="H43" s="230"/>
      <c r="I43" s="230"/>
      <c r="J43" s="230"/>
      <c r="K43" s="190"/>
    </row>
    <row r="44" ht="15" customHeight="1" spans="1:11">
      <c r="A44" s="229" t="s">
        <v>122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190"/>
    </row>
    <row r="45" ht="15.6"/>
    <row r="46" ht="15.6" spans="1:1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190"/>
    </row>
    <row r="47" ht="15.6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190"/>
    </row>
    <row r="48" ht="16.35" spans="1:11">
      <c r="A48" s="226" t="s">
        <v>123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60"/>
    </row>
    <row r="49" ht="16.35" spans="1:11">
      <c r="A49" s="276" t="s">
        <v>124</v>
      </c>
      <c r="B49" s="277"/>
      <c r="C49" s="277"/>
      <c r="D49" s="277"/>
      <c r="E49" s="277"/>
      <c r="F49" s="277"/>
      <c r="G49" s="277"/>
      <c r="H49" s="277"/>
      <c r="I49" s="277"/>
      <c r="J49" s="277"/>
      <c r="K49" s="323"/>
    </row>
    <row r="50" ht="15.6" spans="1:11">
      <c r="A50" s="283" t="s">
        <v>125</v>
      </c>
      <c r="B50" s="280" t="s">
        <v>79</v>
      </c>
      <c r="C50" s="280" t="s">
        <v>80</v>
      </c>
      <c r="D50" s="280" t="s">
        <v>72</v>
      </c>
      <c r="E50" s="285" t="s">
        <v>126</v>
      </c>
      <c r="F50" s="280" t="s">
        <v>79</v>
      </c>
      <c r="G50" s="280" t="s">
        <v>80</v>
      </c>
      <c r="H50" s="280" t="s">
        <v>72</v>
      </c>
      <c r="I50" s="285" t="s">
        <v>127</v>
      </c>
      <c r="J50" s="280" t="s">
        <v>79</v>
      </c>
      <c r="K50" s="324" t="s">
        <v>80</v>
      </c>
    </row>
    <row r="51" ht="15.6" spans="1:11">
      <c r="A51" s="188" t="s">
        <v>71</v>
      </c>
      <c r="B51" s="206" t="s">
        <v>79</v>
      </c>
      <c r="C51" s="206" t="s">
        <v>80</v>
      </c>
      <c r="D51" s="206" t="s">
        <v>72</v>
      </c>
      <c r="E51" s="224" t="s">
        <v>78</v>
      </c>
      <c r="F51" s="206" t="s">
        <v>79</v>
      </c>
      <c r="G51" s="206" t="s">
        <v>80</v>
      </c>
      <c r="H51" s="206" t="s">
        <v>72</v>
      </c>
      <c r="I51" s="224" t="s">
        <v>89</v>
      </c>
      <c r="J51" s="206" t="s">
        <v>79</v>
      </c>
      <c r="K51" s="248" t="s">
        <v>80</v>
      </c>
    </row>
    <row r="52" ht="16.35" spans="1:11">
      <c r="A52" s="195" t="s">
        <v>82</v>
      </c>
      <c r="B52" s="196"/>
      <c r="C52" s="196"/>
      <c r="D52" s="196"/>
      <c r="E52" s="196"/>
      <c r="F52" s="196"/>
      <c r="G52" s="196"/>
      <c r="H52" s="196"/>
      <c r="I52" s="196"/>
      <c r="J52" s="196"/>
      <c r="K52" s="250"/>
    </row>
    <row r="53" ht="16.35" spans="1:11">
      <c r="A53" s="308" t="s">
        <v>128</v>
      </c>
      <c r="B53" s="308"/>
      <c r="C53" s="308"/>
      <c r="D53" s="308"/>
      <c r="E53" s="308"/>
      <c r="F53" s="308"/>
      <c r="G53" s="308"/>
      <c r="H53" s="308"/>
      <c r="I53" s="308"/>
      <c r="J53" s="308"/>
      <c r="K53" s="308"/>
    </row>
    <row r="54" ht="16.35" spans="1:11">
      <c r="A54" s="309"/>
      <c r="B54" s="310"/>
      <c r="C54" s="310"/>
      <c r="D54" s="310"/>
      <c r="E54" s="310"/>
      <c r="F54" s="310"/>
      <c r="G54" s="310"/>
      <c r="H54" s="310"/>
      <c r="I54" s="310"/>
      <c r="J54" s="310"/>
      <c r="K54" s="336"/>
    </row>
    <row r="55" ht="16.35" spans="1:11">
      <c r="A55" s="311" t="s">
        <v>129</v>
      </c>
      <c r="B55" s="312" t="s">
        <v>130</v>
      </c>
      <c r="C55" s="312"/>
      <c r="D55" s="313" t="s">
        <v>131</v>
      </c>
      <c r="E55" s="314"/>
      <c r="F55" s="315" t="s">
        <v>132</v>
      </c>
      <c r="G55" s="316"/>
      <c r="H55" s="317" t="s">
        <v>133</v>
      </c>
      <c r="I55" s="337"/>
      <c r="J55" s="338" t="s">
        <v>134</v>
      </c>
      <c r="K55" s="339"/>
    </row>
    <row r="56" ht="16.35" spans="1:11">
      <c r="A56" s="308" t="s">
        <v>135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</row>
    <row r="57" ht="16.35" spans="1:11">
      <c r="A57" s="318"/>
      <c r="B57" s="319"/>
      <c r="C57" s="319"/>
      <c r="D57" s="319"/>
      <c r="E57" s="319"/>
      <c r="F57" s="319"/>
      <c r="G57" s="319"/>
      <c r="H57" s="319"/>
      <c r="I57" s="319"/>
      <c r="J57" s="319"/>
      <c r="K57" s="340"/>
    </row>
    <row r="58" ht="16.35" spans="1:11">
      <c r="A58" s="311" t="s">
        <v>129</v>
      </c>
      <c r="B58" s="312" t="s">
        <v>130</v>
      </c>
      <c r="C58" s="312"/>
      <c r="D58" s="313" t="s">
        <v>131</v>
      </c>
      <c r="E58" s="320"/>
      <c r="F58" s="315" t="s">
        <v>136</v>
      </c>
      <c r="G58" s="321">
        <v>45516</v>
      </c>
      <c r="H58" s="317" t="s">
        <v>133</v>
      </c>
      <c r="I58" s="337"/>
      <c r="J58" s="338" t="s">
        <v>134</v>
      </c>
      <c r="K58" s="339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B39"/>
    <mergeCell ref="E39:K39"/>
    <mergeCell ref="A40:K40"/>
    <mergeCell ref="A41:K41"/>
    <mergeCell ref="A42:K42"/>
    <mergeCell ref="A43:K43"/>
    <mergeCell ref="A44:K44"/>
    <mergeCell ref="A46:K46"/>
    <mergeCell ref="A47:K47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393700</xdr:colOff>
                    <xdr:row>55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12700</xdr:rowOff>
                  </from>
                  <to>
                    <xdr:col>1</xdr:col>
                    <xdr:colOff>596900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0</xdr:rowOff>
                  </from>
                  <to>
                    <xdr:col>1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50</xdr:row>
                    <xdr:rowOff>0</xdr:rowOff>
                  </from>
                  <to>
                    <xdr:col>5</xdr:col>
                    <xdr:colOff>635000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50</xdr:row>
                    <xdr:rowOff>0</xdr:rowOff>
                  </from>
                  <to>
                    <xdr:col>9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584200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38</xdr:row>
                    <xdr:rowOff>0</xdr:rowOff>
                  </from>
                  <to>
                    <xdr:col>2</xdr:col>
                    <xdr:colOff>596900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38</xdr:row>
                    <xdr:rowOff>0</xdr:rowOff>
                  </from>
                  <to>
                    <xdr:col>3</xdr:col>
                    <xdr:colOff>596900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140" customWidth="1"/>
    <col min="2" max="2" width="7.8" style="140" customWidth="1"/>
    <col min="3" max="8" width="9.33333333333333" style="140" customWidth="1"/>
    <col min="9" max="9" width="12.225" style="140" customWidth="1"/>
    <col min="10" max="11" width="11.5" style="140" customWidth="1"/>
    <col min="12" max="12" width="8.375" style="140" customWidth="1"/>
    <col min="13" max="13" width="10.5" style="140" customWidth="1"/>
    <col min="14" max="14" width="8.375" style="140" customWidth="1"/>
    <col min="15" max="16" width="10.875" style="140" customWidth="1"/>
    <col min="17" max="18" width="11" style="140" customWidth="1"/>
    <col min="19" max="16384" width="9" style="140"/>
  </cols>
  <sheetData>
    <row r="1" s="140" customFormat="1" ht="30" customHeight="1" spans="1:18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="141" customFormat="1" ht="25" customHeight="1" spans="1:18">
      <c r="A2" s="144" t="s">
        <v>46</v>
      </c>
      <c r="B2" s="145" t="s">
        <v>47</v>
      </c>
      <c r="C2" s="146"/>
      <c r="D2" s="147" t="s">
        <v>138</v>
      </c>
      <c r="E2" s="148"/>
      <c r="F2" s="149"/>
      <c r="G2" s="149"/>
      <c r="H2" s="149"/>
      <c r="I2" s="155"/>
      <c r="J2" s="156"/>
      <c r="K2" s="157" t="s">
        <v>41</v>
      </c>
      <c r="L2" s="158" t="s">
        <v>42</v>
      </c>
      <c r="M2" s="159"/>
      <c r="N2" s="159"/>
      <c r="O2" s="159"/>
      <c r="P2" s="159"/>
      <c r="Q2" s="159"/>
      <c r="R2" s="165"/>
    </row>
    <row r="3" s="141" customFormat="1" ht="23" customHeight="1" spans="1:18">
      <c r="A3" s="150" t="s">
        <v>139</v>
      </c>
      <c r="B3" s="151" t="s">
        <v>140</v>
      </c>
      <c r="C3" s="150"/>
      <c r="D3" s="150"/>
      <c r="E3" s="150"/>
      <c r="F3" s="150"/>
      <c r="G3" s="150"/>
      <c r="H3" s="150"/>
      <c r="I3" s="160"/>
      <c r="J3" s="156"/>
      <c r="K3" s="151" t="s">
        <v>141</v>
      </c>
      <c r="L3" s="150"/>
      <c r="M3" s="150"/>
      <c r="N3" s="150"/>
      <c r="O3" s="150"/>
      <c r="P3" s="150"/>
      <c r="Q3" s="150"/>
      <c r="R3" s="150"/>
    </row>
    <row r="4" s="141" customFormat="1" ht="23" customHeight="1" spans="1:18">
      <c r="A4" s="150"/>
      <c r="B4" s="152" t="s">
        <v>142</v>
      </c>
      <c r="C4" s="152" t="s">
        <v>94</v>
      </c>
      <c r="D4" s="152" t="s">
        <v>95</v>
      </c>
      <c r="E4" s="152" t="s">
        <v>96</v>
      </c>
      <c r="F4" s="152" t="s">
        <v>97</v>
      </c>
      <c r="G4" s="152" t="s">
        <v>98</v>
      </c>
      <c r="H4" s="152" t="s">
        <v>99</v>
      </c>
      <c r="I4" s="161" t="s">
        <v>143</v>
      </c>
      <c r="J4" s="156"/>
      <c r="K4" s="162" t="s">
        <v>142</v>
      </c>
      <c r="L4" s="152" t="s">
        <v>94</v>
      </c>
      <c r="M4" s="152" t="s">
        <v>95</v>
      </c>
      <c r="N4" s="152" t="s">
        <v>96</v>
      </c>
      <c r="O4" s="152" t="s">
        <v>97</v>
      </c>
      <c r="P4" s="152" t="s">
        <v>98</v>
      </c>
      <c r="Q4" s="152" t="s">
        <v>99</v>
      </c>
      <c r="R4" s="152" t="s">
        <v>143</v>
      </c>
    </row>
    <row r="5" s="141" customFormat="1" ht="23" customHeight="1" spans="1:18">
      <c r="A5" s="150"/>
      <c r="B5" s="152" t="s">
        <v>144</v>
      </c>
      <c r="C5" s="152" t="s">
        <v>145</v>
      </c>
      <c r="D5" s="152" t="s">
        <v>146</v>
      </c>
      <c r="E5" s="152" t="s">
        <v>147</v>
      </c>
      <c r="F5" s="152" t="s">
        <v>148</v>
      </c>
      <c r="G5" s="152" t="s">
        <v>149</v>
      </c>
      <c r="H5" s="152" t="s">
        <v>150</v>
      </c>
      <c r="I5" s="161" t="s">
        <v>151</v>
      </c>
      <c r="J5" s="156"/>
      <c r="K5" s="162" t="s">
        <v>144</v>
      </c>
      <c r="L5" s="152" t="s">
        <v>145</v>
      </c>
      <c r="M5" s="152" t="s">
        <v>146</v>
      </c>
      <c r="N5" s="152" t="s">
        <v>147</v>
      </c>
      <c r="O5" s="152" t="s">
        <v>148</v>
      </c>
      <c r="P5" s="152" t="s">
        <v>149</v>
      </c>
      <c r="Q5" s="152" t="s">
        <v>150</v>
      </c>
      <c r="R5" s="152" t="s">
        <v>151</v>
      </c>
    </row>
    <row r="6" s="141" customFormat="1" ht="21" customHeight="1" spans="1:18">
      <c r="A6" s="152" t="s">
        <v>152</v>
      </c>
      <c r="B6" s="152">
        <f t="shared" ref="B6:B8" si="0">C6-1</f>
        <v>72</v>
      </c>
      <c r="C6" s="152">
        <f t="shared" ref="C6:C8" si="1">D6-1</f>
        <v>73</v>
      </c>
      <c r="D6" s="152">
        <f t="shared" ref="D6:D8" si="2">E6-2</f>
        <v>74</v>
      </c>
      <c r="E6" s="152">
        <v>76</v>
      </c>
      <c r="F6" s="152">
        <f t="shared" ref="F6:F8" si="3">E6+2</f>
        <v>78</v>
      </c>
      <c r="G6" s="152">
        <f t="shared" ref="G6:G8" si="4">F6+2</f>
        <v>80</v>
      </c>
      <c r="H6" s="152">
        <f t="shared" ref="H6:H8" si="5">G6+1</f>
        <v>81</v>
      </c>
      <c r="I6" s="161">
        <f t="shared" ref="I6:I8" si="6">H6+1</f>
        <v>82</v>
      </c>
      <c r="J6" s="156"/>
      <c r="K6" s="163" t="s">
        <v>153</v>
      </c>
      <c r="L6" s="144" t="s">
        <v>154</v>
      </c>
      <c r="M6" s="144" t="s">
        <v>155</v>
      </c>
      <c r="N6" s="144" t="s">
        <v>154</v>
      </c>
      <c r="O6" s="144" t="s">
        <v>153</v>
      </c>
      <c r="P6" s="144" t="s">
        <v>156</v>
      </c>
      <c r="Q6" s="144" t="s">
        <v>153</v>
      </c>
      <c r="R6" s="144" t="s">
        <v>156</v>
      </c>
    </row>
    <row r="7" s="141" customFormat="1" ht="21" customHeight="1" spans="1:18">
      <c r="A7" s="152" t="s">
        <v>157</v>
      </c>
      <c r="B7" s="152">
        <f t="shared" si="0"/>
        <v>69</v>
      </c>
      <c r="C7" s="152">
        <f t="shared" si="1"/>
        <v>70</v>
      </c>
      <c r="D7" s="152">
        <f t="shared" si="2"/>
        <v>71</v>
      </c>
      <c r="E7" s="152">
        <v>73</v>
      </c>
      <c r="F7" s="152">
        <f t="shared" si="3"/>
        <v>75</v>
      </c>
      <c r="G7" s="152">
        <f t="shared" si="4"/>
        <v>77</v>
      </c>
      <c r="H7" s="152">
        <f t="shared" si="5"/>
        <v>78</v>
      </c>
      <c r="I7" s="161">
        <f t="shared" si="6"/>
        <v>79</v>
      </c>
      <c r="J7" s="156"/>
      <c r="K7" s="163" t="s">
        <v>158</v>
      </c>
      <c r="L7" s="144" t="s">
        <v>154</v>
      </c>
      <c r="M7" s="144">
        <f>0.3/0.3</f>
        <v>1</v>
      </c>
      <c r="N7" s="144" t="s">
        <v>155</v>
      </c>
      <c r="O7" s="144" t="s">
        <v>159</v>
      </c>
      <c r="P7" s="144" t="s">
        <v>160</v>
      </c>
      <c r="Q7" s="144" t="s">
        <v>159</v>
      </c>
      <c r="R7" s="144" t="s">
        <v>160</v>
      </c>
    </row>
    <row r="8" s="141" customFormat="1" ht="21" customHeight="1" spans="1:18">
      <c r="A8" s="152" t="s">
        <v>161</v>
      </c>
      <c r="B8" s="152">
        <f t="shared" si="0"/>
        <v>62</v>
      </c>
      <c r="C8" s="152">
        <f t="shared" si="1"/>
        <v>63</v>
      </c>
      <c r="D8" s="152">
        <f t="shared" si="2"/>
        <v>64</v>
      </c>
      <c r="E8" s="152">
        <v>66</v>
      </c>
      <c r="F8" s="152">
        <f t="shared" si="3"/>
        <v>68</v>
      </c>
      <c r="G8" s="152">
        <f t="shared" si="4"/>
        <v>70</v>
      </c>
      <c r="H8" s="152">
        <f t="shared" si="5"/>
        <v>71</v>
      </c>
      <c r="I8" s="161">
        <f t="shared" si="6"/>
        <v>72</v>
      </c>
      <c r="J8" s="156"/>
      <c r="K8" s="163" t="s">
        <v>162</v>
      </c>
      <c r="L8" s="144" t="s">
        <v>154</v>
      </c>
      <c r="M8" s="144" t="s">
        <v>154</v>
      </c>
      <c r="N8" s="144" t="s">
        <v>154</v>
      </c>
      <c r="O8" s="144" t="s">
        <v>154</v>
      </c>
      <c r="P8" s="144" t="s">
        <v>154</v>
      </c>
      <c r="Q8" s="144" t="s">
        <v>154</v>
      </c>
      <c r="R8" s="144" t="s">
        <v>154</v>
      </c>
    </row>
    <row r="9" s="141" customFormat="1" ht="21" customHeight="1" spans="1:18">
      <c r="A9" s="152" t="s">
        <v>163</v>
      </c>
      <c r="B9" s="152">
        <f t="shared" ref="B9:B11" si="7">C9-4</f>
        <v>112</v>
      </c>
      <c r="C9" s="152">
        <f t="shared" ref="C9:C11" si="8">D9-4</f>
        <v>116</v>
      </c>
      <c r="D9" s="152">
        <f t="shared" ref="D9:D11" si="9">E9-4</f>
        <v>120</v>
      </c>
      <c r="E9" s="152">
        <v>124</v>
      </c>
      <c r="F9" s="152">
        <f t="shared" ref="F9:F11" si="10">E9+4</f>
        <v>128</v>
      </c>
      <c r="G9" s="152">
        <f>F9+4</f>
        <v>132</v>
      </c>
      <c r="H9" s="152">
        <f t="shared" ref="H9:H11" si="11">G9+6</f>
        <v>138</v>
      </c>
      <c r="I9" s="161">
        <f>H9+6</f>
        <v>144</v>
      </c>
      <c r="J9" s="156"/>
      <c r="K9" s="163" t="s">
        <v>154</v>
      </c>
      <c r="L9" s="144" t="s">
        <v>154</v>
      </c>
      <c r="M9" s="144" t="s">
        <v>154</v>
      </c>
      <c r="N9" s="144" t="s">
        <v>164</v>
      </c>
      <c r="O9" s="144" t="s">
        <v>154</v>
      </c>
      <c r="P9" s="144" t="s">
        <v>154</v>
      </c>
      <c r="Q9" s="144" t="s">
        <v>154</v>
      </c>
      <c r="R9" s="144" t="s">
        <v>154</v>
      </c>
    </row>
    <row r="10" s="141" customFormat="1" ht="21" customHeight="1" spans="1:18">
      <c r="A10" s="152" t="s">
        <v>165</v>
      </c>
      <c r="B10" s="152">
        <f t="shared" si="7"/>
        <v>108</v>
      </c>
      <c r="C10" s="152">
        <f t="shared" si="8"/>
        <v>112</v>
      </c>
      <c r="D10" s="152">
        <f t="shared" si="9"/>
        <v>116</v>
      </c>
      <c r="E10" s="152">
        <v>120</v>
      </c>
      <c r="F10" s="152">
        <f t="shared" si="10"/>
        <v>124</v>
      </c>
      <c r="G10" s="152">
        <f>F10+5</f>
        <v>129</v>
      </c>
      <c r="H10" s="152">
        <f t="shared" si="11"/>
        <v>135</v>
      </c>
      <c r="I10" s="161">
        <f>H10+7</f>
        <v>142</v>
      </c>
      <c r="J10" s="156"/>
      <c r="K10" s="163" t="s">
        <v>154</v>
      </c>
      <c r="L10" s="144" t="s">
        <v>154</v>
      </c>
      <c r="M10" s="144" t="s">
        <v>154</v>
      </c>
      <c r="N10" s="144" t="s">
        <v>154</v>
      </c>
      <c r="O10" s="144" t="s">
        <v>154</v>
      </c>
      <c r="P10" s="144" t="s">
        <v>154</v>
      </c>
      <c r="Q10" s="144" t="s">
        <v>154</v>
      </c>
      <c r="R10" s="144" t="s">
        <v>154</v>
      </c>
    </row>
    <row r="11" s="141" customFormat="1" ht="21" customHeight="1" spans="1:18">
      <c r="A11" s="152" t="s">
        <v>166</v>
      </c>
      <c r="B11" s="152">
        <f t="shared" si="7"/>
        <v>108</v>
      </c>
      <c r="C11" s="152">
        <f t="shared" si="8"/>
        <v>112</v>
      </c>
      <c r="D11" s="152">
        <f t="shared" si="9"/>
        <v>116</v>
      </c>
      <c r="E11" s="152">
        <v>120</v>
      </c>
      <c r="F11" s="152">
        <f t="shared" si="10"/>
        <v>124</v>
      </c>
      <c r="G11" s="152">
        <f>F11+5</f>
        <v>129</v>
      </c>
      <c r="H11" s="152">
        <f t="shared" si="11"/>
        <v>135</v>
      </c>
      <c r="I11" s="161">
        <f>H11+7</f>
        <v>142</v>
      </c>
      <c r="J11" s="156"/>
      <c r="K11" s="163" t="s">
        <v>167</v>
      </c>
      <c r="L11" s="144" t="s">
        <v>168</v>
      </c>
      <c r="M11" s="144" t="s">
        <v>169</v>
      </c>
      <c r="N11" s="144" t="s">
        <v>170</v>
      </c>
      <c r="O11" s="144" t="s">
        <v>168</v>
      </c>
      <c r="P11" s="144" t="s">
        <v>171</v>
      </c>
      <c r="Q11" s="144" t="s">
        <v>168</v>
      </c>
      <c r="R11" s="144" t="s">
        <v>171</v>
      </c>
    </row>
    <row r="12" s="141" customFormat="1" ht="21" customHeight="1" spans="1:18">
      <c r="A12" s="152" t="s">
        <v>172</v>
      </c>
      <c r="B12" s="152">
        <f>C12-1.2</f>
        <v>46.4</v>
      </c>
      <c r="C12" s="152">
        <f>D12-1.2</f>
        <v>47.6</v>
      </c>
      <c r="D12" s="152">
        <f>E12-1.2</f>
        <v>48.8</v>
      </c>
      <c r="E12" s="152">
        <v>50</v>
      </c>
      <c r="F12" s="152">
        <f>E12+1.2</f>
        <v>51.2</v>
      </c>
      <c r="G12" s="152">
        <f>F12+1.2</f>
        <v>52.4</v>
      </c>
      <c r="H12" s="152">
        <f>G12+1.4</f>
        <v>53.8</v>
      </c>
      <c r="I12" s="161">
        <f>H12+1.4</f>
        <v>55.2</v>
      </c>
      <c r="J12" s="156"/>
      <c r="K12" s="163" t="s">
        <v>173</v>
      </c>
      <c r="L12" s="144" t="s">
        <v>174</v>
      </c>
      <c r="M12" s="144" t="s">
        <v>154</v>
      </c>
      <c r="N12" s="144" t="s">
        <v>164</v>
      </c>
      <c r="O12" s="144" t="s">
        <v>154</v>
      </c>
      <c r="P12" s="144" t="s">
        <v>175</v>
      </c>
      <c r="Q12" s="144" t="s">
        <v>154</v>
      </c>
      <c r="R12" s="144" t="s">
        <v>175</v>
      </c>
    </row>
    <row r="13" s="141" customFormat="1" ht="21" customHeight="1" spans="1:18">
      <c r="A13" s="152" t="s">
        <v>176</v>
      </c>
      <c r="B13" s="152">
        <f>C13-0.6</f>
        <v>62.6</v>
      </c>
      <c r="C13" s="152">
        <f>D13-0.6</f>
        <v>63.2</v>
      </c>
      <c r="D13" s="152">
        <f>E13-1.2</f>
        <v>63.8</v>
      </c>
      <c r="E13" s="152">
        <v>65</v>
      </c>
      <c r="F13" s="152">
        <f>E13+1.2</f>
        <v>66.2</v>
      </c>
      <c r="G13" s="152">
        <f>F13+1.2</f>
        <v>67.4</v>
      </c>
      <c r="H13" s="152">
        <f>G13+0.6</f>
        <v>68</v>
      </c>
      <c r="I13" s="161">
        <f>H13+0.6</f>
        <v>68.6</v>
      </c>
      <c r="J13" s="156"/>
      <c r="K13" s="163" t="s">
        <v>177</v>
      </c>
      <c r="L13" s="144" t="s">
        <v>178</v>
      </c>
      <c r="M13" s="144" t="s">
        <v>178</v>
      </c>
      <c r="N13" s="144" t="s">
        <v>178</v>
      </c>
      <c r="O13" s="144" t="s">
        <v>178</v>
      </c>
      <c r="P13" s="144" t="s">
        <v>178</v>
      </c>
      <c r="Q13" s="144" t="s">
        <v>178</v>
      </c>
      <c r="R13" s="144" t="s">
        <v>178</v>
      </c>
    </row>
    <row r="14" s="141" customFormat="1" ht="21" customHeight="1" spans="1:18">
      <c r="A14" s="153" t="s">
        <v>179</v>
      </c>
      <c r="B14" s="152">
        <f>C14-0.8</f>
        <v>21.6</v>
      </c>
      <c r="C14" s="152">
        <f>D14-0.8</f>
        <v>22.4</v>
      </c>
      <c r="D14" s="152">
        <f>E14-0.8</f>
        <v>23.2</v>
      </c>
      <c r="E14" s="152">
        <v>24</v>
      </c>
      <c r="F14" s="152">
        <f>E14+0.8</f>
        <v>24.8</v>
      </c>
      <c r="G14" s="152">
        <f>F14+0.8</f>
        <v>25.6</v>
      </c>
      <c r="H14" s="152">
        <f>G14+1.3</f>
        <v>26.9</v>
      </c>
      <c r="I14" s="161">
        <f>H14+1.3</f>
        <v>28.2</v>
      </c>
      <c r="J14" s="156"/>
      <c r="K14" s="163" t="s">
        <v>155</v>
      </c>
      <c r="L14" s="144" t="s">
        <v>154</v>
      </c>
      <c r="M14" s="144" t="s">
        <v>177</v>
      </c>
      <c r="N14" s="144" t="s">
        <v>177</v>
      </c>
      <c r="O14" s="144" t="s">
        <v>178</v>
      </c>
      <c r="P14" s="144" t="s">
        <v>178</v>
      </c>
      <c r="Q14" s="144" t="s">
        <v>178</v>
      </c>
      <c r="R14" s="144" t="s">
        <v>178</v>
      </c>
    </row>
    <row r="15" s="141" customFormat="1" ht="21" customHeight="1" spans="1:18">
      <c r="A15" s="152" t="s">
        <v>180</v>
      </c>
      <c r="B15" s="152">
        <f>C15-0.7</f>
        <v>16.9</v>
      </c>
      <c r="C15" s="152">
        <f>D15-0.7</f>
        <v>17.6</v>
      </c>
      <c r="D15" s="152">
        <f>E15-0.7</f>
        <v>18.3</v>
      </c>
      <c r="E15" s="152">
        <v>19</v>
      </c>
      <c r="F15" s="152">
        <f>E15+0.7</f>
        <v>19.7</v>
      </c>
      <c r="G15" s="152">
        <f>F15+0.7</f>
        <v>20.4</v>
      </c>
      <c r="H15" s="152">
        <f>G15+1</f>
        <v>21.4</v>
      </c>
      <c r="I15" s="161">
        <f>H15+1</f>
        <v>22.4</v>
      </c>
      <c r="J15" s="156"/>
      <c r="K15" s="163" t="s">
        <v>154</v>
      </c>
      <c r="L15" s="144" t="s">
        <v>154</v>
      </c>
      <c r="M15" s="144" t="s">
        <v>154</v>
      </c>
      <c r="N15" s="144" t="s">
        <v>154</v>
      </c>
      <c r="O15" s="144" t="s">
        <v>154</v>
      </c>
      <c r="P15" s="144" t="s">
        <v>154</v>
      </c>
      <c r="Q15" s="144" t="s">
        <v>154</v>
      </c>
      <c r="R15" s="144" t="s">
        <v>154</v>
      </c>
    </row>
    <row r="16" s="141" customFormat="1" ht="21" customHeight="1" spans="1:18">
      <c r="A16" s="152" t="s">
        <v>181</v>
      </c>
      <c r="B16" s="152">
        <f t="shared" ref="B16:B20" si="12">C16-0.5</f>
        <v>14</v>
      </c>
      <c r="C16" s="152">
        <f t="shared" ref="C16:C20" si="13">D16-0.5</f>
        <v>14.5</v>
      </c>
      <c r="D16" s="152">
        <f t="shared" ref="D16:D20" si="14">E16-0.5</f>
        <v>15</v>
      </c>
      <c r="E16" s="152">
        <v>15.5</v>
      </c>
      <c r="F16" s="152">
        <f>E16+0.5</f>
        <v>16</v>
      </c>
      <c r="G16" s="152">
        <f>F16+0.5</f>
        <v>16.5</v>
      </c>
      <c r="H16" s="152">
        <f>G16+0.7</f>
        <v>17.2</v>
      </c>
      <c r="I16" s="161">
        <f>H16+0.7</f>
        <v>17.9</v>
      </c>
      <c r="J16" s="156"/>
      <c r="K16" s="163" t="s">
        <v>154</v>
      </c>
      <c r="L16" s="144" t="s">
        <v>154</v>
      </c>
      <c r="M16" s="144" t="s">
        <v>154</v>
      </c>
      <c r="N16" s="144" t="s">
        <v>154</v>
      </c>
      <c r="O16" s="144" t="s">
        <v>154</v>
      </c>
      <c r="P16" s="144" t="s">
        <v>154</v>
      </c>
      <c r="Q16" s="144" t="s">
        <v>154</v>
      </c>
      <c r="R16" s="144" t="s">
        <v>154</v>
      </c>
    </row>
    <row r="17" s="141" customFormat="1" ht="21" customHeight="1" spans="1:18">
      <c r="A17" s="152" t="s">
        <v>182</v>
      </c>
      <c r="B17" s="152">
        <f>C17</f>
        <v>11</v>
      </c>
      <c r="C17" s="152">
        <f>D17</f>
        <v>11</v>
      </c>
      <c r="D17" s="152">
        <f>E17</f>
        <v>11</v>
      </c>
      <c r="E17" s="152">
        <v>11</v>
      </c>
      <c r="F17" s="152">
        <f>E17</f>
        <v>11</v>
      </c>
      <c r="G17" s="152">
        <f>E17</f>
        <v>11</v>
      </c>
      <c r="H17" s="152">
        <f>E17</f>
        <v>11</v>
      </c>
      <c r="I17" s="161">
        <f>E17</f>
        <v>11</v>
      </c>
      <c r="J17" s="156"/>
      <c r="K17" s="163"/>
      <c r="L17" s="144" t="s">
        <v>154</v>
      </c>
      <c r="M17" s="144" t="s">
        <v>154</v>
      </c>
      <c r="N17" s="144" t="s">
        <v>154</v>
      </c>
      <c r="O17" s="144" t="s">
        <v>154</v>
      </c>
      <c r="P17" s="144" t="s">
        <v>154</v>
      </c>
      <c r="Q17" s="144" t="s">
        <v>154</v>
      </c>
      <c r="R17" s="144" t="s">
        <v>154</v>
      </c>
    </row>
    <row r="18" s="141" customFormat="1" ht="21" customHeight="1" spans="1:18">
      <c r="A18" s="152" t="s">
        <v>183</v>
      </c>
      <c r="B18" s="152">
        <f>C18-1</f>
        <v>57</v>
      </c>
      <c r="C18" s="152">
        <f>D18-1</f>
        <v>58</v>
      </c>
      <c r="D18" s="152">
        <f>E18-1</f>
        <v>59</v>
      </c>
      <c r="E18" s="152">
        <v>60</v>
      </c>
      <c r="F18" s="152">
        <f>E18+1</f>
        <v>61</v>
      </c>
      <c r="G18" s="152">
        <f>F18+1</f>
        <v>62</v>
      </c>
      <c r="H18" s="152">
        <f>G18+1.5</f>
        <v>63.5</v>
      </c>
      <c r="I18" s="161">
        <f>H18+1.5</f>
        <v>65</v>
      </c>
      <c r="J18" s="156"/>
      <c r="K18" s="163" t="s">
        <v>184</v>
      </c>
      <c r="L18" s="144" t="s">
        <v>178</v>
      </c>
      <c r="M18" s="144" t="s">
        <v>178</v>
      </c>
      <c r="N18" s="144" t="s">
        <v>185</v>
      </c>
      <c r="O18" s="144" t="s">
        <v>178</v>
      </c>
      <c r="P18" s="144" t="s">
        <v>153</v>
      </c>
      <c r="Q18" s="144" t="s">
        <v>178</v>
      </c>
      <c r="R18" s="144" t="s">
        <v>153</v>
      </c>
    </row>
    <row r="19" s="141" customFormat="1" ht="21" customHeight="1" spans="1:18">
      <c r="A19" s="152" t="s">
        <v>186</v>
      </c>
      <c r="B19" s="152">
        <f t="shared" si="12"/>
        <v>33.9</v>
      </c>
      <c r="C19" s="152">
        <f t="shared" si="13"/>
        <v>34.4</v>
      </c>
      <c r="D19" s="152">
        <f t="shared" si="14"/>
        <v>34.9</v>
      </c>
      <c r="E19" s="152">
        <v>35.4</v>
      </c>
      <c r="F19" s="152">
        <f t="shared" ref="F19:H19" si="15">E19+0.5</f>
        <v>35.9</v>
      </c>
      <c r="G19" s="152">
        <f t="shared" si="15"/>
        <v>36.4</v>
      </c>
      <c r="H19" s="152">
        <f t="shared" si="15"/>
        <v>36.9</v>
      </c>
      <c r="I19" s="161">
        <f>H19</f>
        <v>36.9</v>
      </c>
      <c r="J19" s="156"/>
      <c r="K19" s="163" t="s">
        <v>155</v>
      </c>
      <c r="L19" s="144" t="s">
        <v>154</v>
      </c>
      <c r="M19" s="144" t="s">
        <v>177</v>
      </c>
      <c r="N19" s="144" t="s">
        <v>177</v>
      </c>
      <c r="O19" s="144" t="s">
        <v>178</v>
      </c>
      <c r="P19" s="144" t="s">
        <v>178</v>
      </c>
      <c r="Q19" s="144" t="s">
        <v>178</v>
      </c>
      <c r="R19" s="144" t="s">
        <v>178</v>
      </c>
    </row>
    <row r="20" s="141" customFormat="1" ht="21" customHeight="1" spans="1:18">
      <c r="A20" s="152" t="s">
        <v>187</v>
      </c>
      <c r="B20" s="152">
        <f t="shared" si="12"/>
        <v>25.5</v>
      </c>
      <c r="C20" s="152">
        <f t="shared" si="13"/>
        <v>26</v>
      </c>
      <c r="D20" s="152">
        <f t="shared" si="14"/>
        <v>26.5</v>
      </c>
      <c r="E20" s="152">
        <v>27</v>
      </c>
      <c r="F20" s="152">
        <f t="shared" ref="F20:H20" si="16">E20+0.5</f>
        <v>27.5</v>
      </c>
      <c r="G20" s="152">
        <f t="shared" si="16"/>
        <v>28</v>
      </c>
      <c r="H20" s="152">
        <f t="shared" si="16"/>
        <v>28.5</v>
      </c>
      <c r="I20" s="161">
        <f>H20</f>
        <v>28.5</v>
      </c>
      <c r="J20" s="156"/>
      <c r="K20" s="163" t="s">
        <v>173</v>
      </c>
      <c r="L20" s="144" t="s">
        <v>174</v>
      </c>
      <c r="M20" s="144" t="s">
        <v>154</v>
      </c>
      <c r="N20" s="144" t="s">
        <v>164</v>
      </c>
      <c r="O20" s="144" t="s">
        <v>154</v>
      </c>
      <c r="P20" s="144" t="s">
        <v>175</v>
      </c>
      <c r="Q20" s="144" t="s">
        <v>154</v>
      </c>
      <c r="R20" s="144" t="s">
        <v>175</v>
      </c>
    </row>
    <row r="21" s="141" customFormat="1" ht="19" customHeight="1" spans="1:18">
      <c r="A21" s="152" t="s">
        <v>188</v>
      </c>
      <c r="B21" s="152">
        <f>C21-1</f>
        <v>18</v>
      </c>
      <c r="C21" s="152">
        <f>D21</f>
        <v>19</v>
      </c>
      <c r="D21" s="152">
        <f>E21-1</f>
        <v>19</v>
      </c>
      <c r="E21" s="152">
        <v>20</v>
      </c>
      <c r="F21" s="152">
        <f>E21</f>
        <v>20</v>
      </c>
      <c r="G21" s="152">
        <f>F21+1.5</f>
        <v>21.5</v>
      </c>
      <c r="H21" s="152">
        <f>G21</f>
        <v>21.5</v>
      </c>
      <c r="I21" s="161">
        <f>H21</f>
        <v>21.5</v>
      </c>
      <c r="J21" s="156"/>
      <c r="K21" s="163" t="s">
        <v>177</v>
      </c>
      <c r="L21" s="144" t="s">
        <v>178</v>
      </c>
      <c r="M21" s="144" t="s">
        <v>178</v>
      </c>
      <c r="N21" s="144" t="s">
        <v>178</v>
      </c>
      <c r="O21" s="144" t="s">
        <v>178</v>
      </c>
      <c r="P21" s="144" t="s">
        <v>178</v>
      </c>
      <c r="Q21" s="144" t="s">
        <v>178</v>
      </c>
      <c r="R21" s="144" t="s">
        <v>178</v>
      </c>
    </row>
    <row r="22" s="140" customFormat="1" ht="24" customHeight="1" spans="1:18">
      <c r="A22" s="152" t="s">
        <v>189</v>
      </c>
      <c r="B22" s="152">
        <f>C22-0.5</f>
        <v>18.5</v>
      </c>
      <c r="C22" s="152">
        <f>D22</f>
        <v>19</v>
      </c>
      <c r="D22" s="152">
        <f>E22-0.5</f>
        <v>19</v>
      </c>
      <c r="E22" s="152">
        <v>19.5</v>
      </c>
      <c r="F22" s="152">
        <f>E22</f>
        <v>19.5</v>
      </c>
      <c r="G22" s="152">
        <f>F22+1</f>
        <v>20.5</v>
      </c>
      <c r="H22" s="152">
        <f>G22</f>
        <v>20.5</v>
      </c>
      <c r="I22" s="161">
        <f>H22</f>
        <v>20.5</v>
      </c>
      <c r="J22" s="156"/>
      <c r="K22" s="163"/>
      <c r="L22" s="144" t="s">
        <v>154</v>
      </c>
      <c r="M22" s="144" t="s">
        <v>154</v>
      </c>
      <c r="N22" s="144" t="s">
        <v>154</v>
      </c>
      <c r="O22" s="144" t="s">
        <v>154</v>
      </c>
      <c r="P22" s="144" t="s">
        <v>154</v>
      </c>
      <c r="Q22" s="144" t="s">
        <v>154</v>
      </c>
      <c r="R22" s="144" t="s">
        <v>154</v>
      </c>
    </row>
    <row r="23" s="140" customFormat="1" ht="47" customHeight="1" spans="1:15">
      <c r="A23" s="154"/>
      <c r="K23" s="140" t="s">
        <v>190</v>
      </c>
      <c r="L23" s="164"/>
      <c r="M23" s="140" t="s">
        <v>191</v>
      </c>
      <c r="O23" s="140" t="s">
        <v>192</v>
      </c>
    </row>
  </sheetData>
  <mergeCells count="8">
    <mergeCell ref="A1:R1"/>
    <mergeCell ref="B2:C2"/>
    <mergeCell ref="E2:I2"/>
    <mergeCell ref="L2:R2"/>
    <mergeCell ref="B3:H3"/>
    <mergeCell ref="K3:R3"/>
    <mergeCell ref="A3:A5"/>
    <mergeCell ref="J2:J22"/>
  </mergeCells>
  <pageMargins left="0.161111111111111" right="0.161111111111111" top="0.2125" bottom="0.2125" header="0.5" footer="0.5"/>
  <pageSetup paperSize="9" scale="72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66" customWidth="1"/>
    <col min="2" max="6" width="10" style="166"/>
    <col min="7" max="7" width="10.1" style="166"/>
    <col min="8" max="16384" width="10" style="166"/>
  </cols>
  <sheetData>
    <row r="1" ht="22.5" customHeight="1" spans="1:11">
      <c r="A1" s="167" t="s">
        <v>193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37</v>
      </c>
      <c r="B2" s="169" t="s">
        <v>38</v>
      </c>
      <c r="C2" s="169"/>
      <c r="D2" s="170" t="s">
        <v>39</v>
      </c>
      <c r="E2" s="170"/>
      <c r="F2" s="169" t="s">
        <v>40</v>
      </c>
      <c r="G2" s="169"/>
      <c r="H2" s="171" t="s">
        <v>41</v>
      </c>
      <c r="I2" s="246" t="s">
        <v>42</v>
      </c>
      <c r="J2" s="246"/>
      <c r="K2" s="247"/>
    </row>
    <row r="3" customHeight="1" spans="1:11">
      <c r="A3" s="172" t="s">
        <v>43</v>
      </c>
      <c r="B3" s="173"/>
      <c r="C3" s="174"/>
      <c r="D3" s="175" t="s">
        <v>44</v>
      </c>
      <c r="E3" s="176"/>
      <c r="F3" s="176"/>
      <c r="G3" s="177"/>
      <c r="H3" s="175" t="s">
        <v>45</v>
      </c>
      <c r="I3" s="176"/>
      <c r="J3" s="176"/>
      <c r="K3" s="177"/>
    </row>
    <row r="4" customHeight="1" spans="1:11">
      <c r="A4" s="178" t="s">
        <v>46</v>
      </c>
      <c r="B4" s="179" t="s">
        <v>47</v>
      </c>
      <c r="C4" s="180"/>
      <c r="D4" s="178" t="s">
        <v>48</v>
      </c>
      <c r="E4" s="181"/>
      <c r="F4" s="182">
        <v>45565</v>
      </c>
      <c r="G4" s="183"/>
      <c r="H4" s="178" t="s">
        <v>194</v>
      </c>
      <c r="I4" s="181"/>
      <c r="J4" s="206" t="s">
        <v>50</v>
      </c>
      <c r="K4" s="248" t="s">
        <v>51</v>
      </c>
    </row>
    <row r="5" customHeight="1" spans="1:11">
      <c r="A5" s="184" t="s">
        <v>52</v>
      </c>
      <c r="B5" s="70" t="s">
        <v>53</v>
      </c>
      <c r="C5" s="70"/>
      <c r="D5" s="178" t="s">
        <v>195</v>
      </c>
      <c r="E5" s="181"/>
      <c r="F5" s="185">
        <v>0.8</v>
      </c>
      <c r="G5" s="186"/>
      <c r="H5" s="178" t="s">
        <v>196</v>
      </c>
      <c r="I5" s="181"/>
      <c r="J5" s="206" t="s">
        <v>50</v>
      </c>
      <c r="K5" s="248" t="s">
        <v>51</v>
      </c>
    </row>
    <row r="6" customHeight="1" spans="1:11">
      <c r="A6" s="178" t="s">
        <v>56</v>
      </c>
      <c r="B6" s="179">
        <v>6</v>
      </c>
      <c r="C6" s="180">
        <v>7</v>
      </c>
      <c r="D6" s="178" t="s">
        <v>197</v>
      </c>
      <c r="E6" s="181"/>
      <c r="F6" s="187">
        <v>0.8</v>
      </c>
      <c r="G6" s="186"/>
      <c r="H6" s="188" t="s">
        <v>198</v>
      </c>
      <c r="I6" s="224"/>
      <c r="J6" s="224"/>
      <c r="K6" s="249"/>
    </row>
    <row r="7" customHeight="1" spans="1:11">
      <c r="A7" s="178" t="s">
        <v>59</v>
      </c>
      <c r="B7" s="189">
        <v>20000</v>
      </c>
      <c r="C7" s="190"/>
      <c r="D7" s="178" t="s">
        <v>199</v>
      </c>
      <c r="E7" s="181"/>
      <c r="F7" s="187">
        <v>0.8</v>
      </c>
      <c r="G7" s="186"/>
      <c r="H7" s="191"/>
      <c r="I7" s="206"/>
      <c r="J7" s="206"/>
      <c r="K7" s="248"/>
    </row>
    <row r="8" ht="34" customHeight="1" spans="1:11">
      <c r="A8" s="192" t="s">
        <v>62</v>
      </c>
      <c r="B8" s="193" t="s">
        <v>63</v>
      </c>
      <c r="C8" s="194"/>
      <c r="D8" s="195" t="s">
        <v>64</v>
      </c>
      <c r="E8" s="196"/>
      <c r="F8" s="197">
        <v>45527</v>
      </c>
      <c r="G8" s="198"/>
      <c r="H8" s="195" t="s">
        <v>200</v>
      </c>
      <c r="I8" s="196"/>
      <c r="J8" s="196"/>
      <c r="K8" s="250"/>
    </row>
    <row r="9" customHeight="1" spans="1:11">
      <c r="A9" s="199" t="s">
        <v>201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68</v>
      </c>
      <c r="B10" s="201" t="s">
        <v>69</v>
      </c>
      <c r="C10" s="202" t="s">
        <v>70</v>
      </c>
      <c r="D10" s="203"/>
      <c r="E10" s="204" t="s">
        <v>73</v>
      </c>
      <c r="F10" s="201" t="s">
        <v>69</v>
      </c>
      <c r="G10" s="202" t="s">
        <v>70</v>
      </c>
      <c r="H10" s="201"/>
      <c r="I10" s="204" t="s">
        <v>71</v>
      </c>
      <c r="J10" s="201" t="s">
        <v>69</v>
      </c>
      <c r="K10" s="251" t="s">
        <v>70</v>
      </c>
    </row>
    <row r="11" customHeight="1" spans="1:11">
      <c r="A11" s="184" t="s">
        <v>74</v>
      </c>
      <c r="B11" s="205" t="s">
        <v>69</v>
      </c>
      <c r="C11" s="206" t="s">
        <v>70</v>
      </c>
      <c r="D11" s="207"/>
      <c r="E11" s="208" t="s">
        <v>76</v>
      </c>
      <c r="F11" s="205" t="s">
        <v>69</v>
      </c>
      <c r="G11" s="206" t="s">
        <v>70</v>
      </c>
      <c r="H11" s="205"/>
      <c r="I11" s="208" t="s">
        <v>81</v>
      </c>
      <c r="J11" s="205" t="s">
        <v>69</v>
      </c>
      <c r="K11" s="248" t="s">
        <v>70</v>
      </c>
    </row>
    <row r="12" customHeight="1" spans="1:11">
      <c r="A12" s="195" t="s">
        <v>117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50"/>
    </row>
    <row r="13" customHeight="1" spans="1:11">
      <c r="A13" s="209" t="s">
        <v>202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 t="s">
        <v>203</v>
      </c>
      <c r="B14" s="211"/>
      <c r="C14" s="211"/>
      <c r="D14" s="211"/>
      <c r="E14" s="212" t="s">
        <v>204</v>
      </c>
      <c r="F14" s="212"/>
      <c r="G14" s="212"/>
      <c r="H14" s="212"/>
      <c r="I14" s="252"/>
      <c r="J14" s="252"/>
      <c r="K14" s="253"/>
    </row>
    <row r="15" customHeight="1" spans="1:11">
      <c r="A15" s="213" t="s">
        <v>205</v>
      </c>
      <c r="B15" s="214"/>
      <c r="C15" s="214"/>
      <c r="D15" s="215"/>
      <c r="E15" s="213" t="s">
        <v>206</v>
      </c>
      <c r="F15" s="214"/>
      <c r="G15" s="214"/>
      <c r="H15" s="215"/>
      <c r="I15" s="213"/>
      <c r="J15" s="214"/>
      <c r="K15" s="214"/>
    </row>
    <row r="16" customHeight="1" spans="1:11">
      <c r="A16" s="213" t="s">
        <v>207</v>
      </c>
      <c r="B16" s="214"/>
      <c r="C16" s="214"/>
      <c r="D16" s="215"/>
      <c r="E16" s="213" t="s">
        <v>208</v>
      </c>
      <c r="F16" s="214"/>
      <c r="G16" s="214"/>
      <c r="H16" s="215"/>
      <c r="I16" s="213"/>
      <c r="J16" s="214"/>
      <c r="K16" s="214"/>
    </row>
    <row r="17" customHeight="1" spans="1:11">
      <c r="A17" s="209" t="s">
        <v>209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6" t="s">
        <v>200</v>
      </c>
      <c r="B18" s="212"/>
      <c r="C18" s="212"/>
      <c r="D18" s="212"/>
      <c r="E18" s="212"/>
      <c r="F18" s="212"/>
      <c r="G18" s="212"/>
      <c r="H18" s="212"/>
      <c r="I18" s="252"/>
      <c r="J18" s="252"/>
      <c r="K18" s="253"/>
    </row>
    <row r="19" customHeight="1" spans="1:11">
      <c r="A19" s="213"/>
      <c r="B19" s="214"/>
      <c r="C19" s="214"/>
      <c r="D19" s="215"/>
      <c r="E19" s="217"/>
      <c r="F19" s="214"/>
      <c r="G19" s="214"/>
      <c r="H19" s="215"/>
      <c r="I19" s="254"/>
      <c r="J19" s="255"/>
      <c r="K19" s="256"/>
    </row>
    <row r="20" customHeight="1" spans="1:11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57"/>
    </row>
    <row r="21" customHeight="1" spans="1:11">
      <c r="A21" s="220" t="s">
        <v>114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customHeight="1" spans="1:11">
      <c r="A22" s="65" t="s">
        <v>115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30"/>
    </row>
    <row r="23" customHeight="1" spans="1:11">
      <c r="A23" s="76" t="s">
        <v>116</v>
      </c>
      <c r="B23" s="78"/>
      <c r="C23" s="206" t="s">
        <v>50</v>
      </c>
      <c r="D23" s="206" t="s">
        <v>51</v>
      </c>
      <c r="E23" s="75"/>
      <c r="F23" s="75"/>
      <c r="G23" s="75"/>
      <c r="H23" s="75"/>
      <c r="I23" s="75"/>
      <c r="J23" s="75"/>
      <c r="K23" s="124"/>
    </row>
    <row r="24" customHeight="1" spans="1:11">
      <c r="A24" s="221" t="s">
        <v>210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58"/>
    </row>
    <row r="26" customHeight="1" spans="1:11">
      <c r="A26" s="199" t="s">
        <v>124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customHeight="1" spans="1:11">
      <c r="A27" s="172" t="s">
        <v>125</v>
      </c>
      <c r="B27" s="202" t="s">
        <v>79</v>
      </c>
      <c r="C27" s="202" t="s">
        <v>80</v>
      </c>
      <c r="D27" s="202" t="s">
        <v>72</v>
      </c>
      <c r="E27" s="173" t="s">
        <v>126</v>
      </c>
      <c r="F27" s="202" t="s">
        <v>79</v>
      </c>
      <c r="G27" s="202" t="s">
        <v>80</v>
      </c>
      <c r="H27" s="202" t="s">
        <v>72</v>
      </c>
      <c r="I27" s="173" t="s">
        <v>127</v>
      </c>
      <c r="J27" s="202" t="s">
        <v>79</v>
      </c>
      <c r="K27" s="251" t="s">
        <v>80</v>
      </c>
    </row>
    <row r="28" customHeight="1" spans="1:11">
      <c r="A28" s="188" t="s">
        <v>71</v>
      </c>
      <c r="B28" s="206" t="s">
        <v>79</v>
      </c>
      <c r="C28" s="206" t="s">
        <v>80</v>
      </c>
      <c r="D28" s="206" t="s">
        <v>72</v>
      </c>
      <c r="E28" s="224" t="s">
        <v>78</v>
      </c>
      <c r="F28" s="206" t="s">
        <v>79</v>
      </c>
      <c r="G28" s="206" t="s">
        <v>80</v>
      </c>
      <c r="H28" s="206" t="s">
        <v>72</v>
      </c>
      <c r="I28" s="224" t="s">
        <v>89</v>
      </c>
      <c r="J28" s="206" t="s">
        <v>79</v>
      </c>
      <c r="K28" s="248" t="s">
        <v>80</v>
      </c>
    </row>
    <row r="29" customHeight="1" spans="1:11">
      <c r="A29" s="178" t="s">
        <v>82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59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0"/>
    </row>
    <row r="31" customHeight="1" spans="1:11">
      <c r="A31" s="228" t="s">
        <v>211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29" t="s">
        <v>212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190"/>
    </row>
    <row r="33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190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190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190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190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190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190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190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190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190"/>
    </row>
    <row r="42" ht="17.25" customHeight="1" spans="1:11">
      <c r="A42" s="226" t="s">
        <v>123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60"/>
    </row>
    <row r="43" customHeight="1" spans="1:11">
      <c r="A43" s="228" t="s">
        <v>213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ht="18" customHeight="1" spans="1:11">
      <c r="A44" s="231" t="s">
        <v>117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1"/>
    </row>
    <row r="45" ht="18" customHeight="1" spans="1:11">
      <c r="A45" s="231"/>
      <c r="B45" s="232"/>
      <c r="C45" s="232"/>
      <c r="D45" s="232"/>
      <c r="E45" s="232"/>
      <c r="F45" s="232"/>
      <c r="G45" s="232"/>
      <c r="H45" s="232"/>
      <c r="I45" s="232"/>
      <c r="J45" s="232"/>
      <c r="K45" s="261"/>
    </row>
    <row r="46" ht="18" customHeight="1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58"/>
    </row>
    <row r="47" ht="21" customHeight="1" spans="1:11">
      <c r="A47" s="233" t="s">
        <v>129</v>
      </c>
      <c r="B47" s="234" t="s">
        <v>214</v>
      </c>
      <c r="C47" s="234"/>
      <c r="D47" s="235" t="s">
        <v>131</v>
      </c>
      <c r="E47" s="236"/>
      <c r="F47" s="235" t="s">
        <v>132</v>
      </c>
      <c r="G47" s="237"/>
      <c r="H47" s="238" t="s">
        <v>133</v>
      </c>
      <c r="I47" s="238"/>
      <c r="J47" s="234"/>
      <c r="K47" s="262"/>
    </row>
    <row r="48" customHeight="1" spans="1:11">
      <c r="A48" s="239" t="s">
        <v>135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63"/>
    </row>
    <row r="49" customHeight="1" spans="1:11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64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5"/>
    </row>
    <row r="51" ht="21" customHeight="1" spans="1:11">
      <c r="A51" s="233" t="s">
        <v>129</v>
      </c>
      <c r="B51" s="234" t="s">
        <v>214</v>
      </c>
      <c r="C51" s="234"/>
      <c r="D51" s="235" t="s">
        <v>131</v>
      </c>
      <c r="E51" s="235" t="s">
        <v>215</v>
      </c>
      <c r="F51" s="235" t="s">
        <v>132</v>
      </c>
      <c r="G51" s="245">
        <v>45516</v>
      </c>
      <c r="H51" s="238" t="s">
        <v>133</v>
      </c>
      <c r="I51" s="238"/>
      <c r="J51" s="266" t="s">
        <v>134</v>
      </c>
      <c r="K51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B47:C47"/>
    <mergeCell ref="H47:I47"/>
    <mergeCell ref="J47:K47"/>
    <mergeCell ref="A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140" customWidth="1"/>
    <col min="2" max="2" width="7.8" style="140" customWidth="1"/>
    <col min="3" max="8" width="9.33333333333333" style="140" customWidth="1"/>
    <col min="9" max="9" width="12.225" style="140" customWidth="1"/>
    <col min="10" max="11" width="11.5" style="140" customWidth="1"/>
    <col min="12" max="12" width="8.375" style="140" customWidth="1"/>
    <col min="13" max="13" width="10.5" style="140" customWidth="1"/>
    <col min="14" max="14" width="8.375" style="140" customWidth="1"/>
    <col min="15" max="16" width="10.875" style="140" customWidth="1"/>
    <col min="17" max="18" width="11" style="140" customWidth="1"/>
    <col min="19" max="16384" width="9" style="140"/>
  </cols>
  <sheetData>
    <row r="1" s="140" customFormat="1" ht="30" customHeight="1" spans="1:18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="141" customFormat="1" ht="25" customHeight="1" spans="1:18">
      <c r="A2" s="144" t="s">
        <v>46</v>
      </c>
      <c r="B2" s="145" t="s">
        <v>47</v>
      </c>
      <c r="C2" s="146"/>
      <c r="D2" s="147" t="s">
        <v>138</v>
      </c>
      <c r="E2" s="148"/>
      <c r="F2" s="149"/>
      <c r="G2" s="149"/>
      <c r="H2" s="149"/>
      <c r="I2" s="155"/>
      <c r="J2" s="156"/>
      <c r="K2" s="157" t="s">
        <v>41</v>
      </c>
      <c r="L2" s="158" t="s">
        <v>42</v>
      </c>
      <c r="M2" s="159"/>
      <c r="N2" s="159"/>
      <c r="O2" s="159"/>
      <c r="P2" s="159"/>
      <c r="Q2" s="159"/>
      <c r="R2" s="165"/>
    </row>
    <row r="3" s="141" customFormat="1" ht="23" customHeight="1" spans="1:18">
      <c r="A3" s="150" t="s">
        <v>139</v>
      </c>
      <c r="B3" s="151" t="s">
        <v>140</v>
      </c>
      <c r="C3" s="150"/>
      <c r="D3" s="150"/>
      <c r="E3" s="150"/>
      <c r="F3" s="150"/>
      <c r="G3" s="150"/>
      <c r="H3" s="150"/>
      <c r="I3" s="160"/>
      <c r="J3" s="156"/>
      <c r="K3" s="151" t="s">
        <v>141</v>
      </c>
      <c r="L3" s="150"/>
      <c r="M3" s="150"/>
      <c r="N3" s="150"/>
      <c r="O3" s="150"/>
      <c r="P3" s="150"/>
      <c r="Q3" s="150"/>
      <c r="R3" s="150"/>
    </row>
    <row r="4" s="141" customFormat="1" ht="23" customHeight="1" spans="1:18">
      <c r="A4" s="150"/>
      <c r="B4" s="152" t="s">
        <v>142</v>
      </c>
      <c r="C4" s="152" t="s">
        <v>94</v>
      </c>
      <c r="D4" s="152" t="s">
        <v>95</v>
      </c>
      <c r="E4" s="152" t="s">
        <v>96</v>
      </c>
      <c r="F4" s="152" t="s">
        <v>97</v>
      </c>
      <c r="G4" s="152" t="s">
        <v>98</v>
      </c>
      <c r="H4" s="152" t="s">
        <v>99</v>
      </c>
      <c r="I4" s="161" t="s">
        <v>143</v>
      </c>
      <c r="J4" s="156"/>
      <c r="K4" s="162" t="s">
        <v>142</v>
      </c>
      <c r="L4" s="152" t="s">
        <v>94</v>
      </c>
      <c r="M4" s="152" t="s">
        <v>95</v>
      </c>
      <c r="N4" s="152" t="s">
        <v>96</v>
      </c>
      <c r="O4" s="152" t="s">
        <v>97</v>
      </c>
      <c r="P4" s="152" t="s">
        <v>98</v>
      </c>
      <c r="Q4" s="152" t="s">
        <v>99</v>
      </c>
      <c r="R4" s="152" t="s">
        <v>143</v>
      </c>
    </row>
    <row r="5" s="141" customFormat="1" ht="23" customHeight="1" spans="1:18">
      <c r="A5" s="150"/>
      <c r="B5" s="152" t="s">
        <v>144</v>
      </c>
      <c r="C5" s="152" t="s">
        <v>145</v>
      </c>
      <c r="D5" s="152" t="s">
        <v>146</v>
      </c>
      <c r="E5" s="152" t="s">
        <v>147</v>
      </c>
      <c r="F5" s="152" t="s">
        <v>148</v>
      </c>
      <c r="G5" s="152" t="s">
        <v>149</v>
      </c>
      <c r="H5" s="152" t="s">
        <v>150</v>
      </c>
      <c r="I5" s="161" t="s">
        <v>151</v>
      </c>
      <c r="J5" s="156"/>
      <c r="K5" s="162" t="s">
        <v>144</v>
      </c>
      <c r="L5" s="152" t="s">
        <v>145</v>
      </c>
      <c r="M5" s="152" t="s">
        <v>146</v>
      </c>
      <c r="N5" s="152" t="s">
        <v>147</v>
      </c>
      <c r="O5" s="152" t="s">
        <v>148</v>
      </c>
      <c r="P5" s="152" t="s">
        <v>149</v>
      </c>
      <c r="Q5" s="152" t="s">
        <v>150</v>
      </c>
      <c r="R5" s="152" t="s">
        <v>151</v>
      </c>
    </row>
    <row r="6" s="141" customFormat="1" ht="21" customHeight="1" spans="1:18">
      <c r="A6" s="152" t="s">
        <v>152</v>
      </c>
      <c r="B6" s="152">
        <f t="shared" ref="B6:B8" si="0">C6-1</f>
        <v>72</v>
      </c>
      <c r="C6" s="152">
        <f t="shared" ref="C6:C8" si="1">D6-1</f>
        <v>73</v>
      </c>
      <c r="D6" s="152">
        <f t="shared" ref="D6:D8" si="2">E6-2</f>
        <v>74</v>
      </c>
      <c r="E6" s="152">
        <v>76</v>
      </c>
      <c r="F6" s="152">
        <f t="shared" ref="F6:F8" si="3">E6+2</f>
        <v>78</v>
      </c>
      <c r="G6" s="152">
        <f t="shared" ref="G6:G8" si="4">F6+2</f>
        <v>80</v>
      </c>
      <c r="H6" s="152">
        <f t="shared" ref="H6:H8" si="5">G6+1</f>
        <v>81</v>
      </c>
      <c r="I6" s="161">
        <f t="shared" ref="I6:I8" si="6">H6+1</f>
        <v>82</v>
      </c>
      <c r="J6" s="156"/>
      <c r="K6" s="163" t="s">
        <v>153</v>
      </c>
      <c r="L6" s="144" t="s">
        <v>154</v>
      </c>
      <c r="M6" s="144" t="s">
        <v>155</v>
      </c>
      <c r="N6" s="144" t="s">
        <v>154</v>
      </c>
      <c r="O6" s="144" t="s">
        <v>153</v>
      </c>
      <c r="P6" s="144" t="s">
        <v>156</v>
      </c>
      <c r="Q6" s="144" t="s">
        <v>153</v>
      </c>
      <c r="R6" s="144" t="s">
        <v>156</v>
      </c>
    </row>
    <row r="7" s="141" customFormat="1" ht="21" customHeight="1" spans="1:18">
      <c r="A7" s="152" t="s">
        <v>157</v>
      </c>
      <c r="B7" s="152">
        <f t="shared" si="0"/>
        <v>69</v>
      </c>
      <c r="C7" s="152">
        <f t="shared" si="1"/>
        <v>70</v>
      </c>
      <c r="D7" s="152">
        <f t="shared" si="2"/>
        <v>71</v>
      </c>
      <c r="E7" s="152">
        <v>73</v>
      </c>
      <c r="F7" s="152">
        <f t="shared" si="3"/>
        <v>75</v>
      </c>
      <c r="G7" s="152">
        <f t="shared" si="4"/>
        <v>77</v>
      </c>
      <c r="H7" s="152">
        <f t="shared" si="5"/>
        <v>78</v>
      </c>
      <c r="I7" s="161">
        <f t="shared" si="6"/>
        <v>79</v>
      </c>
      <c r="J7" s="156"/>
      <c r="K7" s="163" t="s">
        <v>158</v>
      </c>
      <c r="L7" s="144" t="s">
        <v>154</v>
      </c>
      <c r="M7" s="144">
        <f>0.3/0.3</f>
        <v>1</v>
      </c>
      <c r="N7" s="144" t="s">
        <v>155</v>
      </c>
      <c r="O7" s="144" t="s">
        <v>159</v>
      </c>
      <c r="P7" s="144" t="s">
        <v>160</v>
      </c>
      <c r="Q7" s="144" t="s">
        <v>159</v>
      </c>
      <c r="R7" s="144" t="s">
        <v>160</v>
      </c>
    </row>
    <row r="8" s="141" customFormat="1" ht="21" customHeight="1" spans="1:18">
      <c r="A8" s="152" t="s">
        <v>161</v>
      </c>
      <c r="B8" s="152">
        <f t="shared" si="0"/>
        <v>62</v>
      </c>
      <c r="C8" s="152">
        <f t="shared" si="1"/>
        <v>63</v>
      </c>
      <c r="D8" s="152">
        <f t="shared" si="2"/>
        <v>64</v>
      </c>
      <c r="E8" s="152">
        <v>66</v>
      </c>
      <c r="F8" s="152">
        <f t="shared" si="3"/>
        <v>68</v>
      </c>
      <c r="G8" s="152">
        <f t="shared" si="4"/>
        <v>70</v>
      </c>
      <c r="H8" s="152">
        <f t="shared" si="5"/>
        <v>71</v>
      </c>
      <c r="I8" s="161">
        <f t="shared" si="6"/>
        <v>72</v>
      </c>
      <c r="J8" s="156"/>
      <c r="K8" s="163" t="s">
        <v>162</v>
      </c>
      <c r="L8" s="144" t="s">
        <v>154</v>
      </c>
      <c r="M8" s="144" t="s">
        <v>154</v>
      </c>
      <c r="N8" s="144" t="s">
        <v>154</v>
      </c>
      <c r="O8" s="144" t="s">
        <v>154</v>
      </c>
      <c r="P8" s="144" t="s">
        <v>154</v>
      </c>
      <c r="Q8" s="144" t="s">
        <v>154</v>
      </c>
      <c r="R8" s="144" t="s">
        <v>154</v>
      </c>
    </row>
    <row r="9" s="141" customFormat="1" ht="21" customHeight="1" spans="1:18">
      <c r="A9" s="152" t="s">
        <v>163</v>
      </c>
      <c r="B9" s="152">
        <f t="shared" ref="B9:B11" si="7">C9-4</f>
        <v>112</v>
      </c>
      <c r="C9" s="152">
        <f t="shared" ref="C9:C11" si="8">D9-4</f>
        <v>116</v>
      </c>
      <c r="D9" s="152">
        <f t="shared" ref="D9:D11" si="9">E9-4</f>
        <v>120</v>
      </c>
      <c r="E9" s="152">
        <v>124</v>
      </c>
      <c r="F9" s="152">
        <f t="shared" ref="F9:F11" si="10">E9+4</f>
        <v>128</v>
      </c>
      <c r="G9" s="152">
        <f>F9+4</f>
        <v>132</v>
      </c>
      <c r="H9" s="152">
        <f t="shared" ref="H9:H11" si="11">G9+6</f>
        <v>138</v>
      </c>
      <c r="I9" s="161">
        <f>H9+6</f>
        <v>144</v>
      </c>
      <c r="J9" s="156"/>
      <c r="K9" s="163" t="s">
        <v>154</v>
      </c>
      <c r="L9" s="144" t="s">
        <v>154</v>
      </c>
      <c r="M9" s="144" t="s">
        <v>154</v>
      </c>
      <c r="N9" s="144" t="s">
        <v>164</v>
      </c>
      <c r="O9" s="144" t="s">
        <v>154</v>
      </c>
      <c r="P9" s="144" t="s">
        <v>154</v>
      </c>
      <c r="Q9" s="144" t="s">
        <v>154</v>
      </c>
      <c r="R9" s="144" t="s">
        <v>154</v>
      </c>
    </row>
    <row r="10" s="141" customFormat="1" ht="21" customHeight="1" spans="1:18">
      <c r="A10" s="152" t="s">
        <v>165</v>
      </c>
      <c r="B10" s="152">
        <f t="shared" si="7"/>
        <v>108</v>
      </c>
      <c r="C10" s="152">
        <f t="shared" si="8"/>
        <v>112</v>
      </c>
      <c r="D10" s="152">
        <f t="shared" si="9"/>
        <v>116</v>
      </c>
      <c r="E10" s="152">
        <v>120</v>
      </c>
      <c r="F10" s="152">
        <f t="shared" si="10"/>
        <v>124</v>
      </c>
      <c r="G10" s="152">
        <f>F10+5</f>
        <v>129</v>
      </c>
      <c r="H10" s="152">
        <f t="shared" si="11"/>
        <v>135</v>
      </c>
      <c r="I10" s="161">
        <f>H10+7</f>
        <v>142</v>
      </c>
      <c r="J10" s="156"/>
      <c r="K10" s="163" t="s">
        <v>154</v>
      </c>
      <c r="L10" s="144" t="s">
        <v>154</v>
      </c>
      <c r="M10" s="144" t="s">
        <v>154</v>
      </c>
      <c r="N10" s="144" t="s">
        <v>154</v>
      </c>
      <c r="O10" s="144" t="s">
        <v>154</v>
      </c>
      <c r="P10" s="144" t="s">
        <v>154</v>
      </c>
      <c r="Q10" s="144" t="s">
        <v>154</v>
      </c>
      <c r="R10" s="144" t="s">
        <v>154</v>
      </c>
    </row>
    <row r="11" s="141" customFormat="1" ht="21" customHeight="1" spans="1:18">
      <c r="A11" s="152" t="s">
        <v>166</v>
      </c>
      <c r="B11" s="152">
        <f t="shared" si="7"/>
        <v>108</v>
      </c>
      <c r="C11" s="152">
        <f t="shared" si="8"/>
        <v>112</v>
      </c>
      <c r="D11" s="152">
        <f t="shared" si="9"/>
        <v>116</v>
      </c>
      <c r="E11" s="152">
        <v>120</v>
      </c>
      <c r="F11" s="152">
        <f t="shared" si="10"/>
        <v>124</v>
      </c>
      <c r="G11" s="152">
        <f>F11+5</f>
        <v>129</v>
      </c>
      <c r="H11" s="152">
        <f t="shared" si="11"/>
        <v>135</v>
      </c>
      <c r="I11" s="161">
        <f>H11+7</f>
        <v>142</v>
      </c>
      <c r="J11" s="156"/>
      <c r="K11" s="163" t="s">
        <v>167</v>
      </c>
      <c r="L11" s="144" t="s">
        <v>168</v>
      </c>
      <c r="M11" s="144" t="s">
        <v>169</v>
      </c>
      <c r="N11" s="144" t="s">
        <v>170</v>
      </c>
      <c r="O11" s="144" t="s">
        <v>168</v>
      </c>
      <c r="P11" s="144" t="s">
        <v>171</v>
      </c>
      <c r="Q11" s="144" t="s">
        <v>168</v>
      </c>
      <c r="R11" s="144" t="s">
        <v>171</v>
      </c>
    </row>
    <row r="12" s="141" customFormat="1" ht="21" customHeight="1" spans="1:18">
      <c r="A12" s="152" t="s">
        <v>172</v>
      </c>
      <c r="B12" s="152">
        <f>C12-1.2</f>
        <v>46.4</v>
      </c>
      <c r="C12" s="152">
        <f>D12-1.2</f>
        <v>47.6</v>
      </c>
      <c r="D12" s="152">
        <f>E12-1.2</f>
        <v>48.8</v>
      </c>
      <c r="E12" s="152">
        <v>50</v>
      </c>
      <c r="F12" s="152">
        <f>E12+1.2</f>
        <v>51.2</v>
      </c>
      <c r="G12" s="152">
        <f>F12+1.2</f>
        <v>52.4</v>
      </c>
      <c r="H12" s="152">
        <f>G12+1.4</f>
        <v>53.8</v>
      </c>
      <c r="I12" s="161">
        <f>H12+1.4</f>
        <v>55.2</v>
      </c>
      <c r="J12" s="156"/>
      <c r="K12" s="163" t="s">
        <v>173</v>
      </c>
      <c r="L12" s="144" t="s">
        <v>174</v>
      </c>
      <c r="M12" s="144" t="s">
        <v>154</v>
      </c>
      <c r="N12" s="144" t="s">
        <v>164</v>
      </c>
      <c r="O12" s="144" t="s">
        <v>154</v>
      </c>
      <c r="P12" s="144" t="s">
        <v>175</v>
      </c>
      <c r="Q12" s="144" t="s">
        <v>154</v>
      </c>
      <c r="R12" s="144" t="s">
        <v>175</v>
      </c>
    </row>
    <row r="13" s="141" customFormat="1" ht="21" customHeight="1" spans="1:18">
      <c r="A13" s="152" t="s">
        <v>176</v>
      </c>
      <c r="B13" s="152">
        <f>C13-0.6</f>
        <v>62.6</v>
      </c>
      <c r="C13" s="152">
        <f>D13-0.6</f>
        <v>63.2</v>
      </c>
      <c r="D13" s="152">
        <f>E13-1.2</f>
        <v>63.8</v>
      </c>
      <c r="E13" s="152">
        <v>65</v>
      </c>
      <c r="F13" s="152">
        <f>E13+1.2</f>
        <v>66.2</v>
      </c>
      <c r="G13" s="152">
        <f>F13+1.2</f>
        <v>67.4</v>
      </c>
      <c r="H13" s="152">
        <f>G13+0.6</f>
        <v>68</v>
      </c>
      <c r="I13" s="161">
        <f>H13+0.6</f>
        <v>68.6</v>
      </c>
      <c r="J13" s="156"/>
      <c r="K13" s="163" t="s">
        <v>177</v>
      </c>
      <c r="L13" s="144" t="s">
        <v>178</v>
      </c>
      <c r="M13" s="144" t="s">
        <v>178</v>
      </c>
      <c r="N13" s="144" t="s">
        <v>178</v>
      </c>
      <c r="O13" s="144" t="s">
        <v>178</v>
      </c>
      <c r="P13" s="144" t="s">
        <v>178</v>
      </c>
      <c r="Q13" s="144" t="s">
        <v>178</v>
      </c>
      <c r="R13" s="144" t="s">
        <v>178</v>
      </c>
    </row>
    <row r="14" s="141" customFormat="1" ht="21" customHeight="1" spans="1:18">
      <c r="A14" s="153" t="s">
        <v>179</v>
      </c>
      <c r="B14" s="152">
        <f>C14-0.8</f>
        <v>21.6</v>
      </c>
      <c r="C14" s="152">
        <f>D14-0.8</f>
        <v>22.4</v>
      </c>
      <c r="D14" s="152">
        <f>E14-0.8</f>
        <v>23.2</v>
      </c>
      <c r="E14" s="152">
        <v>24</v>
      </c>
      <c r="F14" s="152">
        <f>E14+0.8</f>
        <v>24.8</v>
      </c>
      <c r="G14" s="152">
        <f>F14+0.8</f>
        <v>25.6</v>
      </c>
      <c r="H14" s="152">
        <f>G14+1.3</f>
        <v>26.9</v>
      </c>
      <c r="I14" s="161">
        <f>H14+1.3</f>
        <v>28.2</v>
      </c>
      <c r="J14" s="156"/>
      <c r="K14" s="163" t="s">
        <v>155</v>
      </c>
      <c r="L14" s="144" t="s">
        <v>154</v>
      </c>
      <c r="M14" s="144" t="s">
        <v>177</v>
      </c>
      <c r="N14" s="144" t="s">
        <v>177</v>
      </c>
      <c r="O14" s="144" t="s">
        <v>178</v>
      </c>
      <c r="P14" s="144" t="s">
        <v>178</v>
      </c>
      <c r="Q14" s="144" t="s">
        <v>178</v>
      </c>
      <c r="R14" s="144" t="s">
        <v>178</v>
      </c>
    </row>
    <row r="15" s="141" customFormat="1" ht="21" customHeight="1" spans="1:18">
      <c r="A15" s="152" t="s">
        <v>180</v>
      </c>
      <c r="B15" s="152">
        <f>C15-0.7</f>
        <v>16.9</v>
      </c>
      <c r="C15" s="152">
        <f>D15-0.7</f>
        <v>17.6</v>
      </c>
      <c r="D15" s="152">
        <f>E15-0.7</f>
        <v>18.3</v>
      </c>
      <c r="E15" s="152">
        <v>19</v>
      </c>
      <c r="F15" s="152">
        <f>E15+0.7</f>
        <v>19.7</v>
      </c>
      <c r="G15" s="152">
        <f>F15+0.7</f>
        <v>20.4</v>
      </c>
      <c r="H15" s="152">
        <f>G15+1</f>
        <v>21.4</v>
      </c>
      <c r="I15" s="161">
        <f>H15+1</f>
        <v>22.4</v>
      </c>
      <c r="J15" s="156"/>
      <c r="K15" s="163" t="s">
        <v>154</v>
      </c>
      <c r="L15" s="144" t="s">
        <v>154</v>
      </c>
      <c r="M15" s="144" t="s">
        <v>154</v>
      </c>
      <c r="N15" s="144" t="s">
        <v>154</v>
      </c>
      <c r="O15" s="144" t="s">
        <v>154</v>
      </c>
      <c r="P15" s="144" t="s">
        <v>154</v>
      </c>
      <c r="Q15" s="144" t="s">
        <v>154</v>
      </c>
      <c r="R15" s="144" t="s">
        <v>154</v>
      </c>
    </row>
    <row r="16" s="141" customFormat="1" ht="21" customHeight="1" spans="1:18">
      <c r="A16" s="152" t="s">
        <v>181</v>
      </c>
      <c r="B16" s="152">
        <f t="shared" ref="B16:B20" si="12">C16-0.5</f>
        <v>14</v>
      </c>
      <c r="C16" s="152">
        <f t="shared" ref="C16:C20" si="13">D16-0.5</f>
        <v>14.5</v>
      </c>
      <c r="D16" s="152">
        <f t="shared" ref="D16:D20" si="14">E16-0.5</f>
        <v>15</v>
      </c>
      <c r="E16" s="152">
        <v>15.5</v>
      </c>
      <c r="F16" s="152">
        <f>E16+0.5</f>
        <v>16</v>
      </c>
      <c r="G16" s="152">
        <f>F16+0.5</f>
        <v>16.5</v>
      </c>
      <c r="H16" s="152">
        <f>G16+0.7</f>
        <v>17.2</v>
      </c>
      <c r="I16" s="161">
        <f>H16+0.7</f>
        <v>17.9</v>
      </c>
      <c r="J16" s="156"/>
      <c r="K16" s="163" t="s">
        <v>154</v>
      </c>
      <c r="L16" s="144" t="s">
        <v>154</v>
      </c>
      <c r="M16" s="144" t="s">
        <v>154</v>
      </c>
      <c r="N16" s="144" t="s">
        <v>154</v>
      </c>
      <c r="O16" s="144" t="s">
        <v>154</v>
      </c>
      <c r="P16" s="144" t="s">
        <v>154</v>
      </c>
      <c r="Q16" s="144" t="s">
        <v>154</v>
      </c>
      <c r="R16" s="144" t="s">
        <v>154</v>
      </c>
    </row>
    <row r="17" s="141" customFormat="1" ht="21" customHeight="1" spans="1:18">
      <c r="A17" s="152" t="s">
        <v>182</v>
      </c>
      <c r="B17" s="152">
        <f>C17</f>
        <v>11</v>
      </c>
      <c r="C17" s="152">
        <f t="shared" ref="C17:C22" si="15">D17</f>
        <v>11</v>
      </c>
      <c r="D17" s="152">
        <f>E17</f>
        <v>11</v>
      </c>
      <c r="E17" s="152">
        <v>11</v>
      </c>
      <c r="F17" s="152">
        <f t="shared" ref="F17:F22" si="16">E17</f>
        <v>11</v>
      </c>
      <c r="G17" s="152">
        <f>E17</f>
        <v>11</v>
      </c>
      <c r="H17" s="152">
        <f>E17</f>
        <v>11</v>
      </c>
      <c r="I17" s="161">
        <f>E17</f>
        <v>11</v>
      </c>
      <c r="J17" s="156"/>
      <c r="K17" s="163"/>
      <c r="L17" s="144" t="s">
        <v>154</v>
      </c>
      <c r="M17" s="144" t="s">
        <v>154</v>
      </c>
      <c r="N17" s="144" t="s">
        <v>154</v>
      </c>
      <c r="O17" s="144" t="s">
        <v>154</v>
      </c>
      <c r="P17" s="144" t="s">
        <v>154</v>
      </c>
      <c r="Q17" s="144" t="s">
        <v>154</v>
      </c>
      <c r="R17" s="144" t="s">
        <v>154</v>
      </c>
    </row>
    <row r="18" s="141" customFormat="1" ht="21" customHeight="1" spans="1:18">
      <c r="A18" s="152" t="s">
        <v>183</v>
      </c>
      <c r="B18" s="152">
        <f>C18-1</f>
        <v>57</v>
      </c>
      <c r="C18" s="152">
        <f>D18-1</f>
        <v>58</v>
      </c>
      <c r="D18" s="152">
        <f>E18-1</f>
        <v>59</v>
      </c>
      <c r="E18" s="152">
        <v>60</v>
      </c>
      <c r="F18" s="152">
        <f>E18+1</f>
        <v>61</v>
      </c>
      <c r="G18" s="152">
        <f>F18+1</f>
        <v>62</v>
      </c>
      <c r="H18" s="152">
        <f>G18+1.5</f>
        <v>63.5</v>
      </c>
      <c r="I18" s="161">
        <f>H18+1.5</f>
        <v>65</v>
      </c>
      <c r="J18" s="156"/>
      <c r="K18" s="163" t="s">
        <v>184</v>
      </c>
      <c r="L18" s="144" t="s">
        <v>178</v>
      </c>
      <c r="M18" s="144" t="s">
        <v>178</v>
      </c>
      <c r="N18" s="144" t="s">
        <v>185</v>
      </c>
      <c r="O18" s="144" t="s">
        <v>178</v>
      </c>
      <c r="P18" s="144" t="s">
        <v>153</v>
      </c>
      <c r="Q18" s="144" t="s">
        <v>178</v>
      </c>
      <c r="R18" s="144" t="s">
        <v>153</v>
      </c>
    </row>
    <row r="19" s="141" customFormat="1" ht="21" customHeight="1" spans="1:18">
      <c r="A19" s="152" t="s">
        <v>186</v>
      </c>
      <c r="B19" s="152">
        <f t="shared" si="12"/>
        <v>33.9</v>
      </c>
      <c r="C19" s="152">
        <f t="shared" si="13"/>
        <v>34.4</v>
      </c>
      <c r="D19" s="152">
        <f t="shared" si="14"/>
        <v>34.9</v>
      </c>
      <c r="E19" s="152">
        <v>35.4</v>
      </c>
      <c r="F19" s="152">
        <f t="shared" ref="F19:H19" si="17">E19+0.5</f>
        <v>35.9</v>
      </c>
      <c r="G19" s="152">
        <f t="shared" si="17"/>
        <v>36.4</v>
      </c>
      <c r="H19" s="152">
        <f t="shared" si="17"/>
        <v>36.9</v>
      </c>
      <c r="I19" s="161">
        <f t="shared" ref="I19:I22" si="18">H19</f>
        <v>36.9</v>
      </c>
      <c r="J19" s="156"/>
      <c r="K19" s="163" t="s">
        <v>155</v>
      </c>
      <c r="L19" s="144" t="s">
        <v>154</v>
      </c>
      <c r="M19" s="144" t="s">
        <v>177</v>
      </c>
      <c r="N19" s="144" t="s">
        <v>177</v>
      </c>
      <c r="O19" s="144" t="s">
        <v>178</v>
      </c>
      <c r="P19" s="144" t="s">
        <v>178</v>
      </c>
      <c r="Q19" s="144" t="s">
        <v>178</v>
      </c>
      <c r="R19" s="144" t="s">
        <v>178</v>
      </c>
    </row>
    <row r="20" s="141" customFormat="1" ht="21" customHeight="1" spans="1:18">
      <c r="A20" s="152" t="s">
        <v>187</v>
      </c>
      <c r="B20" s="152">
        <f t="shared" si="12"/>
        <v>25.5</v>
      </c>
      <c r="C20" s="152">
        <f t="shared" si="13"/>
        <v>26</v>
      </c>
      <c r="D20" s="152">
        <f t="shared" si="14"/>
        <v>26.5</v>
      </c>
      <c r="E20" s="152">
        <v>27</v>
      </c>
      <c r="F20" s="152">
        <f t="shared" ref="F20:H20" si="19">E20+0.5</f>
        <v>27.5</v>
      </c>
      <c r="G20" s="152">
        <f t="shared" si="19"/>
        <v>28</v>
      </c>
      <c r="H20" s="152">
        <f t="shared" si="19"/>
        <v>28.5</v>
      </c>
      <c r="I20" s="161">
        <f t="shared" si="18"/>
        <v>28.5</v>
      </c>
      <c r="J20" s="156"/>
      <c r="K20" s="163" t="s">
        <v>173</v>
      </c>
      <c r="L20" s="144" t="s">
        <v>174</v>
      </c>
      <c r="M20" s="144" t="s">
        <v>154</v>
      </c>
      <c r="N20" s="144" t="s">
        <v>164</v>
      </c>
      <c r="O20" s="144" t="s">
        <v>154</v>
      </c>
      <c r="P20" s="144" t="s">
        <v>175</v>
      </c>
      <c r="Q20" s="144" t="s">
        <v>154</v>
      </c>
      <c r="R20" s="144" t="s">
        <v>175</v>
      </c>
    </row>
    <row r="21" s="141" customFormat="1" ht="19" customHeight="1" spans="1:18">
      <c r="A21" s="152" t="s">
        <v>188</v>
      </c>
      <c r="B21" s="152">
        <f>C21-1</f>
        <v>18</v>
      </c>
      <c r="C21" s="152">
        <f t="shared" si="15"/>
        <v>19</v>
      </c>
      <c r="D21" s="152">
        <f>E21-1</f>
        <v>19</v>
      </c>
      <c r="E21" s="152">
        <v>20</v>
      </c>
      <c r="F21" s="152">
        <f t="shared" si="16"/>
        <v>20</v>
      </c>
      <c r="G21" s="152">
        <f>F21+1.5</f>
        <v>21.5</v>
      </c>
      <c r="H21" s="152">
        <f>G21</f>
        <v>21.5</v>
      </c>
      <c r="I21" s="161">
        <f t="shared" si="18"/>
        <v>21.5</v>
      </c>
      <c r="J21" s="156"/>
      <c r="K21" s="163" t="s">
        <v>177</v>
      </c>
      <c r="L21" s="144" t="s">
        <v>178</v>
      </c>
      <c r="M21" s="144" t="s">
        <v>178</v>
      </c>
      <c r="N21" s="144" t="s">
        <v>178</v>
      </c>
      <c r="O21" s="144" t="s">
        <v>178</v>
      </c>
      <c r="P21" s="144" t="s">
        <v>178</v>
      </c>
      <c r="Q21" s="144" t="s">
        <v>178</v>
      </c>
      <c r="R21" s="144" t="s">
        <v>178</v>
      </c>
    </row>
    <row r="22" s="140" customFormat="1" ht="24" customHeight="1" spans="1:18">
      <c r="A22" s="152" t="s">
        <v>189</v>
      </c>
      <c r="B22" s="152">
        <f>C22-0.5</f>
        <v>18.5</v>
      </c>
      <c r="C22" s="152">
        <f t="shared" si="15"/>
        <v>19</v>
      </c>
      <c r="D22" s="152">
        <f>E22-0.5</f>
        <v>19</v>
      </c>
      <c r="E22" s="152">
        <v>19.5</v>
      </c>
      <c r="F22" s="152">
        <f t="shared" si="16"/>
        <v>19.5</v>
      </c>
      <c r="G22" s="152">
        <f>F22+1</f>
        <v>20.5</v>
      </c>
      <c r="H22" s="152">
        <f>G22</f>
        <v>20.5</v>
      </c>
      <c r="I22" s="161">
        <f t="shared" si="18"/>
        <v>20.5</v>
      </c>
      <c r="J22" s="156"/>
      <c r="K22" s="163"/>
      <c r="L22" s="144" t="s">
        <v>154</v>
      </c>
      <c r="M22" s="144" t="s">
        <v>154</v>
      </c>
      <c r="N22" s="144" t="s">
        <v>154</v>
      </c>
      <c r="O22" s="144" t="s">
        <v>154</v>
      </c>
      <c r="P22" s="144" t="s">
        <v>154</v>
      </c>
      <c r="Q22" s="144" t="s">
        <v>154</v>
      </c>
      <c r="R22" s="144" t="s">
        <v>154</v>
      </c>
    </row>
    <row r="23" s="140" customFormat="1" ht="47" customHeight="1" spans="1:15">
      <c r="A23" s="154"/>
      <c r="K23" s="140" t="s">
        <v>190</v>
      </c>
      <c r="L23" s="164"/>
      <c r="M23" s="140" t="s">
        <v>191</v>
      </c>
      <c r="O23" s="140" t="s">
        <v>192</v>
      </c>
    </row>
  </sheetData>
  <mergeCells count="8">
    <mergeCell ref="A1:R1"/>
    <mergeCell ref="B2:C2"/>
    <mergeCell ref="E2:I2"/>
    <mergeCell ref="L2:R2"/>
    <mergeCell ref="B3:H3"/>
    <mergeCell ref="K3:R3"/>
    <mergeCell ref="A3:A5"/>
    <mergeCell ref="J2:J22"/>
  </mergeCells>
  <pageMargins left="0.751388888888889" right="0.751388888888889" top="1" bottom="1" header="0.5" footer="0.5"/>
  <pageSetup paperSize="9" scale="6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zoomScale="80" zoomScaleNormal="80" workbookViewId="0">
      <selection activeCell="T16" sqref="T16"/>
    </sheetView>
  </sheetViews>
  <sheetFormatPr defaultColWidth="9" defaultRowHeight="26" customHeight="1"/>
  <cols>
    <col min="1" max="1" width="17.1666666666667" style="140" customWidth="1"/>
    <col min="2" max="2" width="7.8" style="140" customWidth="1"/>
    <col min="3" max="8" width="9.33333333333333" style="140" customWidth="1"/>
    <col min="9" max="9" width="12.225" style="140" customWidth="1"/>
    <col min="10" max="11" width="11.5" style="140" customWidth="1"/>
    <col min="12" max="12" width="8.375" style="140" customWidth="1"/>
    <col min="13" max="13" width="10.5" style="140" customWidth="1"/>
    <col min="14" max="14" width="8.375" style="140" customWidth="1"/>
    <col min="15" max="16" width="10.875" style="140" customWidth="1"/>
    <col min="17" max="18" width="11" style="140" customWidth="1"/>
    <col min="19" max="16384" width="9" style="140"/>
  </cols>
  <sheetData>
    <row r="1" s="140" customFormat="1" ht="30" customHeight="1" spans="1:18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="141" customFormat="1" ht="25" customHeight="1" spans="1:18">
      <c r="A2" s="144" t="s">
        <v>46</v>
      </c>
      <c r="B2" s="145" t="s">
        <v>47</v>
      </c>
      <c r="C2" s="146"/>
      <c r="D2" s="147" t="s">
        <v>138</v>
      </c>
      <c r="E2" s="148"/>
      <c r="F2" s="149"/>
      <c r="G2" s="149"/>
      <c r="H2" s="149"/>
      <c r="I2" s="155"/>
      <c r="J2" s="156"/>
      <c r="K2" s="157" t="s">
        <v>41</v>
      </c>
      <c r="L2" s="158" t="s">
        <v>42</v>
      </c>
      <c r="M2" s="159"/>
      <c r="N2" s="159"/>
      <c r="O2" s="159"/>
      <c r="P2" s="159"/>
      <c r="Q2" s="159"/>
      <c r="R2" s="165"/>
    </row>
    <row r="3" s="141" customFormat="1" ht="23" customHeight="1" spans="1:18">
      <c r="A3" s="150" t="s">
        <v>139</v>
      </c>
      <c r="B3" s="151" t="s">
        <v>140</v>
      </c>
      <c r="C3" s="150"/>
      <c r="D3" s="150"/>
      <c r="E3" s="150"/>
      <c r="F3" s="150"/>
      <c r="G3" s="150"/>
      <c r="H3" s="150"/>
      <c r="I3" s="160"/>
      <c r="J3" s="156"/>
      <c r="K3" s="151" t="s">
        <v>141</v>
      </c>
      <c r="L3" s="150"/>
      <c r="M3" s="150"/>
      <c r="N3" s="150"/>
      <c r="O3" s="150"/>
      <c r="P3" s="150"/>
      <c r="Q3" s="150"/>
      <c r="R3" s="150"/>
    </row>
    <row r="4" s="141" customFormat="1" ht="23" customHeight="1" spans="1:18">
      <c r="A4" s="150"/>
      <c r="B4" s="152" t="s">
        <v>142</v>
      </c>
      <c r="C4" s="152" t="s">
        <v>94</v>
      </c>
      <c r="D4" s="152" t="s">
        <v>95</v>
      </c>
      <c r="E4" s="152" t="s">
        <v>96</v>
      </c>
      <c r="F4" s="152" t="s">
        <v>97</v>
      </c>
      <c r="G4" s="152" t="s">
        <v>98</v>
      </c>
      <c r="H4" s="152" t="s">
        <v>99</v>
      </c>
      <c r="I4" s="161" t="s">
        <v>143</v>
      </c>
      <c r="J4" s="156"/>
      <c r="K4" s="162" t="s">
        <v>142</v>
      </c>
      <c r="L4" s="152" t="s">
        <v>94</v>
      </c>
      <c r="M4" s="152" t="s">
        <v>95</v>
      </c>
      <c r="N4" s="152" t="s">
        <v>96</v>
      </c>
      <c r="O4" s="152" t="s">
        <v>97</v>
      </c>
      <c r="P4" s="152" t="s">
        <v>98</v>
      </c>
      <c r="Q4" s="152" t="s">
        <v>99</v>
      </c>
      <c r="R4" s="152" t="s">
        <v>143</v>
      </c>
    </row>
    <row r="5" s="141" customFormat="1" ht="23" customHeight="1" spans="1:18">
      <c r="A5" s="150"/>
      <c r="B5" s="152" t="s">
        <v>144</v>
      </c>
      <c r="C5" s="152" t="s">
        <v>145</v>
      </c>
      <c r="D5" s="152" t="s">
        <v>146</v>
      </c>
      <c r="E5" s="152" t="s">
        <v>147</v>
      </c>
      <c r="F5" s="152" t="s">
        <v>148</v>
      </c>
      <c r="G5" s="152" t="s">
        <v>149</v>
      </c>
      <c r="H5" s="152" t="s">
        <v>150</v>
      </c>
      <c r="I5" s="161" t="s">
        <v>151</v>
      </c>
      <c r="J5" s="156"/>
      <c r="K5" s="162" t="s">
        <v>144</v>
      </c>
      <c r="L5" s="152" t="s">
        <v>145</v>
      </c>
      <c r="M5" s="152" t="s">
        <v>146</v>
      </c>
      <c r="N5" s="152" t="s">
        <v>147</v>
      </c>
      <c r="O5" s="152" t="s">
        <v>148</v>
      </c>
      <c r="P5" s="152" t="s">
        <v>149</v>
      </c>
      <c r="Q5" s="152" t="s">
        <v>150</v>
      </c>
      <c r="R5" s="152" t="s">
        <v>151</v>
      </c>
    </row>
    <row r="6" s="141" customFormat="1" ht="21" customHeight="1" spans="1:18">
      <c r="A6" s="152" t="s">
        <v>152</v>
      </c>
      <c r="B6" s="152">
        <f t="shared" ref="B6:B8" si="0">C6-1</f>
        <v>72</v>
      </c>
      <c r="C6" s="152">
        <f t="shared" ref="C6:C8" si="1">D6-1</f>
        <v>73</v>
      </c>
      <c r="D6" s="152">
        <f t="shared" ref="D6:D8" si="2">E6-2</f>
        <v>74</v>
      </c>
      <c r="E6" s="152">
        <v>76</v>
      </c>
      <c r="F6" s="152">
        <f t="shared" ref="F6:F8" si="3">E6+2</f>
        <v>78</v>
      </c>
      <c r="G6" s="152">
        <f t="shared" ref="G6:G8" si="4">F6+2</f>
        <v>80</v>
      </c>
      <c r="H6" s="152">
        <f t="shared" ref="H6:H8" si="5">G6+1</f>
        <v>81</v>
      </c>
      <c r="I6" s="161">
        <f t="shared" ref="I6:I8" si="6">H6+1</f>
        <v>82</v>
      </c>
      <c r="J6" s="156"/>
      <c r="K6" s="163" t="s">
        <v>153</v>
      </c>
      <c r="L6" s="144" t="s">
        <v>154</v>
      </c>
      <c r="M6" s="144" t="s">
        <v>155</v>
      </c>
      <c r="N6" s="144" t="s">
        <v>154</v>
      </c>
      <c r="O6" s="144" t="s">
        <v>153</v>
      </c>
      <c r="P6" s="144" t="s">
        <v>156</v>
      </c>
      <c r="Q6" s="144" t="s">
        <v>153</v>
      </c>
      <c r="R6" s="144" t="s">
        <v>156</v>
      </c>
    </row>
    <row r="7" s="141" customFormat="1" ht="21" customHeight="1" spans="1:18">
      <c r="A7" s="152" t="s">
        <v>157</v>
      </c>
      <c r="B7" s="152">
        <f t="shared" si="0"/>
        <v>69</v>
      </c>
      <c r="C7" s="152">
        <f t="shared" si="1"/>
        <v>70</v>
      </c>
      <c r="D7" s="152">
        <f t="shared" si="2"/>
        <v>71</v>
      </c>
      <c r="E7" s="152">
        <v>73</v>
      </c>
      <c r="F7" s="152">
        <f t="shared" si="3"/>
        <v>75</v>
      </c>
      <c r="G7" s="152">
        <f t="shared" si="4"/>
        <v>77</v>
      </c>
      <c r="H7" s="152">
        <f t="shared" si="5"/>
        <v>78</v>
      </c>
      <c r="I7" s="161">
        <f t="shared" si="6"/>
        <v>79</v>
      </c>
      <c r="J7" s="156"/>
      <c r="K7" s="163" t="s">
        <v>158</v>
      </c>
      <c r="L7" s="144" t="s">
        <v>154</v>
      </c>
      <c r="M7" s="144">
        <f>0.3/0.3</f>
        <v>1</v>
      </c>
      <c r="N7" s="144" t="s">
        <v>155</v>
      </c>
      <c r="O7" s="144" t="s">
        <v>159</v>
      </c>
      <c r="P7" s="144" t="s">
        <v>160</v>
      </c>
      <c r="Q7" s="144" t="s">
        <v>159</v>
      </c>
      <c r="R7" s="144" t="s">
        <v>160</v>
      </c>
    </row>
    <row r="8" s="141" customFormat="1" ht="21" customHeight="1" spans="1:18">
      <c r="A8" s="152" t="s">
        <v>161</v>
      </c>
      <c r="B8" s="152">
        <f t="shared" si="0"/>
        <v>62</v>
      </c>
      <c r="C8" s="152">
        <f t="shared" si="1"/>
        <v>63</v>
      </c>
      <c r="D8" s="152">
        <f t="shared" si="2"/>
        <v>64</v>
      </c>
      <c r="E8" s="152">
        <v>66</v>
      </c>
      <c r="F8" s="152">
        <f t="shared" si="3"/>
        <v>68</v>
      </c>
      <c r="G8" s="152">
        <f t="shared" si="4"/>
        <v>70</v>
      </c>
      <c r="H8" s="152">
        <f t="shared" si="5"/>
        <v>71</v>
      </c>
      <c r="I8" s="161">
        <f t="shared" si="6"/>
        <v>72</v>
      </c>
      <c r="J8" s="156"/>
      <c r="K8" s="163" t="s">
        <v>162</v>
      </c>
      <c r="L8" s="144" t="s">
        <v>154</v>
      </c>
      <c r="M8" s="144" t="s">
        <v>154</v>
      </c>
      <c r="N8" s="144" t="s">
        <v>154</v>
      </c>
      <c r="O8" s="144" t="s">
        <v>154</v>
      </c>
      <c r="P8" s="144" t="s">
        <v>154</v>
      </c>
      <c r="Q8" s="144" t="s">
        <v>154</v>
      </c>
      <c r="R8" s="144" t="s">
        <v>154</v>
      </c>
    </row>
    <row r="9" s="141" customFormat="1" ht="21" customHeight="1" spans="1:18">
      <c r="A9" s="152" t="s">
        <v>163</v>
      </c>
      <c r="B9" s="152">
        <f t="shared" ref="B9:B11" si="7">C9-4</f>
        <v>112</v>
      </c>
      <c r="C9" s="152">
        <f t="shared" ref="C9:C11" si="8">D9-4</f>
        <v>116</v>
      </c>
      <c r="D9" s="152">
        <f t="shared" ref="D9:D11" si="9">E9-4</f>
        <v>120</v>
      </c>
      <c r="E9" s="152">
        <v>124</v>
      </c>
      <c r="F9" s="152">
        <f t="shared" ref="F9:F11" si="10">E9+4</f>
        <v>128</v>
      </c>
      <c r="G9" s="152">
        <f>F9+4</f>
        <v>132</v>
      </c>
      <c r="H9" s="152">
        <f t="shared" ref="H9:H11" si="11">G9+6</f>
        <v>138</v>
      </c>
      <c r="I9" s="161">
        <f>H9+6</f>
        <v>144</v>
      </c>
      <c r="J9" s="156"/>
      <c r="K9" s="163" t="s">
        <v>154</v>
      </c>
      <c r="L9" s="144" t="s">
        <v>154</v>
      </c>
      <c r="M9" s="144" t="s">
        <v>154</v>
      </c>
      <c r="N9" s="144" t="s">
        <v>164</v>
      </c>
      <c r="O9" s="144" t="s">
        <v>154</v>
      </c>
      <c r="P9" s="144" t="s">
        <v>154</v>
      </c>
      <c r="Q9" s="144" t="s">
        <v>154</v>
      </c>
      <c r="R9" s="144" t="s">
        <v>154</v>
      </c>
    </row>
    <row r="10" s="141" customFormat="1" ht="21" customHeight="1" spans="1:18">
      <c r="A10" s="152" t="s">
        <v>165</v>
      </c>
      <c r="B10" s="152">
        <f t="shared" si="7"/>
        <v>108</v>
      </c>
      <c r="C10" s="152">
        <f t="shared" si="8"/>
        <v>112</v>
      </c>
      <c r="D10" s="152">
        <f t="shared" si="9"/>
        <v>116</v>
      </c>
      <c r="E10" s="152">
        <v>120</v>
      </c>
      <c r="F10" s="152">
        <f t="shared" si="10"/>
        <v>124</v>
      </c>
      <c r="G10" s="152">
        <f>F10+5</f>
        <v>129</v>
      </c>
      <c r="H10" s="152">
        <f t="shared" si="11"/>
        <v>135</v>
      </c>
      <c r="I10" s="161">
        <f>H10+7</f>
        <v>142</v>
      </c>
      <c r="J10" s="156"/>
      <c r="K10" s="163" t="s">
        <v>154</v>
      </c>
      <c r="L10" s="144" t="s">
        <v>154</v>
      </c>
      <c r="M10" s="144" t="s">
        <v>154</v>
      </c>
      <c r="N10" s="144" t="s">
        <v>154</v>
      </c>
      <c r="O10" s="144" t="s">
        <v>154</v>
      </c>
      <c r="P10" s="144" t="s">
        <v>154</v>
      </c>
      <c r="Q10" s="144" t="s">
        <v>154</v>
      </c>
      <c r="R10" s="144" t="s">
        <v>154</v>
      </c>
    </row>
    <row r="11" s="141" customFormat="1" ht="21" customHeight="1" spans="1:18">
      <c r="A11" s="152" t="s">
        <v>166</v>
      </c>
      <c r="B11" s="152">
        <f t="shared" si="7"/>
        <v>108</v>
      </c>
      <c r="C11" s="152">
        <f t="shared" si="8"/>
        <v>112</v>
      </c>
      <c r="D11" s="152">
        <f t="shared" si="9"/>
        <v>116</v>
      </c>
      <c r="E11" s="152">
        <v>120</v>
      </c>
      <c r="F11" s="152">
        <f t="shared" si="10"/>
        <v>124</v>
      </c>
      <c r="G11" s="152">
        <f>F11+5</f>
        <v>129</v>
      </c>
      <c r="H11" s="152">
        <f t="shared" si="11"/>
        <v>135</v>
      </c>
      <c r="I11" s="161">
        <f>H11+7</f>
        <v>142</v>
      </c>
      <c r="J11" s="156"/>
      <c r="K11" s="163" t="s">
        <v>167</v>
      </c>
      <c r="L11" s="144" t="s">
        <v>168</v>
      </c>
      <c r="M11" s="144" t="s">
        <v>169</v>
      </c>
      <c r="N11" s="144" t="s">
        <v>170</v>
      </c>
      <c r="O11" s="144" t="s">
        <v>168</v>
      </c>
      <c r="P11" s="144" t="s">
        <v>171</v>
      </c>
      <c r="Q11" s="144" t="s">
        <v>168</v>
      </c>
      <c r="R11" s="144" t="s">
        <v>171</v>
      </c>
    </row>
    <row r="12" s="141" customFormat="1" ht="21" customHeight="1" spans="1:18">
      <c r="A12" s="152" t="s">
        <v>172</v>
      </c>
      <c r="B12" s="152">
        <f>C12-1.2</f>
        <v>46.4</v>
      </c>
      <c r="C12" s="152">
        <f>D12-1.2</f>
        <v>47.6</v>
      </c>
      <c r="D12" s="152">
        <f>E12-1.2</f>
        <v>48.8</v>
      </c>
      <c r="E12" s="152">
        <v>50</v>
      </c>
      <c r="F12" s="152">
        <f>E12+1.2</f>
        <v>51.2</v>
      </c>
      <c r="G12" s="152">
        <f>F12+1.2</f>
        <v>52.4</v>
      </c>
      <c r="H12" s="152">
        <f>G12+1.4</f>
        <v>53.8</v>
      </c>
      <c r="I12" s="161">
        <f>H12+1.4</f>
        <v>55.2</v>
      </c>
      <c r="J12" s="156"/>
      <c r="K12" s="163" t="s">
        <v>173</v>
      </c>
      <c r="L12" s="144" t="s">
        <v>174</v>
      </c>
      <c r="M12" s="144" t="s">
        <v>154</v>
      </c>
      <c r="N12" s="144" t="s">
        <v>164</v>
      </c>
      <c r="O12" s="144" t="s">
        <v>154</v>
      </c>
      <c r="P12" s="144" t="s">
        <v>175</v>
      </c>
      <c r="Q12" s="144" t="s">
        <v>154</v>
      </c>
      <c r="R12" s="144" t="s">
        <v>175</v>
      </c>
    </row>
    <row r="13" s="141" customFormat="1" ht="21" customHeight="1" spans="1:18">
      <c r="A13" s="152" t="s">
        <v>176</v>
      </c>
      <c r="B13" s="152">
        <f>C13-0.6</f>
        <v>62.6</v>
      </c>
      <c r="C13" s="152">
        <f>D13-0.6</f>
        <v>63.2</v>
      </c>
      <c r="D13" s="152">
        <f>E13-1.2</f>
        <v>63.8</v>
      </c>
      <c r="E13" s="152">
        <v>65</v>
      </c>
      <c r="F13" s="152">
        <f>E13+1.2</f>
        <v>66.2</v>
      </c>
      <c r="G13" s="152">
        <f>F13+1.2</f>
        <v>67.4</v>
      </c>
      <c r="H13" s="152">
        <f>G13+0.6</f>
        <v>68</v>
      </c>
      <c r="I13" s="161">
        <f>H13+0.6</f>
        <v>68.6</v>
      </c>
      <c r="J13" s="156"/>
      <c r="K13" s="163" t="s">
        <v>177</v>
      </c>
      <c r="L13" s="144" t="s">
        <v>178</v>
      </c>
      <c r="M13" s="144" t="s">
        <v>178</v>
      </c>
      <c r="N13" s="144" t="s">
        <v>178</v>
      </c>
      <c r="O13" s="144" t="s">
        <v>178</v>
      </c>
      <c r="P13" s="144" t="s">
        <v>178</v>
      </c>
      <c r="Q13" s="144" t="s">
        <v>178</v>
      </c>
      <c r="R13" s="144" t="s">
        <v>178</v>
      </c>
    </row>
    <row r="14" s="141" customFormat="1" ht="21" customHeight="1" spans="1:18">
      <c r="A14" s="153" t="s">
        <v>179</v>
      </c>
      <c r="B14" s="152">
        <f>C14-0.8</f>
        <v>21.6</v>
      </c>
      <c r="C14" s="152">
        <f>D14-0.8</f>
        <v>22.4</v>
      </c>
      <c r="D14" s="152">
        <f>E14-0.8</f>
        <v>23.2</v>
      </c>
      <c r="E14" s="152">
        <v>24</v>
      </c>
      <c r="F14" s="152">
        <f>E14+0.8</f>
        <v>24.8</v>
      </c>
      <c r="G14" s="152">
        <f>F14+0.8</f>
        <v>25.6</v>
      </c>
      <c r="H14" s="152">
        <f>G14+1.3</f>
        <v>26.9</v>
      </c>
      <c r="I14" s="161">
        <f>H14+1.3</f>
        <v>28.2</v>
      </c>
      <c r="J14" s="156"/>
      <c r="K14" s="163" t="s">
        <v>155</v>
      </c>
      <c r="L14" s="144" t="s">
        <v>154</v>
      </c>
      <c r="M14" s="144" t="s">
        <v>177</v>
      </c>
      <c r="N14" s="144" t="s">
        <v>177</v>
      </c>
      <c r="O14" s="144" t="s">
        <v>178</v>
      </c>
      <c r="P14" s="144" t="s">
        <v>178</v>
      </c>
      <c r="Q14" s="144" t="s">
        <v>178</v>
      </c>
      <c r="R14" s="144" t="s">
        <v>178</v>
      </c>
    </row>
    <row r="15" s="141" customFormat="1" ht="21" customHeight="1" spans="1:18">
      <c r="A15" s="152" t="s">
        <v>180</v>
      </c>
      <c r="B15" s="152">
        <f>C15-0.7</f>
        <v>16.9</v>
      </c>
      <c r="C15" s="152">
        <f>D15-0.7</f>
        <v>17.6</v>
      </c>
      <c r="D15" s="152">
        <f>E15-0.7</f>
        <v>18.3</v>
      </c>
      <c r="E15" s="152">
        <v>19</v>
      </c>
      <c r="F15" s="152">
        <f>E15+0.7</f>
        <v>19.7</v>
      </c>
      <c r="G15" s="152">
        <f>F15+0.7</f>
        <v>20.4</v>
      </c>
      <c r="H15" s="152">
        <f>G15+1</f>
        <v>21.4</v>
      </c>
      <c r="I15" s="161">
        <f>H15+1</f>
        <v>22.4</v>
      </c>
      <c r="J15" s="156"/>
      <c r="K15" s="163" t="s">
        <v>154</v>
      </c>
      <c r="L15" s="144" t="s">
        <v>154</v>
      </c>
      <c r="M15" s="144" t="s">
        <v>154</v>
      </c>
      <c r="N15" s="144" t="s">
        <v>154</v>
      </c>
      <c r="O15" s="144" t="s">
        <v>154</v>
      </c>
      <c r="P15" s="144" t="s">
        <v>154</v>
      </c>
      <c r="Q15" s="144" t="s">
        <v>154</v>
      </c>
      <c r="R15" s="144" t="s">
        <v>154</v>
      </c>
    </row>
    <row r="16" s="141" customFormat="1" ht="21" customHeight="1" spans="1:18">
      <c r="A16" s="152" t="s">
        <v>181</v>
      </c>
      <c r="B16" s="152">
        <f t="shared" ref="B16:B20" si="12">C16-0.5</f>
        <v>14</v>
      </c>
      <c r="C16" s="152">
        <f t="shared" ref="C16:C20" si="13">D16-0.5</f>
        <v>14.5</v>
      </c>
      <c r="D16" s="152">
        <f t="shared" ref="D16:D20" si="14">E16-0.5</f>
        <v>15</v>
      </c>
      <c r="E16" s="152">
        <v>15.5</v>
      </c>
      <c r="F16" s="152">
        <f>E16+0.5</f>
        <v>16</v>
      </c>
      <c r="G16" s="152">
        <f>F16+0.5</f>
        <v>16.5</v>
      </c>
      <c r="H16" s="152">
        <f>G16+0.7</f>
        <v>17.2</v>
      </c>
      <c r="I16" s="161">
        <f>H16+0.7</f>
        <v>17.9</v>
      </c>
      <c r="J16" s="156"/>
      <c r="K16" s="163" t="s">
        <v>154</v>
      </c>
      <c r="L16" s="144" t="s">
        <v>154</v>
      </c>
      <c r="M16" s="144" t="s">
        <v>154</v>
      </c>
      <c r="N16" s="144" t="s">
        <v>154</v>
      </c>
      <c r="O16" s="144" t="s">
        <v>154</v>
      </c>
      <c r="P16" s="144" t="s">
        <v>154</v>
      </c>
      <c r="Q16" s="144" t="s">
        <v>154</v>
      </c>
      <c r="R16" s="144" t="s">
        <v>154</v>
      </c>
    </row>
    <row r="17" s="141" customFormat="1" ht="21" customHeight="1" spans="1:18">
      <c r="A17" s="152" t="s">
        <v>182</v>
      </c>
      <c r="B17" s="152">
        <f>C17</f>
        <v>11</v>
      </c>
      <c r="C17" s="152">
        <f t="shared" ref="C17:C22" si="15">D17</f>
        <v>11</v>
      </c>
      <c r="D17" s="152">
        <f>E17</f>
        <v>11</v>
      </c>
      <c r="E17" s="152">
        <v>11</v>
      </c>
      <c r="F17" s="152">
        <f t="shared" ref="F17:F22" si="16">E17</f>
        <v>11</v>
      </c>
      <c r="G17" s="152">
        <f>E17</f>
        <v>11</v>
      </c>
      <c r="H17" s="152">
        <f>E17</f>
        <v>11</v>
      </c>
      <c r="I17" s="161">
        <f>E17</f>
        <v>11</v>
      </c>
      <c r="J17" s="156"/>
      <c r="K17" s="163"/>
      <c r="L17" s="144" t="s">
        <v>154</v>
      </c>
      <c r="M17" s="144" t="s">
        <v>154</v>
      </c>
      <c r="N17" s="144" t="s">
        <v>154</v>
      </c>
      <c r="O17" s="144" t="s">
        <v>154</v>
      </c>
      <c r="P17" s="144" t="s">
        <v>154</v>
      </c>
      <c r="Q17" s="144" t="s">
        <v>154</v>
      </c>
      <c r="R17" s="144" t="s">
        <v>154</v>
      </c>
    </row>
    <row r="18" s="141" customFormat="1" ht="21" customHeight="1" spans="1:18">
      <c r="A18" s="152" t="s">
        <v>183</v>
      </c>
      <c r="B18" s="152">
        <f>C18-1</f>
        <v>57</v>
      </c>
      <c r="C18" s="152">
        <f>D18-1</f>
        <v>58</v>
      </c>
      <c r="D18" s="152">
        <f>E18-1</f>
        <v>59</v>
      </c>
      <c r="E18" s="152">
        <v>60</v>
      </c>
      <c r="F18" s="152">
        <f>E18+1</f>
        <v>61</v>
      </c>
      <c r="G18" s="152">
        <f>F18+1</f>
        <v>62</v>
      </c>
      <c r="H18" s="152">
        <f>G18+1.5</f>
        <v>63.5</v>
      </c>
      <c r="I18" s="161">
        <f>H18+1.5</f>
        <v>65</v>
      </c>
      <c r="J18" s="156"/>
      <c r="K18" s="163" t="s">
        <v>184</v>
      </c>
      <c r="L18" s="144" t="s">
        <v>178</v>
      </c>
      <c r="M18" s="144" t="s">
        <v>178</v>
      </c>
      <c r="N18" s="144" t="s">
        <v>185</v>
      </c>
      <c r="O18" s="144" t="s">
        <v>178</v>
      </c>
      <c r="P18" s="144" t="s">
        <v>153</v>
      </c>
      <c r="Q18" s="144" t="s">
        <v>178</v>
      </c>
      <c r="R18" s="144" t="s">
        <v>153</v>
      </c>
    </row>
    <row r="19" s="141" customFormat="1" ht="21" customHeight="1" spans="1:18">
      <c r="A19" s="152" t="s">
        <v>186</v>
      </c>
      <c r="B19" s="152">
        <f t="shared" si="12"/>
        <v>33.9</v>
      </c>
      <c r="C19" s="152">
        <f t="shared" si="13"/>
        <v>34.4</v>
      </c>
      <c r="D19" s="152">
        <f t="shared" si="14"/>
        <v>34.9</v>
      </c>
      <c r="E19" s="152">
        <v>35.4</v>
      </c>
      <c r="F19" s="152">
        <f t="shared" ref="F19:H19" si="17">E19+0.5</f>
        <v>35.9</v>
      </c>
      <c r="G19" s="152">
        <f t="shared" si="17"/>
        <v>36.4</v>
      </c>
      <c r="H19" s="152">
        <f t="shared" si="17"/>
        <v>36.9</v>
      </c>
      <c r="I19" s="161">
        <f t="shared" ref="I19:I22" si="18">H19</f>
        <v>36.9</v>
      </c>
      <c r="J19" s="156"/>
      <c r="K19" s="163" t="s">
        <v>155</v>
      </c>
      <c r="L19" s="144" t="s">
        <v>154</v>
      </c>
      <c r="M19" s="144" t="s">
        <v>177</v>
      </c>
      <c r="N19" s="144" t="s">
        <v>177</v>
      </c>
      <c r="O19" s="144" t="s">
        <v>178</v>
      </c>
      <c r="P19" s="144" t="s">
        <v>178</v>
      </c>
      <c r="Q19" s="144" t="s">
        <v>178</v>
      </c>
      <c r="R19" s="144" t="s">
        <v>178</v>
      </c>
    </row>
    <row r="20" s="141" customFormat="1" ht="21" customHeight="1" spans="1:18">
      <c r="A20" s="152" t="s">
        <v>187</v>
      </c>
      <c r="B20" s="152">
        <f t="shared" si="12"/>
        <v>25.5</v>
      </c>
      <c r="C20" s="152">
        <f t="shared" si="13"/>
        <v>26</v>
      </c>
      <c r="D20" s="152">
        <f t="shared" si="14"/>
        <v>26.5</v>
      </c>
      <c r="E20" s="152">
        <v>27</v>
      </c>
      <c r="F20" s="152">
        <f t="shared" ref="F20:H20" si="19">E20+0.5</f>
        <v>27.5</v>
      </c>
      <c r="G20" s="152">
        <f t="shared" si="19"/>
        <v>28</v>
      </c>
      <c r="H20" s="152">
        <f t="shared" si="19"/>
        <v>28.5</v>
      </c>
      <c r="I20" s="161">
        <f t="shared" si="18"/>
        <v>28.5</v>
      </c>
      <c r="J20" s="156"/>
      <c r="K20" s="163" t="s">
        <v>173</v>
      </c>
      <c r="L20" s="144" t="s">
        <v>174</v>
      </c>
      <c r="M20" s="144" t="s">
        <v>154</v>
      </c>
      <c r="N20" s="144" t="s">
        <v>164</v>
      </c>
      <c r="O20" s="144" t="s">
        <v>154</v>
      </c>
      <c r="P20" s="144" t="s">
        <v>175</v>
      </c>
      <c r="Q20" s="144" t="s">
        <v>154</v>
      </c>
      <c r="R20" s="144" t="s">
        <v>175</v>
      </c>
    </row>
    <row r="21" s="141" customFormat="1" ht="19" customHeight="1" spans="1:18">
      <c r="A21" s="152" t="s">
        <v>188</v>
      </c>
      <c r="B21" s="152">
        <f>C21-1</f>
        <v>18</v>
      </c>
      <c r="C21" s="152">
        <f t="shared" si="15"/>
        <v>19</v>
      </c>
      <c r="D21" s="152">
        <f>E21-1</f>
        <v>19</v>
      </c>
      <c r="E21" s="152">
        <v>20</v>
      </c>
      <c r="F21" s="152">
        <f t="shared" si="16"/>
        <v>20</v>
      </c>
      <c r="G21" s="152">
        <f>F21+1.5</f>
        <v>21.5</v>
      </c>
      <c r="H21" s="152">
        <f>G21</f>
        <v>21.5</v>
      </c>
      <c r="I21" s="161">
        <f t="shared" si="18"/>
        <v>21.5</v>
      </c>
      <c r="J21" s="156"/>
      <c r="K21" s="163" t="s">
        <v>177</v>
      </c>
      <c r="L21" s="144" t="s">
        <v>178</v>
      </c>
      <c r="M21" s="144" t="s">
        <v>178</v>
      </c>
      <c r="N21" s="144" t="s">
        <v>178</v>
      </c>
      <c r="O21" s="144" t="s">
        <v>178</v>
      </c>
      <c r="P21" s="144" t="s">
        <v>178</v>
      </c>
      <c r="Q21" s="144" t="s">
        <v>178</v>
      </c>
      <c r="R21" s="144" t="s">
        <v>178</v>
      </c>
    </row>
    <row r="22" s="140" customFormat="1" ht="24" customHeight="1" spans="1:18">
      <c r="A22" s="152" t="s">
        <v>189</v>
      </c>
      <c r="B22" s="152">
        <f>C22-0.5</f>
        <v>18.5</v>
      </c>
      <c r="C22" s="152">
        <f t="shared" si="15"/>
        <v>19</v>
      </c>
      <c r="D22" s="152">
        <f>E22-0.5</f>
        <v>19</v>
      </c>
      <c r="E22" s="152">
        <v>19.5</v>
      </c>
      <c r="F22" s="152">
        <f t="shared" si="16"/>
        <v>19.5</v>
      </c>
      <c r="G22" s="152">
        <f>F22+1</f>
        <v>20.5</v>
      </c>
      <c r="H22" s="152">
        <f>G22</f>
        <v>20.5</v>
      </c>
      <c r="I22" s="161">
        <f t="shared" si="18"/>
        <v>20.5</v>
      </c>
      <c r="J22" s="156"/>
      <c r="K22" s="163"/>
      <c r="L22" s="144" t="s">
        <v>154</v>
      </c>
      <c r="M22" s="144" t="s">
        <v>154</v>
      </c>
      <c r="N22" s="144" t="s">
        <v>154</v>
      </c>
      <c r="O22" s="144" t="s">
        <v>154</v>
      </c>
      <c r="P22" s="144" t="s">
        <v>154</v>
      </c>
      <c r="Q22" s="144" t="s">
        <v>154</v>
      </c>
      <c r="R22" s="144" t="s">
        <v>154</v>
      </c>
    </row>
    <row r="23" s="140" customFormat="1" ht="47" customHeight="1" spans="1:15">
      <c r="A23" s="154"/>
      <c r="K23" s="140" t="s">
        <v>190</v>
      </c>
      <c r="L23" s="164"/>
      <c r="M23" s="140" t="s">
        <v>191</v>
      </c>
      <c r="O23" s="140" t="s">
        <v>192</v>
      </c>
    </row>
  </sheetData>
  <mergeCells count="8">
    <mergeCell ref="A1:R1"/>
    <mergeCell ref="B2:C2"/>
    <mergeCell ref="E2:I2"/>
    <mergeCell ref="L2:R2"/>
    <mergeCell ref="B3:H3"/>
    <mergeCell ref="K3:R3"/>
    <mergeCell ref="A3:A5"/>
    <mergeCell ref="J2:J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10" zoomScaleNormal="110" workbookViewId="0">
      <selection activeCell="E2" sqref="E2"/>
    </sheetView>
  </sheetViews>
  <sheetFormatPr defaultColWidth="10.1666666666667" defaultRowHeight="15.6"/>
  <cols>
    <col min="1" max="1" width="9.66666666666667" style="63" customWidth="1"/>
    <col min="2" max="2" width="11.1666666666667" style="63" customWidth="1"/>
    <col min="3" max="3" width="9.16666666666667" style="63" customWidth="1"/>
    <col min="4" max="4" width="9.5" style="63" customWidth="1"/>
    <col min="5" max="5" width="10.6833333333333" style="63" customWidth="1"/>
    <col min="6" max="6" width="18.6" style="63" customWidth="1"/>
    <col min="7" max="7" width="9.5" style="63" customWidth="1"/>
    <col min="8" max="8" width="9.16666666666667" style="63" customWidth="1"/>
    <col min="9" max="9" width="8.16666666666667" style="63" customWidth="1"/>
    <col min="10" max="10" width="10.5" style="63" customWidth="1"/>
    <col min="11" max="11" width="12.1666666666667" style="63" customWidth="1"/>
    <col min="12" max="16384" width="10.1666666666667" style="63"/>
  </cols>
  <sheetData>
    <row r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23"/>
    </row>
    <row r="3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24"/>
    </row>
    <row r="4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25" t="s">
        <v>51</v>
      </c>
    </row>
    <row r="5" spans="1:11">
      <c r="A5" s="76" t="s">
        <v>223</v>
      </c>
      <c r="B5" s="72">
        <v>3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25" t="s">
        <v>51</v>
      </c>
    </row>
    <row r="6" ht="16.35" spans="1:11">
      <c r="A6" s="80" t="s">
        <v>228</v>
      </c>
      <c r="B6" s="81">
        <v>190</v>
      </c>
      <c r="C6" s="81"/>
      <c r="D6" s="82" t="s">
        <v>229</v>
      </c>
      <c r="E6" s="83"/>
      <c r="F6" s="84">
        <v>2140</v>
      </c>
      <c r="G6" s="82"/>
      <c r="H6" s="85" t="s">
        <v>230</v>
      </c>
      <c r="I6" s="85"/>
      <c r="J6" s="98" t="s">
        <v>50</v>
      </c>
      <c r="K6" s="126" t="s">
        <v>51</v>
      </c>
    </row>
    <row r="7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27"/>
    </row>
    <row r="9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28"/>
    </row>
    <row r="10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28"/>
    </row>
    <row r="1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29"/>
    </row>
    <row r="12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25" t="s">
        <v>70</v>
      </c>
    </row>
    <row r="13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25" t="s">
        <v>70</v>
      </c>
    </row>
    <row r="14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26" t="s">
        <v>70</v>
      </c>
    </row>
    <row r="15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1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0"/>
    </row>
    <row r="17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1"/>
    </row>
    <row r="18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1"/>
    </row>
    <row r="19" spans="1:11">
      <c r="A19" s="101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25"/>
    </row>
    <row r="20" spans="1:11">
      <c r="A20" s="102" t="s">
        <v>253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32"/>
    </row>
    <row r="21" spans="1:11">
      <c r="A21" s="102" t="s">
        <v>254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32"/>
    </row>
    <row r="22" spans="1:11">
      <c r="A22" s="102" t="s">
        <v>204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32"/>
    </row>
    <row r="23" spans="1:11">
      <c r="A23" s="104" t="s">
        <v>208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33"/>
    </row>
    <row r="24" spans="1:11">
      <c r="A24" s="106" t="s">
        <v>206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34"/>
    </row>
    <row r="25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24"/>
    </row>
    <row r="26" ht="16.35" spans="1:11">
      <c r="A26" s="108" t="s">
        <v>255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35"/>
    </row>
    <row r="27" ht="16.35" spans="1:1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>
      <c r="A28" s="111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27"/>
    </row>
    <row r="29" spans="1:11">
      <c r="A29" s="101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25"/>
    </row>
    <row r="30" spans="1:11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32"/>
    </row>
    <row r="31" spans="1:1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36"/>
    </row>
    <row r="32" spans="1:1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36"/>
    </row>
    <row r="33" spans="1:1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36"/>
    </row>
    <row r="34" ht="23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36"/>
    </row>
    <row r="35" ht="23" customHeight="1" spans="1:1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32"/>
    </row>
    <row r="36" ht="23" customHeight="1" spans="1:11">
      <c r="A36" s="114"/>
      <c r="B36" s="103"/>
      <c r="C36" s="103"/>
      <c r="D36" s="103"/>
      <c r="E36" s="103"/>
      <c r="F36" s="103"/>
      <c r="G36" s="103"/>
      <c r="H36" s="103"/>
      <c r="I36" s="103"/>
      <c r="J36" s="103"/>
      <c r="K36" s="132"/>
    </row>
    <row r="37" ht="23" customHeight="1" spans="1:11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37"/>
    </row>
    <row r="38" ht="18.75" customHeight="1" spans="1:11">
      <c r="A38" s="117" t="s">
        <v>258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38"/>
    </row>
    <row r="39" s="62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19" t="s">
        <v>261</v>
      </c>
      <c r="G39" s="120"/>
      <c r="H39" s="78" t="s">
        <v>262</v>
      </c>
      <c r="I39" s="78"/>
      <c r="J39" s="78" t="s">
        <v>263</v>
      </c>
      <c r="K39" s="131"/>
    </row>
    <row r="40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1"/>
      <c r="M40" s="62"/>
    </row>
    <row r="4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1"/>
    </row>
    <row r="42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1"/>
    </row>
    <row r="43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1">
        <v>45516</v>
      </c>
      <c r="H43" s="122" t="s">
        <v>133</v>
      </c>
      <c r="I43" s="122"/>
      <c r="J43" s="84" t="s">
        <v>134</v>
      </c>
      <c r="K43" s="13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F4" sqref="F4:F9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268</v>
      </c>
      <c r="B2" s="8" t="s">
        <v>269</v>
      </c>
      <c r="C2" s="8" t="s">
        <v>270</v>
      </c>
      <c r="D2" s="8" t="s">
        <v>271</v>
      </c>
      <c r="E2" s="8" t="s">
        <v>272</v>
      </c>
      <c r="F2" s="8" t="s">
        <v>273</v>
      </c>
      <c r="G2" s="8" t="s">
        <v>274</v>
      </c>
      <c r="H2" s="8" t="s">
        <v>275</v>
      </c>
      <c r="I2" s="6" t="s">
        <v>276</v>
      </c>
      <c r="J2" s="6" t="s">
        <v>277</v>
      </c>
      <c r="K2" s="6" t="s">
        <v>278</v>
      </c>
      <c r="L2" s="6" t="s">
        <v>279</v>
      </c>
      <c r="M2" s="6" t="s">
        <v>280</v>
      </c>
      <c r="N2" s="8" t="s">
        <v>281</v>
      </c>
      <c r="O2" s="8" t="s">
        <v>282</v>
      </c>
    </row>
    <row r="3" s="2" customFormat="1" ht="18" customHeight="1" spans="1:15">
      <c r="A3" s="6"/>
      <c r="B3" s="11"/>
      <c r="C3" s="11"/>
      <c r="D3" s="11"/>
      <c r="E3" s="11"/>
      <c r="F3" s="11"/>
      <c r="G3" s="11"/>
      <c r="H3" s="11"/>
      <c r="I3" s="6" t="s">
        <v>283</v>
      </c>
      <c r="J3" s="6" t="s">
        <v>283</v>
      </c>
      <c r="K3" s="6" t="s">
        <v>283</v>
      </c>
      <c r="L3" s="6" t="s">
        <v>283</v>
      </c>
      <c r="M3" s="6" t="s">
        <v>283</v>
      </c>
      <c r="N3" s="11"/>
      <c r="O3" s="11"/>
    </row>
    <row r="4" s="2" customFormat="1" ht="18" customHeight="1" spans="1:15">
      <c r="A4" s="36">
        <v>1</v>
      </c>
      <c r="B4" s="31" t="s">
        <v>284</v>
      </c>
      <c r="C4" s="32" t="s">
        <v>285</v>
      </c>
      <c r="D4" s="15" t="s">
        <v>102</v>
      </c>
      <c r="E4" s="16" t="s">
        <v>47</v>
      </c>
      <c r="F4" s="13" t="s">
        <v>286</v>
      </c>
      <c r="G4" s="60" t="s">
        <v>79</v>
      </c>
      <c r="H4" s="10"/>
      <c r="I4" s="36">
        <v>1</v>
      </c>
      <c r="J4" s="36"/>
      <c r="K4" s="36">
        <v>1</v>
      </c>
      <c r="L4" s="36"/>
      <c r="M4" s="36">
        <v>1</v>
      </c>
      <c r="N4" s="10">
        <f t="shared" ref="N4:N9" si="0">SUM(I4:M4)</f>
        <v>3</v>
      </c>
      <c r="O4" s="10"/>
    </row>
    <row r="5" s="2" customFormat="1" ht="18" customHeight="1" spans="1:15">
      <c r="A5" s="36">
        <v>2</v>
      </c>
      <c r="B5" s="31" t="s">
        <v>287</v>
      </c>
      <c r="C5" s="32" t="s">
        <v>285</v>
      </c>
      <c r="D5" s="15" t="s">
        <v>101</v>
      </c>
      <c r="E5" s="16" t="s">
        <v>47</v>
      </c>
      <c r="F5" s="13" t="s">
        <v>286</v>
      </c>
      <c r="G5" s="60" t="s">
        <v>79</v>
      </c>
      <c r="H5" s="10"/>
      <c r="I5" s="36"/>
      <c r="J5" s="36">
        <v>1</v>
      </c>
      <c r="K5" s="36"/>
      <c r="L5" s="36">
        <v>1</v>
      </c>
      <c r="M5" s="36">
        <v>1</v>
      </c>
      <c r="N5" s="10">
        <f t="shared" si="0"/>
        <v>3</v>
      </c>
      <c r="O5" s="10"/>
    </row>
    <row r="6" s="2" customFormat="1" ht="18" customHeight="1" spans="1:15">
      <c r="A6" s="36">
        <v>3</v>
      </c>
      <c r="B6" s="31" t="s">
        <v>288</v>
      </c>
      <c r="C6" s="32" t="s">
        <v>285</v>
      </c>
      <c r="D6" s="15" t="s">
        <v>289</v>
      </c>
      <c r="E6" s="16" t="s">
        <v>47</v>
      </c>
      <c r="F6" s="13" t="s">
        <v>286</v>
      </c>
      <c r="G6" s="60" t="s">
        <v>79</v>
      </c>
      <c r="H6" s="10"/>
      <c r="I6" s="36">
        <v>1</v>
      </c>
      <c r="J6" s="36">
        <v>1</v>
      </c>
      <c r="K6" s="36"/>
      <c r="L6" s="36">
        <v>1</v>
      </c>
      <c r="M6" s="36"/>
      <c r="N6" s="10">
        <f t="shared" si="0"/>
        <v>3</v>
      </c>
      <c r="O6" s="10"/>
    </row>
    <row r="7" s="2" customFormat="1" ht="18" customHeight="1" spans="1:15">
      <c r="A7" s="36">
        <v>4</v>
      </c>
      <c r="B7" s="31" t="s">
        <v>290</v>
      </c>
      <c r="C7" s="32" t="s">
        <v>285</v>
      </c>
      <c r="D7" s="15" t="s">
        <v>291</v>
      </c>
      <c r="E7" s="16" t="s">
        <v>47</v>
      </c>
      <c r="F7" s="13" t="s">
        <v>286</v>
      </c>
      <c r="G7" s="60" t="s">
        <v>79</v>
      </c>
      <c r="H7" s="10"/>
      <c r="I7" s="36">
        <v>1</v>
      </c>
      <c r="J7" s="36"/>
      <c r="K7" s="36">
        <v>1</v>
      </c>
      <c r="L7" s="36"/>
      <c r="M7" s="36">
        <v>1</v>
      </c>
      <c r="N7" s="10">
        <f t="shared" si="0"/>
        <v>3</v>
      </c>
      <c r="O7" s="10"/>
    </row>
    <row r="8" s="2" customFormat="1" ht="18" customHeight="1" spans="1:15">
      <c r="A8" s="36">
        <v>5</v>
      </c>
      <c r="B8" s="31" t="s">
        <v>292</v>
      </c>
      <c r="C8" s="32" t="s">
        <v>285</v>
      </c>
      <c r="D8" s="15" t="s">
        <v>104</v>
      </c>
      <c r="E8" s="16" t="s">
        <v>47</v>
      </c>
      <c r="F8" s="13" t="s">
        <v>286</v>
      </c>
      <c r="G8" s="60" t="s">
        <v>79</v>
      </c>
      <c r="H8" s="10"/>
      <c r="I8" s="36"/>
      <c r="J8" s="36">
        <v>1</v>
      </c>
      <c r="K8" s="36"/>
      <c r="L8" s="36">
        <v>1</v>
      </c>
      <c r="M8" s="36"/>
      <c r="N8" s="10">
        <f t="shared" si="0"/>
        <v>2</v>
      </c>
      <c r="O8" s="10"/>
    </row>
    <row r="9" s="2" customFormat="1" ht="18" customHeight="1" spans="1:15">
      <c r="A9" s="36">
        <v>6</v>
      </c>
      <c r="B9" s="31" t="s">
        <v>293</v>
      </c>
      <c r="C9" s="32" t="s">
        <v>285</v>
      </c>
      <c r="D9" s="15" t="s">
        <v>294</v>
      </c>
      <c r="E9" s="16" t="s">
        <v>47</v>
      </c>
      <c r="F9" s="13" t="s">
        <v>286</v>
      </c>
      <c r="G9" s="60" t="s">
        <v>79</v>
      </c>
      <c r="H9" s="10"/>
      <c r="I9" s="36">
        <v>1</v>
      </c>
      <c r="J9" s="36"/>
      <c r="K9" s="36"/>
      <c r="L9" s="36"/>
      <c r="M9" s="36">
        <v>1</v>
      </c>
      <c r="N9" s="10">
        <f t="shared" si="0"/>
        <v>2</v>
      </c>
      <c r="O9" s="10"/>
    </row>
    <row r="10" s="2" customFormat="1" ht="18" customHeight="1" spans="1:15">
      <c r="A10" s="36"/>
      <c r="B10" s="16"/>
      <c r="C10" s="32"/>
      <c r="D10" s="15"/>
      <c r="E10" s="16"/>
      <c r="F10" s="13"/>
      <c r="G10" s="60"/>
      <c r="H10" s="10"/>
      <c r="I10" s="36"/>
      <c r="J10" s="36"/>
      <c r="K10" s="36"/>
      <c r="L10" s="36"/>
      <c r="M10" s="36"/>
      <c r="N10" s="10"/>
      <c r="O10" s="10"/>
    </row>
    <row r="11" s="1" customFormat="1" ht="14.25" customHeight="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="4" customFormat="1" ht="29.25" customHeight="1" spans="1:15">
      <c r="A12" s="20" t="s">
        <v>295</v>
      </c>
      <c r="B12" s="21"/>
      <c r="C12" s="21"/>
      <c r="D12" s="22"/>
      <c r="E12" s="23"/>
      <c r="F12" s="40"/>
      <c r="G12" s="40"/>
      <c r="H12" s="40"/>
      <c r="I12" s="34"/>
      <c r="J12" s="20" t="s">
        <v>296</v>
      </c>
      <c r="K12" s="21"/>
      <c r="L12" s="21"/>
      <c r="M12" s="22"/>
      <c r="N12" s="21"/>
      <c r="O12" s="29"/>
    </row>
    <row r="13" s="1" customFormat="1" ht="72.95" customHeight="1" spans="1:15">
      <c r="A13" s="24" t="s">
        <v>297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M7" sqref="M7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268</v>
      </c>
      <c r="B2" s="8" t="s">
        <v>273</v>
      </c>
      <c r="C2" s="8" t="s">
        <v>269</v>
      </c>
      <c r="D2" s="8" t="s">
        <v>270</v>
      </c>
      <c r="E2" s="8" t="s">
        <v>271</v>
      </c>
      <c r="F2" s="8" t="s">
        <v>272</v>
      </c>
      <c r="G2" s="6" t="s">
        <v>299</v>
      </c>
      <c r="H2" s="6"/>
      <c r="I2" s="6" t="s">
        <v>300</v>
      </c>
      <c r="J2" s="6"/>
      <c r="K2" s="9" t="s">
        <v>301</v>
      </c>
      <c r="L2" s="57" t="s">
        <v>302</v>
      </c>
      <c r="M2" s="26" t="s">
        <v>303</v>
      </c>
    </row>
    <row r="3" s="2" customFormat="1" ht="21" customHeight="1" spans="1:13">
      <c r="A3" s="6"/>
      <c r="B3" s="11"/>
      <c r="C3" s="11"/>
      <c r="D3" s="11"/>
      <c r="E3" s="11"/>
      <c r="F3" s="11"/>
      <c r="G3" s="6" t="s">
        <v>304</v>
      </c>
      <c r="H3" s="6" t="s">
        <v>305</v>
      </c>
      <c r="I3" s="6" t="s">
        <v>304</v>
      </c>
      <c r="J3" s="6" t="s">
        <v>305</v>
      </c>
      <c r="K3" s="12"/>
      <c r="L3" s="58"/>
      <c r="M3" s="27"/>
    </row>
    <row r="4" s="54" customFormat="1" ht="18" customHeight="1" spans="1:13">
      <c r="A4" s="13">
        <v>1</v>
      </c>
      <c r="B4" s="13" t="s">
        <v>286</v>
      </c>
      <c r="C4" s="31" t="s">
        <v>306</v>
      </c>
      <c r="D4" s="32" t="s">
        <v>285</v>
      </c>
      <c r="E4" s="15" t="s">
        <v>102</v>
      </c>
      <c r="F4" s="16" t="s">
        <v>47</v>
      </c>
      <c r="G4" s="17">
        <v>-0.005</v>
      </c>
      <c r="H4" s="17">
        <v>-0.001</v>
      </c>
      <c r="I4" s="18">
        <v>-0.002</v>
      </c>
      <c r="J4" s="18">
        <v>-0.008</v>
      </c>
      <c r="K4" s="17">
        <f t="shared" ref="K4:K9" si="0">SUM(G4:J4)</f>
        <v>-0.016</v>
      </c>
      <c r="L4" s="13"/>
      <c r="M4" s="13"/>
    </row>
    <row r="5" s="54" customFormat="1" ht="18" customHeight="1" spans="1:13">
      <c r="A5" s="13">
        <v>2</v>
      </c>
      <c r="B5" s="13" t="s">
        <v>286</v>
      </c>
      <c r="C5" s="31" t="s">
        <v>307</v>
      </c>
      <c r="D5" s="32" t="s">
        <v>285</v>
      </c>
      <c r="E5" s="15" t="s">
        <v>101</v>
      </c>
      <c r="F5" s="16" t="s">
        <v>47</v>
      </c>
      <c r="G5" s="17">
        <v>-0.006</v>
      </c>
      <c r="H5" s="17">
        <v>-0.003</v>
      </c>
      <c r="I5" s="18">
        <v>-0.003</v>
      </c>
      <c r="J5" s="18">
        <v>-0.007</v>
      </c>
      <c r="K5" s="17">
        <f t="shared" si="0"/>
        <v>-0.019</v>
      </c>
      <c r="L5" s="13"/>
      <c r="M5" s="13"/>
    </row>
    <row r="6" s="54" customFormat="1" ht="18" customHeight="1" spans="1:13">
      <c r="A6" s="13">
        <v>3</v>
      </c>
      <c r="B6" s="13" t="s">
        <v>286</v>
      </c>
      <c r="C6" s="31" t="s">
        <v>292</v>
      </c>
      <c r="D6" s="32" t="s">
        <v>285</v>
      </c>
      <c r="E6" s="15" t="s">
        <v>289</v>
      </c>
      <c r="F6" s="16" t="s">
        <v>47</v>
      </c>
      <c r="G6" s="17">
        <v>-0.005</v>
      </c>
      <c r="H6" s="17">
        <v>-0.003</v>
      </c>
      <c r="I6" s="18">
        <v>-0.003</v>
      </c>
      <c r="J6" s="18">
        <v>-0.008</v>
      </c>
      <c r="K6" s="17">
        <f t="shared" si="0"/>
        <v>-0.019</v>
      </c>
      <c r="L6" s="13"/>
      <c r="M6" s="13"/>
    </row>
    <row r="7" s="54" customFormat="1" ht="18" customHeight="1" spans="1:13">
      <c r="A7" s="13">
        <v>4</v>
      </c>
      <c r="B7" s="13" t="s">
        <v>286</v>
      </c>
      <c r="C7" s="31" t="s">
        <v>308</v>
      </c>
      <c r="D7" s="32" t="s">
        <v>285</v>
      </c>
      <c r="E7" s="15" t="s">
        <v>291</v>
      </c>
      <c r="F7" s="16" t="s">
        <v>47</v>
      </c>
      <c r="G7" s="17">
        <v>-0.005</v>
      </c>
      <c r="H7" s="17">
        <v>-0.001</v>
      </c>
      <c r="I7" s="18">
        <v>-0.002</v>
      </c>
      <c r="J7" s="18">
        <v>-0.008</v>
      </c>
      <c r="K7" s="17">
        <f t="shared" si="0"/>
        <v>-0.016</v>
      </c>
      <c r="L7" s="13"/>
      <c r="M7" s="13"/>
    </row>
    <row r="8" s="54" customFormat="1" ht="18" customHeight="1" spans="1:13">
      <c r="A8" s="13"/>
      <c r="B8" s="13" t="s">
        <v>286</v>
      </c>
      <c r="C8" s="31" t="s">
        <v>309</v>
      </c>
      <c r="D8" s="32" t="s">
        <v>285</v>
      </c>
      <c r="E8" s="15" t="s">
        <v>104</v>
      </c>
      <c r="F8" s="16" t="s">
        <v>47</v>
      </c>
      <c r="G8" s="17">
        <v>-0.005</v>
      </c>
      <c r="H8" s="17">
        <v>-0.003</v>
      </c>
      <c r="I8" s="18">
        <v>-0.003</v>
      </c>
      <c r="J8" s="18">
        <v>-0.008</v>
      </c>
      <c r="K8" s="17">
        <f t="shared" si="0"/>
        <v>-0.019</v>
      </c>
      <c r="L8" s="13"/>
      <c r="M8" s="13"/>
    </row>
    <row r="9" s="55" customFormat="1" ht="14.25" customHeight="1" spans="1:13">
      <c r="A9" s="41"/>
      <c r="B9" s="13" t="s">
        <v>286</v>
      </c>
      <c r="C9" s="31" t="s">
        <v>306</v>
      </c>
      <c r="D9" s="32" t="s">
        <v>285</v>
      </c>
      <c r="E9" s="15" t="s">
        <v>294</v>
      </c>
      <c r="F9" s="16" t="s">
        <v>47</v>
      </c>
      <c r="G9" s="17">
        <v>-0.005</v>
      </c>
      <c r="H9" s="17">
        <v>-0.001</v>
      </c>
      <c r="I9" s="18">
        <v>-0.002</v>
      </c>
      <c r="J9" s="18">
        <v>-0.008</v>
      </c>
      <c r="K9" s="17">
        <f t="shared" si="0"/>
        <v>-0.016</v>
      </c>
      <c r="L9" s="41"/>
      <c r="M9" s="41"/>
    </row>
    <row r="10" s="1" customFormat="1" ht="14.25" customHeight="1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="4" customFormat="1" ht="29.25" customHeight="1" spans="1:13">
      <c r="A11" s="20" t="s">
        <v>295</v>
      </c>
      <c r="B11" s="21"/>
      <c r="C11" s="21"/>
      <c r="D11" s="21"/>
      <c r="E11" s="22"/>
      <c r="F11" s="23"/>
      <c r="G11" s="34"/>
      <c r="H11" s="20" t="s">
        <v>296</v>
      </c>
      <c r="I11" s="21"/>
      <c r="J11" s="21"/>
      <c r="K11" s="22"/>
      <c r="L11" s="59"/>
      <c r="M11" s="29"/>
    </row>
    <row r="12" s="1" customFormat="1" ht="105" customHeight="1" spans="1:13">
      <c r="A12" s="56" t="s">
        <v>310</v>
      </c>
      <c r="B12" s="5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view="pageBreakPreview" zoomScale="110" zoomScaleNormal="100" workbookViewId="0">
      <selection activeCell="H4" sqref="H4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8" t="s">
        <v>312</v>
      </c>
      <c r="B2" s="8" t="s">
        <v>273</v>
      </c>
      <c r="C2" s="8" t="s">
        <v>269</v>
      </c>
      <c r="D2" s="8" t="s">
        <v>270</v>
      </c>
      <c r="E2" s="8" t="s">
        <v>271</v>
      </c>
      <c r="F2" s="8" t="s">
        <v>272</v>
      </c>
      <c r="G2" s="43" t="s">
        <v>313</v>
      </c>
      <c r="H2" s="44"/>
      <c r="I2" s="50"/>
      <c r="J2" s="43" t="s">
        <v>314</v>
      </c>
      <c r="K2" s="44"/>
      <c r="L2" s="50"/>
      <c r="M2" s="43" t="s">
        <v>315</v>
      </c>
      <c r="N2" s="44"/>
      <c r="O2" s="50"/>
      <c r="P2" s="43" t="s">
        <v>316</v>
      </c>
      <c r="Q2" s="44"/>
      <c r="R2" s="50"/>
      <c r="S2" s="44" t="s">
        <v>317</v>
      </c>
      <c r="T2" s="44"/>
      <c r="U2" s="50"/>
      <c r="V2" s="7" t="s">
        <v>318</v>
      </c>
      <c r="W2" s="7" t="s">
        <v>282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319</v>
      </c>
      <c r="H3" s="6" t="s">
        <v>52</v>
      </c>
      <c r="I3" s="6" t="s">
        <v>273</v>
      </c>
      <c r="J3" s="6" t="s">
        <v>319</v>
      </c>
      <c r="K3" s="6" t="s">
        <v>52</v>
      </c>
      <c r="L3" s="6" t="s">
        <v>273</v>
      </c>
      <c r="M3" s="6" t="s">
        <v>319</v>
      </c>
      <c r="N3" s="6" t="s">
        <v>52</v>
      </c>
      <c r="O3" s="6" t="s">
        <v>273</v>
      </c>
      <c r="P3" s="6" t="s">
        <v>319</v>
      </c>
      <c r="Q3" s="6" t="s">
        <v>52</v>
      </c>
      <c r="R3" s="6" t="s">
        <v>273</v>
      </c>
      <c r="S3" s="6" t="s">
        <v>319</v>
      </c>
      <c r="T3" s="6" t="s">
        <v>52</v>
      </c>
      <c r="U3" s="6" t="s">
        <v>273</v>
      </c>
      <c r="V3" s="52"/>
      <c r="W3" s="52"/>
    </row>
    <row r="4" s="1" customFormat="1" ht="18" customHeight="1" spans="1:23">
      <c r="A4" s="19"/>
      <c r="B4" s="13" t="s">
        <v>286</v>
      </c>
      <c r="C4" s="31" t="s">
        <v>306</v>
      </c>
      <c r="D4" s="32" t="s">
        <v>285</v>
      </c>
      <c r="E4" s="15" t="s">
        <v>102</v>
      </c>
      <c r="F4" s="16" t="s">
        <v>47</v>
      </c>
      <c r="G4" s="32" t="s">
        <v>320</v>
      </c>
      <c r="H4" s="46" t="s">
        <v>321</v>
      </c>
      <c r="I4" s="15" t="s">
        <v>322</v>
      </c>
      <c r="J4" s="51" t="s">
        <v>323</v>
      </c>
      <c r="K4" s="41" t="s">
        <v>324</v>
      </c>
      <c r="L4" s="41" t="s">
        <v>325</v>
      </c>
      <c r="M4" s="51" t="s">
        <v>326</v>
      </c>
      <c r="N4" s="41" t="s">
        <v>327</v>
      </c>
      <c r="O4" s="41" t="s">
        <v>328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9"/>
      <c r="B5" s="13" t="s">
        <v>286</v>
      </c>
      <c r="C5" s="31" t="s">
        <v>284</v>
      </c>
      <c r="D5" s="32" t="s">
        <v>285</v>
      </c>
      <c r="E5" s="15" t="s">
        <v>101</v>
      </c>
      <c r="F5" s="16" t="s">
        <v>47</v>
      </c>
      <c r="G5" s="32" t="s">
        <v>320</v>
      </c>
      <c r="H5" s="46" t="s">
        <v>321</v>
      </c>
      <c r="I5" s="15" t="s">
        <v>322</v>
      </c>
      <c r="J5" s="51" t="s">
        <v>323</v>
      </c>
      <c r="K5" s="41" t="s">
        <v>324</v>
      </c>
      <c r="L5" s="41" t="s">
        <v>325</v>
      </c>
      <c r="M5" s="51" t="s">
        <v>326</v>
      </c>
      <c r="N5" s="41" t="s">
        <v>327</v>
      </c>
      <c r="O5" s="41" t="s">
        <v>328</v>
      </c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9"/>
      <c r="B6" s="13" t="s">
        <v>286</v>
      </c>
      <c r="C6" s="31" t="s">
        <v>329</v>
      </c>
      <c r="D6" s="32" t="s">
        <v>285</v>
      </c>
      <c r="E6" s="15" t="s">
        <v>289</v>
      </c>
      <c r="F6" s="16" t="s">
        <v>47</v>
      </c>
      <c r="G6" s="32" t="s">
        <v>320</v>
      </c>
      <c r="H6" s="46" t="s">
        <v>321</v>
      </c>
      <c r="I6" s="15" t="s">
        <v>322</v>
      </c>
      <c r="J6" s="51" t="s">
        <v>323</v>
      </c>
      <c r="K6" s="41" t="s">
        <v>324</v>
      </c>
      <c r="L6" s="41" t="s">
        <v>325</v>
      </c>
      <c r="M6" s="51" t="s">
        <v>326</v>
      </c>
      <c r="N6" s="41" t="s">
        <v>327</v>
      </c>
      <c r="O6" s="41" t="s">
        <v>328</v>
      </c>
      <c r="P6" s="19"/>
      <c r="Q6" s="19"/>
      <c r="R6" s="19"/>
      <c r="S6" s="19"/>
      <c r="T6" s="19"/>
      <c r="U6" s="19"/>
      <c r="V6" s="41" t="s">
        <v>79</v>
      </c>
      <c r="W6" s="19"/>
    </row>
    <row r="7" s="1" customFormat="1" ht="14.25" customHeight="1" spans="1:23">
      <c r="A7" s="19"/>
      <c r="B7" s="13" t="s">
        <v>286</v>
      </c>
      <c r="C7" s="31" t="s">
        <v>308</v>
      </c>
      <c r="D7" s="32" t="s">
        <v>285</v>
      </c>
      <c r="E7" s="15" t="s">
        <v>291</v>
      </c>
      <c r="F7" s="16" t="s">
        <v>47</v>
      </c>
      <c r="G7" s="32" t="s">
        <v>320</v>
      </c>
      <c r="H7" s="46" t="s">
        <v>321</v>
      </c>
      <c r="I7" s="15" t="s">
        <v>322</v>
      </c>
      <c r="J7" s="51" t="s">
        <v>323</v>
      </c>
      <c r="K7" s="41" t="s">
        <v>324</v>
      </c>
      <c r="L7" s="41" t="s">
        <v>325</v>
      </c>
      <c r="M7" s="51" t="s">
        <v>326</v>
      </c>
      <c r="N7" s="41" t="s">
        <v>327</v>
      </c>
      <c r="O7" s="41" t="s">
        <v>328</v>
      </c>
      <c r="P7" s="49"/>
      <c r="Q7" s="49"/>
      <c r="R7" s="49"/>
      <c r="S7" s="49"/>
      <c r="T7" s="49"/>
      <c r="U7" s="53"/>
      <c r="V7" s="41"/>
      <c r="W7" s="53"/>
    </row>
    <row r="8" s="1" customFormat="1" ht="14.25" customHeight="1" spans="1:23">
      <c r="A8" s="19"/>
      <c r="B8" s="13" t="s">
        <v>286</v>
      </c>
      <c r="C8" s="31" t="s">
        <v>330</v>
      </c>
      <c r="D8" s="32" t="s">
        <v>285</v>
      </c>
      <c r="E8" s="15" t="s">
        <v>104</v>
      </c>
      <c r="F8" s="16" t="s">
        <v>47</v>
      </c>
      <c r="G8" s="32" t="s">
        <v>320</v>
      </c>
      <c r="H8" s="46" t="s">
        <v>321</v>
      </c>
      <c r="I8" s="15" t="s">
        <v>322</v>
      </c>
      <c r="J8" s="51" t="s">
        <v>323</v>
      </c>
      <c r="K8" s="41" t="s">
        <v>324</v>
      </c>
      <c r="L8" s="41" t="s">
        <v>325</v>
      </c>
      <c r="M8" s="51" t="s">
        <v>326</v>
      </c>
      <c r="N8" s="41" t="s">
        <v>327</v>
      </c>
      <c r="O8" s="41" t="s">
        <v>328</v>
      </c>
      <c r="P8" s="49"/>
      <c r="Q8" s="49"/>
      <c r="R8" s="49"/>
      <c r="S8" s="49"/>
      <c r="T8" s="49"/>
      <c r="U8" s="53"/>
      <c r="V8" s="41"/>
      <c r="W8" s="53"/>
    </row>
    <row r="9" s="1" customFormat="1" ht="14.25" customHeight="1" spans="1:23">
      <c r="A9" s="19"/>
      <c r="B9" s="13" t="s">
        <v>286</v>
      </c>
      <c r="C9" s="31" t="s">
        <v>331</v>
      </c>
      <c r="D9" s="32" t="s">
        <v>285</v>
      </c>
      <c r="E9" s="15" t="s">
        <v>294</v>
      </c>
      <c r="F9" s="16" t="s">
        <v>47</v>
      </c>
      <c r="G9" s="32" t="s">
        <v>320</v>
      </c>
      <c r="H9" s="46" t="s">
        <v>321</v>
      </c>
      <c r="I9" s="15" t="s">
        <v>322</v>
      </c>
      <c r="J9" s="51" t="s">
        <v>323</v>
      </c>
      <c r="K9" s="41" t="s">
        <v>324</v>
      </c>
      <c r="L9" s="41" t="s">
        <v>325</v>
      </c>
      <c r="M9" s="51" t="s">
        <v>326</v>
      </c>
      <c r="N9" s="41" t="s">
        <v>327</v>
      </c>
      <c r="O9" s="41" t="s">
        <v>328</v>
      </c>
      <c r="P9" s="49"/>
      <c r="Q9" s="49"/>
      <c r="R9" s="49"/>
      <c r="S9" s="49"/>
      <c r="T9" s="49"/>
      <c r="U9" s="53"/>
      <c r="V9" s="41"/>
      <c r="W9" s="53"/>
    </row>
    <row r="10" s="1" customFormat="1" ht="14.25" customHeight="1" spans="1:23">
      <c r="A10" s="19"/>
      <c r="B10" s="19"/>
      <c r="C10" s="19"/>
      <c r="D10" s="19"/>
      <c r="E10" s="47"/>
      <c r="F10" s="48"/>
      <c r="G10" s="16"/>
      <c r="H10" s="49"/>
      <c r="I10" s="4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3"/>
      <c r="V10" s="41"/>
      <c r="W10" s="53"/>
    </row>
    <row r="11" s="1" customFormat="1" ht="14.25" customHeight="1" spans="1:23">
      <c r="A11" s="19"/>
      <c r="B11" s="19"/>
      <c r="C11" s="19"/>
      <c r="D11" s="19"/>
      <c r="E11" s="47"/>
      <c r="F11" s="48"/>
      <c r="G11" s="16"/>
      <c r="H11" s="49"/>
      <c r="I11" s="49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3"/>
      <c r="V11" s="41"/>
      <c r="W11" s="53"/>
    </row>
    <row r="12" s="4" customFormat="1" ht="29.25" customHeight="1" spans="1:23">
      <c r="A12" s="20" t="s">
        <v>295</v>
      </c>
      <c r="B12" s="21"/>
      <c r="C12" s="21"/>
      <c r="D12" s="21"/>
      <c r="E12" s="22"/>
      <c r="F12" s="23"/>
      <c r="G12" s="34"/>
      <c r="H12" s="40"/>
      <c r="I12" s="40"/>
      <c r="J12" s="20" t="s">
        <v>296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9"/>
    </row>
    <row r="13" s="1" customFormat="1" ht="72.95" customHeight="1" spans="1:23">
      <c r="A13" s="24" t="s">
        <v>332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</sheetData>
  <mergeCells count="18">
    <mergeCell ref="A1:W1"/>
    <mergeCell ref="G2:I2"/>
    <mergeCell ref="J2:L2"/>
    <mergeCell ref="M2:O2"/>
    <mergeCell ref="P2:R2"/>
    <mergeCell ref="S2:U2"/>
    <mergeCell ref="A12:E12"/>
    <mergeCell ref="F12:G12"/>
    <mergeCell ref="J12:U12"/>
    <mergeCell ref="A13:W13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E2" sqref="E2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2" customHeight="1" spans="1:14">
      <c r="A2" s="36" t="s">
        <v>334</v>
      </c>
      <c r="B2" s="7" t="s">
        <v>269</v>
      </c>
      <c r="C2" s="7" t="s">
        <v>270</v>
      </c>
      <c r="D2" s="7" t="s">
        <v>271</v>
      </c>
      <c r="E2" s="36" t="s">
        <v>272</v>
      </c>
      <c r="F2" s="7" t="s">
        <v>273</v>
      </c>
      <c r="G2" s="36" t="s">
        <v>335</v>
      </c>
      <c r="H2" s="36" t="s">
        <v>336</v>
      </c>
      <c r="I2" s="36" t="s">
        <v>337</v>
      </c>
      <c r="J2" s="36" t="s">
        <v>336</v>
      </c>
      <c r="K2" s="36" t="s">
        <v>338</v>
      </c>
      <c r="L2" s="36" t="s">
        <v>336</v>
      </c>
      <c r="M2" s="7" t="s">
        <v>318</v>
      </c>
      <c r="N2" s="7" t="s">
        <v>282</v>
      </c>
    </row>
    <row r="3" s="1" customFormat="1" ht="14.25" customHeight="1" spans="1:15">
      <c r="A3" s="37">
        <v>45498</v>
      </c>
      <c r="B3" s="31" t="s">
        <v>306</v>
      </c>
      <c r="C3" s="32" t="s">
        <v>285</v>
      </c>
      <c r="D3" s="15" t="s">
        <v>102</v>
      </c>
      <c r="E3" s="16" t="s">
        <v>47</v>
      </c>
      <c r="F3" s="13" t="s">
        <v>286</v>
      </c>
      <c r="G3" s="38">
        <v>0.333333333333333</v>
      </c>
      <c r="H3" s="39" t="s">
        <v>339</v>
      </c>
      <c r="I3" s="38">
        <v>0.583333333333333</v>
      </c>
      <c r="J3" s="39" t="s">
        <v>339</v>
      </c>
      <c r="K3" s="19"/>
      <c r="L3" s="41"/>
      <c r="M3" s="41"/>
      <c r="N3" s="41" t="s">
        <v>340</v>
      </c>
      <c r="O3" s="41"/>
    </row>
    <row r="4" s="1" customFormat="1" ht="14.25" customHeight="1" spans="1:15">
      <c r="A4" s="37">
        <v>45498</v>
      </c>
      <c r="B4" s="31" t="s">
        <v>292</v>
      </c>
      <c r="C4" s="32" t="s">
        <v>285</v>
      </c>
      <c r="D4" s="15" t="s">
        <v>101</v>
      </c>
      <c r="E4" s="16" t="s">
        <v>47</v>
      </c>
      <c r="F4" s="13" t="s">
        <v>286</v>
      </c>
      <c r="G4" s="38">
        <v>0.375</v>
      </c>
      <c r="H4" s="39" t="s">
        <v>339</v>
      </c>
      <c r="I4" s="38">
        <v>0.604166666666667</v>
      </c>
      <c r="J4" s="39" t="s">
        <v>339</v>
      </c>
      <c r="K4" s="19"/>
      <c r="L4" s="36"/>
      <c r="M4" s="36"/>
      <c r="N4" s="7" t="s">
        <v>341</v>
      </c>
      <c r="O4" s="7"/>
    </row>
    <row r="5" s="1" customFormat="1" ht="14.25" customHeight="1" spans="1:15">
      <c r="A5" s="37">
        <v>45498</v>
      </c>
      <c r="B5" s="31" t="s">
        <v>330</v>
      </c>
      <c r="C5" s="32" t="s">
        <v>285</v>
      </c>
      <c r="D5" s="15" t="s">
        <v>289</v>
      </c>
      <c r="E5" s="16" t="s">
        <v>47</v>
      </c>
      <c r="F5" s="13" t="s">
        <v>286</v>
      </c>
      <c r="G5" s="38">
        <v>0.375</v>
      </c>
      <c r="H5" s="39" t="s">
        <v>339</v>
      </c>
      <c r="I5" s="38">
        <v>0.604166666666667</v>
      </c>
      <c r="J5" s="39" t="s">
        <v>339</v>
      </c>
      <c r="K5" s="19"/>
      <c r="L5" s="41"/>
      <c r="M5" s="41"/>
      <c r="N5" s="42"/>
      <c r="O5" s="42"/>
    </row>
    <row r="6" s="1" customFormat="1" ht="14.25" customHeight="1" spans="1:15">
      <c r="A6" s="37">
        <v>45498</v>
      </c>
      <c r="B6" s="31" t="s">
        <v>342</v>
      </c>
      <c r="C6" s="32" t="s">
        <v>285</v>
      </c>
      <c r="D6" s="15" t="s">
        <v>291</v>
      </c>
      <c r="E6" s="16" t="s">
        <v>47</v>
      </c>
      <c r="F6" s="13" t="s">
        <v>286</v>
      </c>
      <c r="G6" s="38">
        <v>0.375</v>
      </c>
      <c r="H6" s="39" t="s">
        <v>339</v>
      </c>
      <c r="I6" s="38">
        <v>0.604166666666667</v>
      </c>
      <c r="J6" s="39" t="s">
        <v>339</v>
      </c>
      <c r="K6" s="19"/>
      <c r="L6" s="41"/>
      <c r="M6" s="41"/>
      <c r="N6" s="42"/>
      <c r="O6" s="42"/>
    </row>
    <row r="7" s="1" customFormat="1" ht="14.25" customHeight="1" spans="1:15">
      <c r="A7" s="37">
        <v>45498</v>
      </c>
      <c r="B7" s="31" t="s">
        <v>292</v>
      </c>
      <c r="C7" s="32" t="s">
        <v>285</v>
      </c>
      <c r="D7" s="15" t="s">
        <v>104</v>
      </c>
      <c r="E7" s="16" t="s">
        <v>47</v>
      </c>
      <c r="F7" s="13" t="s">
        <v>286</v>
      </c>
      <c r="G7" s="38">
        <v>0.375</v>
      </c>
      <c r="H7" s="39" t="s">
        <v>339</v>
      </c>
      <c r="I7" s="38">
        <v>0.604166666666667</v>
      </c>
      <c r="J7" s="39" t="s">
        <v>339</v>
      </c>
      <c r="K7" s="19"/>
      <c r="L7" s="41"/>
      <c r="M7" s="41"/>
      <c r="N7" s="42"/>
      <c r="O7" s="42"/>
    </row>
    <row r="8" s="1" customFormat="1" ht="14.25" customHeight="1" spans="1:15">
      <c r="A8" s="37">
        <v>45498</v>
      </c>
      <c r="B8" s="31" t="s">
        <v>288</v>
      </c>
      <c r="C8" s="32" t="s">
        <v>285</v>
      </c>
      <c r="D8" s="15" t="s">
        <v>294</v>
      </c>
      <c r="E8" s="16" t="s">
        <v>47</v>
      </c>
      <c r="F8" s="13" t="s">
        <v>286</v>
      </c>
      <c r="G8" s="38">
        <v>0.395833333333333</v>
      </c>
      <c r="H8" s="39" t="s">
        <v>339</v>
      </c>
      <c r="I8" s="38">
        <v>0.625</v>
      </c>
      <c r="J8" s="39" t="s">
        <v>339</v>
      </c>
      <c r="K8" s="19"/>
      <c r="L8" s="41"/>
      <c r="M8" s="41"/>
      <c r="N8" s="41" t="s">
        <v>343</v>
      </c>
      <c r="O8" s="41"/>
    </row>
    <row r="9" s="4" customFormat="1" ht="29.25" customHeight="1" spans="1:14">
      <c r="A9" s="20" t="s">
        <v>295</v>
      </c>
      <c r="B9" s="21"/>
      <c r="C9" s="21"/>
      <c r="D9" s="22"/>
      <c r="E9" s="23"/>
      <c r="F9" s="40"/>
      <c r="G9" s="34"/>
      <c r="H9" s="40"/>
      <c r="I9" s="20" t="s">
        <v>296</v>
      </c>
      <c r="J9" s="21"/>
      <c r="K9" s="21"/>
      <c r="L9" s="21"/>
      <c r="M9" s="21"/>
      <c r="N9" s="29"/>
    </row>
    <row r="10" s="1" customFormat="1" ht="72.95" customHeight="1" spans="1:14">
      <c r="A10" s="24" t="s">
        <v>344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topLeftCell="A6" workbookViewId="0">
      <selection activeCell="E4" sqref="E4:E5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345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312</v>
      </c>
      <c r="B2" s="8" t="s">
        <v>273</v>
      </c>
      <c r="C2" s="7" t="s">
        <v>269</v>
      </c>
      <c r="D2" s="7" t="s">
        <v>270</v>
      </c>
      <c r="E2" s="8" t="s">
        <v>271</v>
      </c>
      <c r="F2" s="8" t="s">
        <v>272</v>
      </c>
      <c r="G2" s="6" t="s">
        <v>346</v>
      </c>
      <c r="H2" s="6" t="s">
        <v>347</v>
      </c>
      <c r="I2" s="6" t="s">
        <v>348</v>
      </c>
      <c r="J2" s="6" t="s">
        <v>349</v>
      </c>
      <c r="K2" s="8" t="s">
        <v>318</v>
      </c>
      <c r="L2" s="8" t="s">
        <v>282</v>
      </c>
    </row>
    <row r="3" s="2" customFormat="1" ht="15.95" customHeight="1" spans="1:12">
      <c r="A3" s="30" t="s">
        <v>350</v>
      </c>
      <c r="B3" s="13" t="s">
        <v>286</v>
      </c>
      <c r="C3" s="31" t="s">
        <v>306</v>
      </c>
      <c r="D3" s="32" t="s">
        <v>285</v>
      </c>
      <c r="E3" s="15" t="s">
        <v>102</v>
      </c>
      <c r="F3" s="16" t="s">
        <v>47</v>
      </c>
      <c r="G3" s="33" t="s">
        <v>351</v>
      </c>
      <c r="H3" s="33" t="s">
        <v>352</v>
      </c>
      <c r="I3" s="33" t="s">
        <v>353</v>
      </c>
      <c r="J3" s="35" t="s">
        <v>354</v>
      </c>
      <c r="K3" s="35" t="s">
        <v>341</v>
      </c>
      <c r="L3" s="35"/>
    </row>
    <row r="4" s="2" customFormat="1" ht="15.95" customHeight="1" spans="1:12">
      <c r="A4" s="30" t="s">
        <v>355</v>
      </c>
      <c r="B4" s="13" t="s">
        <v>286</v>
      </c>
      <c r="C4" s="31" t="s">
        <v>292</v>
      </c>
      <c r="D4" s="32" t="s">
        <v>285</v>
      </c>
      <c r="E4" s="15" t="s">
        <v>101</v>
      </c>
      <c r="F4" s="16" t="s">
        <v>47</v>
      </c>
      <c r="G4" s="33" t="s">
        <v>351</v>
      </c>
      <c r="H4" s="33" t="s">
        <v>352</v>
      </c>
      <c r="I4" s="33" t="s">
        <v>353</v>
      </c>
      <c r="J4" s="35" t="s">
        <v>354</v>
      </c>
      <c r="K4" s="35" t="s">
        <v>341</v>
      </c>
      <c r="L4" s="35"/>
    </row>
    <row r="5" s="2" customFormat="1" ht="15.95" customHeight="1" spans="1:12">
      <c r="A5" s="30" t="s">
        <v>350</v>
      </c>
      <c r="B5" s="13" t="s">
        <v>286</v>
      </c>
      <c r="C5" s="31" t="s">
        <v>288</v>
      </c>
      <c r="D5" s="32" t="s">
        <v>285</v>
      </c>
      <c r="E5" s="15" t="s">
        <v>289</v>
      </c>
      <c r="F5" s="16" t="s">
        <v>47</v>
      </c>
      <c r="G5" s="33" t="s">
        <v>351</v>
      </c>
      <c r="H5" s="33" t="s">
        <v>352</v>
      </c>
      <c r="I5" s="33" t="s">
        <v>353</v>
      </c>
      <c r="J5" s="35" t="s">
        <v>354</v>
      </c>
      <c r="K5" s="35" t="s">
        <v>341</v>
      </c>
      <c r="L5" s="35"/>
    </row>
    <row r="6" s="2" customFormat="1" ht="15.95" customHeight="1" spans="1:12">
      <c r="A6" s="30" t="s">
        <v>356</v>
      </c>
      <c r="B6" s="13" t="s">
        <v>286</v>
      </c>
      <c r="C6" s="31" t="s">
        <v>308</v>
      </c>
      <c r="D6" s="32" t="s">
        <v>285</v>
      </c>
      <c r="E6" s="15" t="s">
        <v>291</v>
      </c>
      <c r="F6" s="16" t="s">
        <v>47</v>
      </c>
      <c r="G6" s="33" t="s">
        <v>351</v>
      </c>
      <c r="H6" s="33" t="s">
        <v>352</v>
      </c>
      <c r="I6" s="33" t="s">
        <v>353</v>
      </c>
      <c r="J6" s="35" t="s">
        <v>354</v>
      </c>
      <c r="K6" s="35" t="s">
        <v>341</v>
      </c>
      <c r="L6" s="30"/>
    </row>
    <row r="7" s="2" customFormat="1" ht="15.95" customHeight="1" spans="1:12">
      <c r="A7" s="30" t="s">
        <v>355</v>
      </c>
      <c r="B7" s="13" t="s">
        <v>286</v>
      </c>
      <c r="C7" s="31" t="s">
        <v>357</v>
      </c>
      <c r="D7" s="32" t="s">
        <v>285</v>
      </c>
      <c r="E7" s="15" t="s">
        <v>104</v>
      </c>
      <c r="F7" s="16" t="s">
        <v>47</v>
      </c>
      <c r="G7" s="33" t="s">
        <v>351</v>
      </c>
      <c r="H7" s="33" t="s">
        <v>352</v>
      </c>
      <c r="I7" s="33" t="s">
        <v>353</v>
      </c>
      <c r="J7" s="35" t="s">
        <v>354</v>
      </c>
      <c r="K7" s="35" t="s">
        <v>341</v>
      </c>
      <c r="L7" s="30"/>
    </row>
    <row r="8" s="2" customFormat="1" ht="15.95" customHeight="1" spans="1:12">
      <c r="A8" s="30" t="s">
        <v>350</v>
      </c>
      <c r="B8" s="13" t="s">
        <v>286</v>
      </c>
      <c r="C8" s="31" t="s">
        <v>358</v>
      </c>
      <c r="D8" s="32" t="s">
        <v>285</v>
      </c>
      <c r="E8" s="15" t="s">
        <v>294</v>
      </c>
      <c r="F8" s="16" t="s">
        <v>47</v>
      </c>
      <c r="G8" s="33" t="s">
        <v>351</v>
      </c>
      <c r="H8" s="33" t="s">
        <v>352</v>
      </c>
      <c r="I8" s="33" t="s">
        <v>353</v>
      </c>
      <c r="J8" s="35" t="s">
        <v>354</v>
      </c>
      <c r="K8" s="35" t="s">
        <v>341</v>
      </c>
      <c r="L8" s="30"/>
    </row>
    <row r="9" s="2" customFormat="1" ht="15.95" customHeight="1" spans="1:12">
      <c r="A9" s="30"/>
      <c r="B9" s="13"/>
      <c r="C9" s="31"/>
      <c r="D9" s="32"/>
      <c r="E9" s="15"/>
      <c r="F9" s="16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295</v>
      </c>
      <c r="B10" s="21"/>
      <c r="C10" s="21"/>
      <c r="D10" s="21"/>
      <c r="E10" s="22"/>
      <c r="F10" s="23"/>
      <c r="G10" s="34"/>
      <c r="H10" s="20" t="s">
        <v>296</v>
      </c>
      <c r="I10" s="21"/>
      <c r="J10" s="21"/>
      <c r="K10" s="21"/>
      <c r="L10" s="29"/>
    </row>
    <row r="11" s="1" customFormat="1" ht="72.95" customHeight="1" spans="1:12">
      <c r="A11" s="24" t="s">
        <v>359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zoomScale="125" zoomScaleNormal="125" workbookViewId="0">
      <selection activeCell="L6" sqref="L6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360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268</v>
      </c>
      <c r="B2" s="7" t="s">
        <v>273</v>
      </c>
      <c r="C2" s="7" t="s">
        <v>319</v>
      </c>
      <c r="D2" s="7" t="s">
        <v>271</v>
      </c>
      <c r="E2" s="8" t="s">
        <v>272</v>
      </c>
      <c r="F2" s="6" t="s">
        <v>361</v>
      </c>
      <c r="G2" s="6" t="s">
        <v>300</v>
      </c>
      <c r="H2" s="9" t="s">
        <v>301</v>
      </c>
      <c r="I2" s="26" t="s">
        <v>303</v>
      </c>
    </row>
    <row r="3" s="2" customFormat="1" ht="18" customHeight="1" spans="1:9">
      <c r="A3" s="6"/>
      <c r="B3" s="10"/>
      <c r="C3" s="10"/>
      <c r="D3" s="10"/>
      <c r="E3" s="11"/>
      <c r="F3" s="6" t="s">
        <v>362</v>
      </c>
      <c r="G3" s="6" t="s">
        <v>304</v>
      </c>
      <c r="H3" s="12"/>
      <c r="I3" s="27"/>
    </row>
    <row r="4" s="3" customFormat="1" ht="18" customHeight="1" spans="1:9">
      <c r="A4" s="13">
        <v>1</v>
      </c>
      <c r="B4" s="13" t="s">
        <v>363</v>
      </c>
      <c r="C4" s="14" t="s">
        <v>364</v>
      </c>
      <c r="D4" s="15" t="s">
        <v>102</v>
      </c>
      <c r="E4" s="16" t="s">
        <v>47</v>
      </c>
      <c r="F4" s="17">
        <v>-0.008</v>
      </c>
      <c r="G4" s="17">
        <v>-0.01</v>
      </c>
      <c r="H4" s="18">
        <f t="shared" ref="H4:H15" si="0">SUM(F4:G4)</f>
        <v>-0.018</v>
      </c>
      <c r="I4" s="13"/>
    </row>
    <row r="5" s="3" customFormat="1" ht="18" customHeight="1" spans="1:9">
      <c r="A5" s="13">
        <v>2</v>
      </c>
      <c r="B5" s="13" t="s">
        <v>363</v>
      </c>
      <c r="C5" s="14" t="s">
        <v>364</v>
      </c>
      <c r="D5" s="15" t="s">
        <v>365</v>
      </c>
      <c r="E5" s="16" t="s">
        <v>47</v>
      </c>
      <c r="F5" s="17">
        <v>0.006</v>
      </c>
      <c r="G5" s="17">
        <v>-0.01</v>
      </c>
      <c r="H5" s="18">
        <f t="shared" si="0"/>
        <v>-0.004</v>
      </c>
      <c r="I5" s="13"/>
    </row>
    <row r="6" s="3" customFormat="1" ht="18" customHeight="1" spans="1:9">
      <c r="A6" s="13">
        <v>3</v>
      </c>
      <c r="B6" s="13" t="s">
        <v>363</v>
      </c>
      <c r="C6" s="14" t="s">
        <v>364</v>
      </c>
      <c r="D6" s="15" t="s">
        <v>294</v>
      </c>
      <c r="E6" s="16" t="s">
        <v>47</v>
      </c>
      <c r="F6" s="17">
        <v>-0.007</v>
      </c>
      <c r="G6" s="17">
        <v>-0.008</v>
      </c>
      <c r="H6" s="18">
        <f t="shared" si="0"/>
        <v>-0.015</v>
      </c>
      <c r="I6" s="13"/>
    </row>
    <row r="7" s="3" customFormat="1" ht="18" customHeight="1" spans="1:9">
      <c r="A7" s="13">
        <v>4</v>
      </c>
      <c r="B7" s="13" t="s">
        <v>363</v>
      </c>
      <c r="C7" s="14" t="s">
        <v>364</v>
      </c>
      <c r="D7" s="15" t="s">
        <v>366</v>
      </c>
      <c r="E7" s="16" t="s">
        <v>47</v>
      </c>
      <c r="F7" s="17">
        <v>0.006</v>
      </c>
      <c r="G7" s="17">
        <v>-0.01</v>
      </c>
      <c r="H7" s="18">
        <f t="shared" si="0"/>
        <v>-0.004</v>
      </c>
      <c r="I7" s="13"/>
    </row>
    <row r="8" s="3" customFormat="1" ht="18" customHeight="1" spans="1:9">
      <c r="A8" s="13">
        <v>5</v>
      </c>
      <c r="B8" s="13" t="s">
        <v>363</v>
      </c>
      <c r="C8" s="14" t="s">
        <v>364</v>
      </c>
      <c r="D8" s="15" t="s">
        <v>291</v>
      </c>
      <c r="E8" s="16" t="s">
        <v>47</v>
      </c>
      <c r="F8" s="17">
        <v>0.006</v>
      </c>
      <c r="G8" s="17">
        <v>-0.01</v>
      </c>
      <c r="H8" s="18">
        <f t="shared" si="0"/>
        <v>-0.004</v>
      </c>
      <c r="I8" s="28"/>
    </row>
    <row r="9" s="3" customFormat="1" ht="18" customHeight="1" spans="1:9">
      <c r="A9" s="13">
        <v>6</v>
      </c>
      <c r="B9" s="13" t="s">
        <v>363</v>
      </c>
      <c r="C9" s="14" t="s">
        <v>364</v>
      </c>
      <c r="D9" s="15" t="s">
        <v>101</v>
      </c>
      <c r="E9" s="16" t="s">
        <v>47</v>
      </c>
      <c r="F9" s="17">
        <v>-0.007</v>
      </c>
      <c r="G9" s="17">
        <v>-0.008</v>
      </c>
      <c r="H9" s="18">
        <f t="shared" si="0"/>
        <v>-0.015</v>
      </c>
      <c r="I9" s="28"/>
    </row>
    <row r="10" s="1" customFormat="1" ht="18" customHeight="1" spans="1:9">
      <c r="A10" s="13">
        <v>7</v>
      </c>
      <c r="B10" s="14" t="s">
        <v>363</v>
      </c>
      <c r="C10" s="14" t="s">
        <v>367</v>
      </c>
      <c r="D10" s="15" t="s">
        <v>102</v>
      </c>
      <c r="E10" s="16" t="s">
        <v>47</v>
      </c>
      <c r="F10" s="17">
        <v>-0.008</v>
      </c>
      <c r="G10" s="17">
        <v>-0.01</v>
      </c>
      <c r="H10" s="18">
        <f t="shared" si="0"/>
        <v>-0.018</v>
      </c>
      <c r="I10" s="19"/>
    </row>
    <row r="11" s="1" customFormat="1" ht="18" customHeight="1" spans="1:9">
      <c r="A11" s="13">
        <v>8</v>
      </c>
      <c r="B11" s="14" t="s">
        <v>363</v>
      </c>
      <c r="C11" s="14" t="s">
        <v>367</v>
      </c>
      <c r="D11" s="15" t="s">
        <v>365</v>
      </c>
      <c r="E11" s="16" t="s">
        <v>47</v>
      </c>
      <c r="F11" s="17">
        <v>0.006</v>
      </c>
      <c r="G11" s="17">
        <v>-0.01</v>
      </c>
      <c r="H11" s="18">
        <f t="shared" si="0"/>
        <v>-0.004</v>
      </c>
      <c r="I11" s="19"/>
    </row>
    <row r="12" s="1" customFormat="1" ht="18" customHeight="1" spans="1:9">
      <c r="A12" s="13">
        <v>9</v>
      </c>
      <c r="B12" s="14" t="s">
        <v>363</v>
      </c>
      <c r="C12" s="14" t="s">
        <v>367</v>
      </c>
      <c r="D12" s="15" t="s">
        <v>368</v>
      </c>
      <c r="E12" s="16" t="s">
        <v>47</v>
      </c>
      <c r="F12" s="17">
        <v>-0.007</v>
      </c>
      <c r="G12" s="17">
        <v>-0.008</v>
      </c>
      <c r="H12" s="18">
        <f t="shared" si="0"/>
        <v>-0.015</v>
      </c>
      <c r="I12" s="19"/>
    </row>
    <row r="13" s="1" customFormat="1" ht="18" customHeight="1" spans="1:9">
      <c r="A13" s="13">
        <v>10</v>
      </c>
      <c r="B13" s="14" t="s">
        <v>363</v>
      </c>
      <c r="C13" s="14" t="s">
        <v>367</v>
      </c>
      <c r="D13" s="15" t="s">
        <v>369</v>
      </c>
      <c r="E13" s="16" t="s">
        <v>47</v>
      </c>
      <c r="F13" s="17">
        <v>0.006</v>
      </c>
      <c r="G13" s="17">
        <v>-0.01</v>
      </c>
      <c r="H13" s="18">
        <f t="shared" si="0"/>
        <v>-0.004</v>
      </c>
      <c r="I13" s="19"/>
    </row>
    <row r="14" s="1" customFormat="1" ht="18" customHeight="1" spans="1:9">
      <c r="A14" s="13">
        <v>11</v>
      </c>
      <c r="B14" s="14" t="s">
        <v>363</v>
      </c>
      <c r="C14" s="14" t="s">
        <v>367</v>
      </c>
      <c r="D14" s="15" t="s">
        <v>370</v>
      </c>
      <c r="E14" s="16" t="s">
        <v>47</v>
      </c>
      <c r="F14" s="17">
        <v>0.006</v>
      </c>
      <c r="G14" s="17">
        <v>-0.01</v>
      </c>
      <c r="H14" s="18">
        <f t="shared" si="0"/>
        <v>-0.004</v>
      </c>
      <c r="I14" s="19"/>
    </row>
    <row r="15" s="1" customFormat="1" ht="18" customHeight="1" spans="1:9">
      <c r="A15" s="13">
        <v>12</v>
      </c>
      <c r="B15" s="14" t="s">
        <v>363</v>
      </c>
      <c r="C15" s="14" t="s">
        <v>367</v>
      </c>
      <c r="D15" s="15" t="s">
        <v>101</v>
      </c>
      <c r="E15" s="16" t="s">
        <v>47</v>
      </c>
      <c r="F15" s="17">
        <v>-0.007</v>
      </c>
      <c r="G15" s="17">
        <v>-0.008</v>
      </c>
      <c r="H15" s="18">
        <f t="shared" si="0"/>
        <v>-0.015</v>
      </c>
      <c r="I15" s="19"/>
    </row>
    <row r="16" s="1" customFormat="1" ht="18" customHeight="1" spans="1:9">
      <c r="A16" s="19"/>
      <c r="B16" s="19"/>
      <c r="C16" s="19"/>
      <c r="D16" s="19"/>
      <c r="E16" s="19"/>
      <c r="F16" s="19"/>
      <c r="G16" s="19"/>
      <c r="H16" s="19"/>
      <c r="I16" s="19"/>
    </row>
    <row r="17" s="4" customFormat="1" ht="29.25" customHeight="1" spans="1:9">
      <c r="A17" s="20" t="s">
        <v>295</v>
      </c>
      <c r="B17" s="21"/>
      <c r="C17" s="21"/>
      <c r="D17" s="22"/>
      <c r="E17" s="23"/>
      <c r="F17" s="20" t="s">
        <v>296</v>
      </c>
      <c r="G17" s="21"/>
      <c r="H17" s="22"/>
      <c r="I17" s="29"/>
    </row>
    <row r="18" s="1" customFormat="1" ht="51.95" customHeight="1" spans="1:9">
      <c r="A18" s="24" t="s">
        <v>371</v>
      </c>
      <c r="B18" s="24"/>
      <c r="C18" s="25"/>
      <c r="D18" s="25"/>
      <c r="E18" s="25"/>
      <c r="F18" s="25"/>
      <c r="G18" s="25"/>
      <c r="H18" s="25"/>
      <c r="I18" s="25"/>
    </row>
  </sheetData>
  <mergeCells count="11">
    <mergeCell ref="A1:I1"/>
    <mergeCell ref="A17:D17"/>
    <mergeCell ref="F17:H17"/>
    <mergeCell ref="A18:I1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验货尺寸表1</vt:lpstr>
      <vt:lpstr>尾期1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2024-08-22T02:36:27Z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