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2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<sst xmlns="http://schemas.openxmlformats.org/spreadsheetml/2006/main" count="882" uniqueCount="340">
  <si>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</si>
  <si>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</si>
  <si>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</si>
  <si>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</si>
  <si>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</si>
  <si>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</si>
  <si>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</si>
  <si>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</si>
  <si>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</si>
  <si>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</si>
  <si>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</si>
  <si>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</si>
  <si>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</si>
  <si>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</si>
  <si>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</si>
  <si>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</si>
  <si>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</si>
  <si>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</si>
  <si>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</si>
  <si>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</si>
  <si>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</si>
  <si>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</si>
  <si>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</si>
  <si>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</si>
  <si>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</si>
  <si>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</si>
  <si>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</si>
  <si>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</si>
  <si>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</si>
  <si>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</si>
  <si>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</si>
  <si>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</si>
  <si>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</si>
  <si>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</si>
  <si>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</si>
  <si>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</si>
  <si>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</si>
  <si>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</si>
  <si>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</si>
  <si>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</si>
  <si>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</si>
  <si>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</si>
  <si>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</si>
  <si>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</si>
  <si>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</si>
  <si>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</si>
  <si>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</si>
  <si>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</si>
  <si>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</si>
  <si>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</si>
  <si>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</si>
  <si>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</si>
  <si>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</si>
  <si>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</si>
  <si>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</si>
  <si>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</si>
  <si>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</si>
  <si>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</si>
  <si>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</si>
  <si>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</si>
  <si>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</si>
  <si>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</si>
  <si>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TAJJAM81109</t>
  </si>
  <si>
    <t>合同交期</t>
  </si>
  <si>
    <t>产前确认样</t>
  </si>
  <si>
    <t>有</t>
  </si>
  <si>
    <t>无</t>
  </si>
  <si>
    <t>品名</t>
  </si>
  <si>
    <t>极地纪念版功能短袖T恤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</si>
  <si>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</si>
  <si>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</si>
  <si>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</si>
  <si>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</si>
  <si>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</si>
  <si>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</si>
  <si>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</si>
  <si>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</si>
  <si>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</si>
  <si>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</si>
  <si>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CGDD24080900016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</si>
  <si>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</si>
  <si>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</si>
  <si>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</si>
  <si>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</si>
  <si>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</si>
  <si>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</si>
  <si>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</si>
  <si>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</si>
  <si>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</si>
  <si>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</si>
  <si>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</si>
  <si>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</si>
  <si>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</si>
  <si>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</si>
  <si>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</si>
  <si>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</si>
  <si>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</si>
  <si>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</si>
  <si>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</si>
  <si>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</si>
  <si>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</si>
  <si>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</si>
  <si>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</si>
  <si>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</si>
  <si>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</si>
  <si>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</si>
  <si>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</si>
  <si>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</si>
  <si>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</si>
  <si>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</si>
  <si>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</t>
  </si>
  <si>
    <t>L</t>
  </si>
  <si>
    <t>XL</t>
  </si>
  <si>
    <t>XXL</t>
  </si>
  <si>
    <t>XXXL</t>
  </si>
  <si>
    <t>未裁齐原因</t>
  </si>
  <si>
    <t>山影灰</t>
  </si>
  <si>
    <t>潮汐蓝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</si>
  <si>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</si>
  <si>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</si>
  <si>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</si>
  <si>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</si>
  <si>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</si>
  <si>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</si>
  <si>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1、原身布领有宽窄，后领织带不平服</t>
  </si>
  <si>
    <t>2、侧骨冚双针，多针没有清理</t>
  </si>
  <si>
    <t>3、油污没有清理干净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</si>
  <si>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</si>
  <si>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</si>
  <si>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</si>
  <si>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</si>
  <si>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</si>
  <si>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</si>
  <si>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</si>
  <si>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</si>
  <si>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</si>
  <si>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</si>
  <si>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</si>
  <si>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</si>
  <si>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</si>
  <si>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</si>
  <si>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</si>
  <si>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</si>
  <si>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</si>
  <si>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</si>
  <si>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</si>
  <si>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S</t>
  </si>
  <si>
    <t>XXXXL</t>
  </si>
  <si>
    <t>洗前</t>
  </si>
  <si>
    <t>165/88B</t>
  </si>
  <si>
    <t>170/92B</t>
  </si>
  <si>
    <t>175/96B</t>
  </si>
  <si>
    <t>180/100B</t>
  </si>
  <si>
    <t>185/104B</t>
  </si>
  <si>
    <t>190/108B</t>
  </si>
  <si>
    <t>195/112B</t>
  </si>
  <si>
    <t>后中长（不含领）</t>
  </si>
  <si>
    <t>+0</t>
  </si>
  <si>
    <t>-0.5</t>
  </si>
  <si>
    <t>胸围</t>
  </si>
  <si>
    <t>+1</t>
  </si>
  <si>
    <t>腰围</t>
  </si>
  <si>
    <t>摆围</t>
  </si>
  <si>
    <t>-1</t>
  </si>
  <si>
    <t>肩宽</t>
  </si>
  <si>
    <t>领围</t>
  </si>
  <si>
    <t>+0.5</t>
  </si>
  <si>
    <t>-0.2</t>
  </si>
  <si>
    <t>肩点短袖长</t>
  </si>
  <si>
    <t>袖肥/2（参考值）</t>
  </si>
  <si>
    <t>短袖口/2</t>
  </si>
  <si>
    <t>圆领T恤前领宽</t>
  </si>
  <si>
    <t>圆领T恤前领深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</si>
  <si>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</si>
  <si>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</si>
  <si>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</si>
  <si>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</si>
  <si>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</si>
  <si>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</si>
  <si>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</si>
  <si>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</si>
  <si>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</si>
  <si>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</si>
  <si>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</si>
  <si>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</si>
  <si>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</si>
  <si>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</si>
  <si>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1、领口不圆顺，肩两边不对称</t>
  </si>
  <si>
    <t>2、冚线有大小，不均匀</t>
  </si>
  <si>
    <t>3、线头，油污没有清理干净</t>
  </si>
  <si>
    <t>【整改的严重缺陷及整改复核时间】</t>
  </si>
  <si>
    <t>以上问题车间已整改</t>
  </si>
  <si>
    <t>样品规格  SAMPLE SPEC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</si>
  <si>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</si>
  <si>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</si>
  <si>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</si>
  <si>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</si>
  <si>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</si>
  <si>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</si>
  <si>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</si>
  <si>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</si>
  <si>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</si>
  <si>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</si>
  <si>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</si>
  <si>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</si>
  <si>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</si>
  <si>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</si>
  <si>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</si>
  <si>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</si>
  <si>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</si>
  <si>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</si>
  <si>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</si>
  <si>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采购凭证编号：CGDD24080900016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</si>
  <si>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</si>
  <si>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</si>
  <si>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</si>
  <si>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</si>
  <si>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</si>
  <si>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</si>
  <si>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</si>
  <si>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</si>
  <si>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</si>
  <si>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</si>
  <si>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</si>
  <si>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</si>
  <si>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</si>
  <si>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</si>
  <si>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②检验明细：齐色齐80件</t>
  </si>
  <si>
    <t>情况说明：</t>
  </si>
  <si>
    <t xml:space="preserve">【问题点描述】  </t>
  </si>
  <si>
    <t>数量</t>
  </si>
  <si>
    <t>1、原身布大小宽窄，不圆顺</t>
  </si>
  <si>
    <t>2、袖笼双针线弯曲，不圆顺。侧骨收针有超针没有清理</t>
  </si>
  <si>
    <t>3、下摆不顺直，线头，油污没有清理干净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</si>
  <si>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</si>
  <si>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</si>
  <si>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</si>
  <si>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</si>
  <si>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</si>
  <si>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</si>
  <si>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</si>
  <si>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走货1000件，抽查80件，发现3件不良品，已按照以上提出的问题点改正，可以出货</t>
  </si>
  <si>
    <t>服装QC部门</t>
  </si>
  <si>
    <t>检验人</t>
  </si>
  <si>
    <t>儿童长裤</t>
  </si>
  <si>
    <t>-1 -1</t>
  </si>
  <si>
    <t>-0.5 +0</t>
  </si>
  <si>
    <t>-1 -0.5</t>
  </si>
  <si>
    <t>+0 -1</t>
  </si>
  <si>
    <t>+0 +0</t>
  </si>
  <si>
    <t>-1 +0</t>
  </si>
  <si>
    <t xml:space="preserve">+0 +0 </t>
  </si>
  <si>
    <t>-0.5 -0.5</t>
  </si>
  <si>
    <t>-0.5 -1</t>
  </si>
  <si>
    <t>-0.5 -0.3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</si>
  <si>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</si>
  <si>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</si>
  <si>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</si>
  <si>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</si>
  <si>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</si>
  <si>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</si>
  <si>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</si>
  <si>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</si>
  <si>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</si>
  <si>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</si>
  <si>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</si>
  <si>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</si>
  <si>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</si>
  <si>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</si>
  <si>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</si>
  <si>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</si>
  <si>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仿棉横条提花</t>
  </si>
  <si>
    <t>恒诺纺织</t>
  </si>
  <si>
    <t>H57313</t>
  </si>
  <si>
    <t>23SS山影灰</t>
  </si>
  <si>
    <t>制表时间：2024/8/12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</si>
  <si>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</si>
  <si>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</si>
  <si>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</si>
  <si>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</si>
  <si>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</si>
  <si>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</si>
  <si>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</si>
  <si>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</si>
  <si>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</si>
  <si>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</si>
  <si>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</si>
  <si>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</si>
  <si>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</si>
  <si>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</si>
  <si>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</si>
  <si>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</si>
  <si>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</si>
  <si>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</si>
  <si>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</si>
  <si>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</si>
  <si>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</si>
  <si>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</si>
  <si>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1CM织带</t>
  </si>
  <si>
    <t>锦湾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</si>
  <si>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</si>
  <si>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</si>
  <si>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</si>
  <si>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</si>
  <si>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</si>
  <si>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</si>
  <si>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</si>
  <si>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</si>
  <si>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</si>
  <si>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</si>
  <si>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</si>
  <si>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</si>
  <si>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</si>
  <si>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</si>
  <si>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</si>
  <si>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</si>
  <si>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</si>
  <si>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</si>
  <si>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</si>
  <si>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</si>
  <si>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</si>
  <si>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</si>
  <si>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恒诺</t>
  </si>
  <si>
    <t>前+后</t>
  </si>
  <si>
    <t>印花</t>
  </si>
  <si>
    <t>无脱落开裂</t>
  </si>
  <si>
    <t>制表时间：2024/8/15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</si>
  <si>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</si>
  <si>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</si>
  <si>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</si>
  <si>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</si>
  <si>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</si>
  <si>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1CM印花织带</t>
  </si>
  <si>
    <t>22FW云母灰/N88//</t>
  </si>
  <si>
    <t>-6%</t>
  </si>
  <si>
    <t>-5%</t>
  </si>
  <si>
    <t>18SS菘蓝/A30//</t>
  </si>
  <si>
    <t>制表时间：8-13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</si>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</sst>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1"/>
      <name val="Microsoft YaHei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微软雅黑"/>
      <charset val="134"/>
    </font>
    <font>
      <b/>
      <sz val="11"/>
      <color rgb="FFFF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0"/>
      <name val="微软雅黑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b/>
      <sz val="9"/>
      <name val="宋体"/>
      <charset val="134"/>
    </font>
    <font>
      <b/>
      <sz val="12"/>
      <name val="微软雅黑"/>
      <charset val="134"/>
    </font>
    <font>
      <b/>
      <sz val="1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4" fillId="9" borderId="91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92" applyNumberFormat="0" applyFill="0" applyAlignment="0" applyProtection="0">
      <alignment vertical="center"/>
    </xf>
    <xf numFmtId="0" fontId="64" fillId="0" borderId="92" applyNumberFormat="0" applyFill="0" applyAlignment="0" applyProtection="0">
      <alignment vertical="center"/>
    </xf>
    <xf numFmtId="0" fontId="65" fillId="0" borderId="93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10" borderId="94" applyNumberFormat="0" applyAlignment="0" applyProtection="0">
      <alignment vertical="center"/>
    </xf>
    <xf numFmtId="0" fontId="67" fillId="11" borderId="95" applyNumberFormat="0" applyAlignment="0" applyProtection="0">
      <alignment vertical="center"/>
    </xf>
    <xf numFmtId="0" fontId="68" fillId="11" borderId="94" applyNumberFormat="0" applyAlignment="0" applyProtection="0">
      <alignment vertical="center"/>
    </xf>
    <xf numFmtId="0" fontId="69" fillId="12" borderId="96" applyNumberFormat="0" applyAlignment="0" applyProtection="0">
      <alignment vertical="center"/>
    </xf>
    <xf numFmtId="0" fontId="70" fillId="0" borderId="97" applyNumberFormat="0" applyFill="0" applyAlignment="0" applyProtection="0">
      <alignment vertical="center"/>
    </xf>
    <xf numFmtId="0" fontId="71" fillId="0" borderId="98" applyNumberFormat="0" applyFill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75" fillId="16" borderId="0" applyNumberFormat="0" applyBorder="0" applyAlignment="0" applyProtection="0">
      <alignment vertical="center"/>
    </xf>
    <xf numFmtId="0" fontId="76" fillId="1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76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6" fillId="27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77" fillId="0" borderId="0"/>
    <xf numFmtId="0" fontId="9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>
      <alignment vertical="center"/>
    </xf>
    <xf numFmtId="0" fontId="6" fillId="0" borderId="0">
      <alignment horizontal="center" vertical="center"/>
    </xf>
  </cellStyleXfs>
  <cellXfs count="4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6" fillId="0" borderId="2" xfId="62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2" fillId="0" borderId="2" xfId="0" applyFont="1" applyBorder="1"/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0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8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9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9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9" fillId="0" borderId="9" xfId="52" applyFont="1" applyFill="1" applyBorder="1" applyAlignment="1">
      <alignment horizontal="left" vertical="center"/>
    </xf>
    <xf numFmtId="0" fontId="19" fillId="0" borderId="10" xfId="52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center" vertical="center"/>
    </xf>
    <xf numFmtId="0" fontId="19" fillId="0" borderId="12" xfId="52" applyFont="1" applyFill="1" applyBorder="1" applyAlignment="1">
      <alignment vertical="center"/>
    </xf>
    <xf numFmtId="0" fontId="21" fillId="0" borderId="12" xfId="52" applyFont="1" applyFill="1" applyBorder="1" applyAlignment="1">
      <alignment horizontal="center" vertical="center"/>
    </xf>
    <xf numFmtId="0" fontId="22" fillId="0" borderId="13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32" fillId="0" borderId="14" xfId="0" applyNumberFormat="1" applyFont="1" applyFill="1" applyBorder="1" applyAlignment="1">
      <alignment shrinkToFit="1"/>
    </xf>
    <xf numFmtId="0" fontId="26" fillId="0" borderId="15" xfId="0" applyNumberFormat="1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33" fillId="0" borderId="0" xfId="51" applyNumberFormat="1" applyFont="1" applyFill="1" applyBorder="1" applyAlignment="1">
      <alignment horizontal="center" vertical="center"/>
    </xf>
    <xf numFmtId="0" fontId="34" fillId="0" borderId="0" xfId="53" applyFont="1" applyFill="1" applyAlignment="1"/>
    <xf numFmtId="0" fontId="13" fillId="0" borderId="0" xfId="53" applyFont="1" applyFill="1" applyAlignment="1"/>
    <xf numFmtId="0" fontId="17" fillId="0" borderId="12" xfId="53" applyFont="1" applyFill="1" applyBorder="1" applyAlignment="1">
      <alignment horizontal="center"/>
    </xf>
    <xf numFmtId="0" fontId="19" fillId="0" borderId="12" xfId="52" applyFont="1" applyFill="1" applyBorder="1" applyAlignment="1">
      <alignment horizontal="left" vertical="center"/>
    </xf>
    <xf numFmtId="0" fontId="17" fillId="0" borderId="12" xfId="52" applyFont="1" applyFill="1" applyBorder="1" applyAlignment="1">
      <alignment horizontal="center" vertical="center"/>
    </xf>
    <xf numFmtId="0" fontId="17" fillId="0" borderId="16" xfId="52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7" xfId="53" applyFont="1" applyFill="1" applyBorder="1" applyAlignment="1" applyProtection="1">
      <alignment horizontal="center" vertical="center"/>
    </xf>
    <xf numFmtId="0" fontId="35" fillId="0" borderId="7" xfId="55" applyFont="1" applyFill="1" applyBorder="1" applyAlignment="1">
      <alignment horizontal="center"/>
    </xf>
    <xf numFmtId="0" fontId="35" fillId="0" borderId="2" xfId="55" applyFont="1" applyFill="1" applyBorder="1" applyAlignment="1">
      <alignment horizontal="center"/>
    </xf>
    <xf numFmtId="0" fontId="35" fillId="4" borderId="2" xfId="55" applyFont="1" applyFill="1" applyBorder="1" applyAlignment="1">
      <alignment horizontal="center"/>
    </xf>
    <xf numFmtId="0" fontId="35" fillId="0" borderId="17" xfId="55" applyFont="1" applyFill="1" applyBorder="1" applyAlignment="1">
      <alignment horizontal="center"/>
    </xf>
    <xf numFmtId="0" fontId="25" fillId="0" borderId="17" xfId="0" applyFont="1" applyFill="1" applyBorder="1" applyAlignment="1">
      <alignment horizontal="center" vertical="center"/>
    </xf>
    <xf numFmtId="49" fontId="34" fillId="0" borderId="2" xfId="54" applyNumberFormat="1" applyFont="1" applyFill="1" applyBorder="1" applyAlignment="1">
      <alignment horizontal="center" vertical="center"/>
    </xf>
    <xf numFmtId="49" fontId="34" fillId="0" borderId="17" xfId="54" applyNumberFormat="1" applyFont="1" applyFill="1" applyBorder="1" applyAlignment="1">
      <alignment horizontal="center" vertical="center"/>
    </xf>
    <xf numFmtId="0" fontId="17" fillId="0" borderId="18" xfId="53" applyFont="1" applyFill="1" applyBorder="1" applyAlignment="1">
      <alignment horizontal="center"/>
    </xf>
    <xf numFmtId="49" fontId="17" fillId="0" borderId="19" xfId="53" applyNumberFormat="1" applyFont="1" applyFill="1" applyBorder="1" applyAlignment="1">
      <alignment horizontal="center"/>
    </xf>
    <xf numFmtId="49" fontId="34" fillId="0" borderId="19" xfId="54" applyNumberFormat="1" applyFont="1" applyFill="1" applyBorder="1" applyAlignment="1">
      <alignment horizontal="center" vertical="center"/>
    </xf>
    <xf numFmtId="49" fontId="34" fillId="0" borderId="20" xfId="54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9" fillId="0" borderId="0" xfId="52" applyFill="1" applyAlignment="1">
      <alignment horizontal="left" vertical="center"/>
    </xf>
    <xf numFmtId="0" fontId="36" fillId="0" borderId="21" xfId="52" applyFont="1" applyBorder="1" applyAlignment="1">
      <alignment horizontal="center" vertical="top"/>
    </xf>
    <xf numFmtId="0" fontId="37" fillId="0" borderId="22" xfId="52" applyFont="1" applyFill="1" applyBorder="1" applyAlignment="1">
      <alignment horizontal="left" vertical="center"/>
    </xf>
    <xf numFmtId="0" fontId="20" fillId="0" borderId="23" xfId="52" applyFont="1" applyFill="1" applyBorder="1" applyAlignment="1">
      <alignment horizontal="left" vertical="center"/>
    </xf>
    <xf numFmtId="0" fontId="37" fillId="0" borderId="23" xfId="52" applyFont="1" applyFill="1" applyBorder="1" applyAlignment="1">
      <alignment horizontal="center" vertical="center"/>
    </xf>
    <xf numFmtId="0" fontId="13" fillId="0" borderId="23" xfId="52" applyFont="1" applyFill="1" applyBorder="1" applyAlignment="1">
      <alignment vertical="center"/>
    </xf>
    <xf numFmtId="0" fontId="37" fillId="0" borderId="23" xfId="52" applyFont="1" applyFill="1" applyBorder="1" applyAlignment="1">
      <alignment vertical="center"/>
    </xf>
    <xf numFmtId="0" fontId="20" fillId="0" borderId="24" xfId="52" applyFont="1" applyBorder="1" applyAlignment="1">
      <alignment horizontal="left" vertical="center"/>
    </xf>
    <xf numFmtId="0" fontId="20" fillId="0" borderId="25" xfId="52" applyFont="1" applyBorder="1" applyAlignment="1">
      <alignment horizontal="left" vertical="center"/>
    </xf>
    <xf numFmtId="0" fontId="37" fillId="0" borderId="26" xfId="52" applyFont="1" applyFill="1" applyBorder="1" applyAlignment="1">
      <alignment vertical="center"/>
    </xf>
    <xf numFmtId="0" fontId="20" fillId="0" borderId="24" xfId="52" applyFont="1" applyFill="1" applyBorder="1" applyAlignment="1">
      <alignment horizontal="left" vertical="center"/>
    </xf>
    <xf numFmtId="0" fontId="37" fillId="0" borderId="24" xfId="52" applyFont="1" applyFill="1" applyBorder="1" applyAlignment="1">
      <alignment vertical="center"/>
    </xf>
    <xf numFmtId="58" fontId="13" fillId="0" borderId="24" xfId="52" applyNumberFormat="1" applyFont="1" applyFill="1" applyBorder="1" applyAlignment="1">
      <alignment horizontal="center" vertical="center"/>
    </xf>
    <xf numFmtId="0" fontId="13" fillId="0" borderId="24" xfId="52" applyFont="1" applyFill="1" applyBorder="1" applyAlignment="1">
      <alignment horizontal="center" vertical="center"/>
    </xf>
    <xf numFmtId="0" fontId="37" fillId="0" borderId="24" xfId="52" applyFont="1" applyFill="1" applyBorder="1" applyAlignment="1">
      <alignment horizontal="center" vertical="center"/>
    </xf>
    <xf numFmtId="0" fontId="37" fillId="0" borderId="26" xfId="52" applyFont="1" applyFill="1" applyBorder="1" applyAlignment="1">
      <alignment horizontal="left" vertical="center"/>
    </xf>
    <xf numFmtId="0" fontId="37" fillId="0" borderId="24" xfId="52" applyFont="1" applyFill="1" applyBorder="1" applyAlignment="1">
      <alignment horizontal="left" vertical="center"/>
    </xf>
    <xf numFmtId="0" fontId="37" fillId="0" borderId="27" xfId="52" applyFont="1" applyFill="1" applyBorder="1" applyAlignment="1">
      <alignment vertical="center"/>
    </xf>
    <xf numFmtId="0" fontId="20" fillId="0" borderId="28" xfId="52" applyFont="1" applyFill="1" applyBorder="1" applyAlignment="1">
      <alignment horizontal="left" vertical="center"/>
    </xf>
    <xf numFmtId="0" fontId="37" fillId="0" borderId="28" xfId="52" applyFont="1" applyFill="1" applyBorder="1" applyAlignment="1">
      <alignment vertical="center"/>
    </xf>
    <xf numFmtId="0" fontId="13" fillId="0" borderId="28" xfId="52" applyFont="1" applyFill="1" applyBorder="1" applyAlignment="1">
      <alignment horizontal="left" vertical="center"/>
    </xf>
    <xf numFmtId="0" fontId="37" fillId="0" borderId="28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vertical="center"/>
    </xf>
    <xf numFmtId="0" fontId="13" fillId="0" borderId="0" xfId="52" applyFont="1" applyFill="1" applyBorder="1" applyAlignment="1">
      <alignment vertical="center"/>
    </xf>
    <xf numFmtId="0" fontId="13" fillId="0" borderId="0" xfId="52" applyFont="1" applyFill="1" applyAlignment="1">
      <alignment horizontal="left" vertical="center"/>
    </xf>
    <xf numFmtId="0" fontId="37" fillId="0" borderId="22" xfId="52" applyFont="1" applyFill="1" applyBorder="1" applyAlignment="1">
      <alignment vertical="center"/>
    </xf>
    <xf numFmtId="0" fontId="37" fillId="0" borderId="29" xfId="52" applyFont="1" applyFill="1" applyBorder="1" applyAlignment="1">
      <alignment horizontal="left" vertical="center"/>
    </xf>
    <xf numFmtId="0" fontId="37" fillId="0" borderId="30" xfId="52" applyFont="1" applyFill="1" applyBorder="1" applyAlignment="1">
      <alignment horizontal="left" vertical="center"/>
    </xf>
    <xf numFmtId="0" fontId="13" fillId="0" borderId="24" xfId="52" applyFont="1" applyFill="1" applyBorder="1" applyAlignment="1">
      <alignment horizontal="left" vertical="center"/>
    </xf>
    <xf numFmtId="0" fontId="13" fillId="0" borderId="24" xfId="52" applyFont="1" applyFill="1" applyBorder="1" applyAlignment="1">
      <alignment vertical="center"/>
    </xf>
    <xf numFmtId="0" fontId="13" fillId="0" borderId="31" xfId="52" applyFont="1" applyFill="1" applyBorder="1" applyAlignment="1">
      <alignment horizontal="center" vertical="center"/>
    </xf>
    <xf numFmtId="0" fontId="13" fillId="0" borderId="32" xfId="52" applyFont="1" applyFill="1" applyBorder="1" applyAlignment="1">
      <alignment horizontal="center" vertical="center"/>
    </xf>
    <xf numFmtId="0" fontId="38" fillId="0" borderId="33" xfId="52" applyFont="1" applyFill="1" applyBorder="1" applyAlignment="1">
      <alignment horizontal="left" vertical="center"/>
    </xf>
    <xf numFmtId="0" fontId="38" fillId="0" borderId="32" xfId="52" applyFont="1" applyFill="1" applyBorder="1" applyAlignment="1">
      <alignment horizontal="left" vertical="center"/>
    </xf>
    <xf numFmtId="0" fontId="13" fillId="0" borderId="28" xfId="52" applyFont="1" applyFill="1" applyBorder="1" applyAlignment="1">
      <alignment vertical="center"/>
    </xf>
    <xf numFmtId="0" fontId="13" fillId="0" borderId="0" xfId="52" applyFont="1" applyFill="1" applyBorder="1" applyAlignment="1">
      <alignment horizontal="left" vertical="center"/>
    </xf>
    <xf numFmtId="0" fontId="37" fillId="0" borderId="23" xfId="52" applyFont="1" applyFill="1" applyBorder="1" applyAlignment="1">
      <alignment horizontal="left" vertical="center"/>
    </xf>
    <xf numFmtId="0" fontId="13" fillId="0" borderId="26" xfId="52" applyFont="1" applyFill="1" applyBorder="1" applyAlignment="1">
      <alignment horizontal="left" vertical="center"/>
    </xf>
    <xf numFmtId="0" fontId="13" fillId="0" borderId="33" xfId="52" applyFont="1" applyFill="1" applyBorder="1" applyAlignment="1">
      <alignment horizontal="left" vertical="center"/>
    </xf>
    <xf numFmtId="0" fontId="13" fillId="0" borderId="32" xfId="52" applyFont="1" applyFill="1" applyBorder="1" applyAlignment="1">
      <alignment horizontal="left" vertical="center"/>
    </xf>
    <xf numFmtId="0" fontId="13" fillId="0" borderId="26" xfId="52" applyFont="1" applyFill="1" applyBorder="1" applyAlignment="1">
      <alignment horizontal="left" vertical="center" wrapText="1"/>
    </xf>
    <xf numFmtId="0" fontId="13" fillId="0" borderId="24" xfId="52" applyFont="1" applyFill="1" applyBorder="1" applyAlignment="1">
      <alignment horizontal="left" vertical="center" wrapText="1"/>
    </xf>
    <xf numFmtId="0" fontId="37" fillId="0" borderId="27" xfId="52" applyFont="1" applyFill="1" applyBorder="1" applyAlignment="1">
      <alignment horizontal="left" vertical="center"/>
    </xf>
    <xf numFmtId="0" fontId="9" fillId="0" borderId="28" xfId="52" applyFill="1" applyBorder="1" applyAlignment="1">
      <alignment horizontal="center" vertical="center"/>
    </xf>
    <xf numFmtId="0" fontId="37" fillId="0" borderId="34" xfId="52" applyFont="1" applyFill="1" applyBorder="1" applyAlignment="1">
      <alignment horizontal="center" vertical="center"/>
    </xf>
    <xf numFmtId="0" fontId="37" fillId="0" borderId="35" xfId="52" applyFont="1" applyFill="1" applyBorder="1" applyAlignment="1">
      <alignment horizontal="left" vertical="center"/>
    </xf>
    <xf numFmtId="0" fontId="13" fillId="0" borderId="33" xfId="52" applyFont="1" applyFill="1" applyBorder="1" applyAlignment="1">
      <alignment horizontal="right" vertical="center"/>
    </xf>
    <xf numFmtId="0" fontId="13" fillId="0" borderId="32" xfId="52" applyFont="1" applyFill="1" applyBorder="1" applyAlignment="1">
      <alignment horizontal="right" vertical="center"/>
    </xf>
    <xf numFmtId="0" fontId="38" fillId="0" borderId="22" xfId="52" applyFont="1" applyFill="1" applyBorder="1" applyAlignment="1">
      <alignment horizontal="left" vertical="center"/>
    </xf>
    <xf numFmtId="0" fontId="38" fillId="0" borderId="23" xfId="52" applyFont="1" applyFill="1" applyBorder="1" applyAlignment="1">
      <alignment horizontal="left" vertical="center"/>
    </xf>
    <xf numFmtId="0" fontId="37" fillId="0" borderId="31" xfId="52" applyFont="1" applyFill="1" applyBorder="1" applyAlignment="1">
      <alignment horizontal="left" vertical="center"/>
    </xf>
    <xf numFmtId="0" fontId="37" fillId="0" borderId="36" xfId="52" applyFont="1" applyFill="1" applyBorder="1" applyAlignment="1">
      <alignment horizontal="left" vertical="center"/>
    </xf>
    <xf numFmtId="0" fontId="13" fillId="0" borderId="28" xfId="52" applyFont="1" applyFill="1" applyBorder="1" applyAlignment="1">
      <alignment horizontal="center" vertical="center"/>
    </xf>
    <xf numFmtId="58" fontId="13" fillId="0" borderId="28" xfId="52" applyNumberFormat="1" applyFont="1" applyFill="1" applyBorder="1" applyAlignment="1">
      <alignment horizontal="center" vertical="center"/>
    </xf>
    <xf numFmtId="0" fontId="37" fillId="0" borderId="28" xfId="52" applyFont="1" applyFill="1" applyBorder="1" applyAlignment="1">
      <alignment horizontal="center" vertical="center"/>
    </xf>
    <xf numFmtId="0" fontId="13" fillId="0" borderId="23" xfId="52" applyFont="1" applyFill="1" applyBorder="1" applyAlignment="1">
      <alignment horizontal="center" vertical="center"/>
    </xf>
    <xf numFmtId="0" fontId="13" fillId="0" borderId="37" xfId="52" applyFont="1" applyFill="1" applyBorder="1" applyAlignment="1">
      <alignment horizontal="center" vertical="center"/>
    </xf>
    <xf numFmtId="0" fontId="37" fillId="0" borderId="25" xfId="52" applyFont="1" applyFill="1" applyBorder="1" applyAlignment="1">
      <alignment horizontal="center" vertical="center"/>
    </xf>
    <xf numFmtId="0" fontId="13" fillId="0" borderId="25" xfId="52" applyFont="1" applyFill="1" applyBorder="1" applyAlignment="1">
      <alignment horizontal="left" vertical="center"/>
    </xf>
    <xf numFmtId="0" fontId="13" fillId="0" borderId="38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7" fillId="0" borderId="39" xfId="52" applyFont="1" applyFill="1" applyBorder="1" applyAlignment="1">
      <alignment horizontal="left" vertical="center"/>
    </xf>
    <xf numFmtId="0" fontId="13" fillId="0" borderId="40" xfId="52" applyFont="1" applyFill="1" applyBorder="1" applyAlignment="1">
      <alignment horizontal="center" vertical="center"/>
    </xf>
    <xf numFmtId="0" fontId="38" fillId="0" borderId="40" xfId="52" applyFont="1" applyFill="1" applyBorder="1" applyAlignment="1">
      <alignment horizontal="left" vertical="center"/>
    </xf>
    <xf numFmtId="0" fontId="37" fillId="0" borderId="37" xfId="52" applyFont="1" applyFill="1" applyBorder="1" applyAlignment="1">
      <alignment horizontal="left" vertical="center"/>
    </xf>
    <xf numFmtId="0" fontId="37" fillId="0" borderId="25" xfId="52" applyFont="1" applyFill="1" applyBorder="1" applyAlignment="1">
      <alignment horizontal="left" vertical="center"/>
    </xf>
    <xf numFmtId="0" fontId="13" fillId="0" borderId="40" xfId="52" applyFont="1" applyFill="1" applyBorder="1" applyAlignment="1">
      <alignment horizontal="left" vertical="center"/>
    </xf>
    <xf numFmtId="0" fontId="13" fillId="0" borderId="25" xfId="52" applyFont="1" applyFill="1" applyBorder="1" applyAlignment="1">
      <alignment horizontal="left" vertical="center" wrapText="1"/>
    </xf>
    <xf numFmtId="0" fontId="9" fillId="0" borderId="38" xfId="52" applyFill="1" applyBorder="1" applyAlignment="1">
      <alignment horizontal="center" vertical="center"/>
    </xf>
    <xf numFmtId="0" fontId="37" fillId="0" borderId="39" xfId="52" applyFont="1" applyFill="1" applyBorder="1" applyAlignment="1">
      <alignment horizontal="center" vertical="center"/>
    </xf>
    <xf numFmtId="0" fontId="13" fillId="0" borderId="36" xfId="52" applyFont="1" applyFill="1" applyBorder="1" applyAlignment="1">
      <alignment horizontal="left" vertical="center"/>
    </xf>
    <xf numFmtId="0" fontId="13" fillId="0" borderId="25" xfId="52" applyFont="1" applyFill="1" applyBorder="1" applyAlignment="1">
      <alignment horizontal="center" vertical="center"/>
    </xf>
    <xf numFmtId="0" fontId="13" fillId="0" borderId="25" xfId="52" applyFont="1" applyFill="1" applyBorder="1" applyAlignment="1">
      <alignment horizontal="center" vertical="center" wrapText="1"/>
    </xf>
    <xf numFmtId="0" fontId="9" fillId="0" borderId="40" xfId="52" applyFont="1" applyFill="1" applyBorder="1" applyAlignment="1">
      <alignment horizontal="center" vertical="center"/>
    </xf>
    <xf numFmtId="0" fontId="39" fillId="0" borderId="40" xfId="52" applyFont="1" applyFill="1" applyBorder="1" applyAlignment="1">
      <alignment horizontal="center" vertical="center"/>
    </xf>
    <xf numFmtId="0" fontId="13" fillId="0" borderId="36" xfId="52" applyFont="1" applyFill="1" applyBorder="1" applyAlignment="1">
      <alignment horizontal="right" vertical="center"/>
    </xf>
    <xf numFmtId="0" fontId="13" fillId="0" borderId="41" xfId="52" applyFont="1" applyFill="1" applyBorder="1" applyAlignment="1">
      <alignment horizontal="center" vertical="center"/>
    </xf>
    <xf numFmtId="0" fontId="38" fillId="0" borderId="37" xfId="52" applyFont="1" applyFill="1" applyBorder="1" applyAlignment="1">
      <alignment horizontal="left" vertical="center"/>
    </xf>
    <xf numFmtId="0" fontId="13" fillId="0" borderId="38" xfId="52" applyFont="1" applyFill="1" applyBorder="1" applyAlignment="1">
      <alignment horizontal="center" vertical="center"/>
    </xf>
    <xf numFmtId="0" fontId="34" fillId="0" borderId="0" xfId="53" applyFont="1" applyFill="1" applyAlignment="1">
      <alignment horizontal="center"/>
    </xf>
    <xf numFmtId="0" fontId="22" fillId="0" borderId="42" xfId="53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>
      <alignment horizontal="left" vertical="center"/>
    </xf>
    <xf numFmtId="0" fontId="40" fillId="0" borderId="42" xfId="59" applyFont="1" applyFill="1" applyBorder="1" applyAlignment="1">
      <alignment horizontal="center"/>
    </xf>
    <xf numFmtId="0" fontId="41" fillId="0" borderId="2" xfId="0" applyNumberFormat="1" applyFont="1" applyFill="1" applyBorder="1" applyAlignment="1">
      <alignment horizontal="center" vertical="center"/>
    </xf>
    <xf numFmtId="178" fontId="31" fillId="0" borderId="5" xfId="0" applyNumberFormat="1" applyFont="1" applyFill="1" applyBorder="1" applyAlignment="1">
      <alignment horizontal="center" vertical="center"/>
    </xf>
    <xf numFmtId="0" fontId="17" fillId="0" borderId="8" xfId="53" applyFont="1" applyFill="1" applyBorder="1" applyAlignment="1"/>
    <xf numFmtId="0" fontId="26" fillId="0" borderId="43" xfId="0" applyFont="1" applyFill="1" applyBorder="1" applyAlignment="1">
      <alignment horizontal="center" vertical="center"/>
    </xf>
    <xf numFmtId="0" fontId="26" fillId="0" borderId="44" xfId="0" applyNumberFormat="1" applyFont="1" applyFill="1" applyBorder="1" applyAlignment="1">
      <alignment horizontal="center" vertical="center"/>
    </xf>
    <xf numFmtId="0" fontId="33" fillId="0" borderId="44" xfId="0" applyFont="1" applyFill="1" applyBorder="1" applyAlignment="1">
      <alignment horizontal="center" vertical="center"/>
    </xf>
    <xf numFmtId="0" fontId="26" fillId="0" borderId="45" xfId="0" applyNumberFormat="1" applyFont="1" applyFill="1" applyBorder="1" applyAlignment="1">
      <alignment horizontal="center" vertical="center"/>
    </xf>
    <xf numFmtId="0" fontId="17" fillId="0" borderId="46" xfId="53" applyFont="1" applyFill="1" applyBorder="1" applyAlignment="1"/>
    <xf numFmtId="179" fontId="2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9" fillId="0" borderId="47" xfId="52" applyFont="1" applyFill="1" applyBorder="1" applyAlignment="1">
      <alignment horizontal="left" vertical="center"/>
    </xf>
    <xf numFmtId="0" fontId="17" fillId="0" borderId="48" xfId="52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23" fillId="0" borderId="7" xfId="53" applyFont="1" applyFill="1" applyBorder="1" applyAlignment="1" applyProtection="1">
      <alignment horizontal="center" vertical="center"/>
    </xf>
    <xf numFmtId="0" fontId="42" fillId="0" borderId="5" xfId="0" applyFont="1" applyFill="1" applyBorder="1" applyAlignment="1">
      <alignment horizontal="center" vertical="center"/>
    </xf>
    <xf numFmtId="49" fontId="12" fillId="0" borderId="24" xfId="0" applyNumberFormat="1" applyFont="1" applyFill="1" applyBorder="1" applyAlignment="1">
      <alignment horizontal="center" vertical="center"/>
    </xf>
    <xf numFmtId="49" fontId="12" fillId="0" borderId="49" xfId="0" applyNumberFormat="1" applyFont="1" applyFill="1" applyBorder="1" applyAlignment="1">
      <alignment horizontal="center" vertical="center"/>
    </xf>
    <xf numFmtId="49" fontId="12" fillId="0" borderId="50" xfId="0" applyNumberFormat="1" applyFont="1" applyFill="1" applyBorder="1" applyAlignment="1">
      <alignment horizontal="center" vertical="center"/>
    </xf>
    <xf numFmtId="49" fontId="12" fillId="0" borderId="31" xfId="0" applyNumberFormat="1" applyFont="1" applyFill="1" applyBorder="1" applyAlignment="1">
      <alignment horizontal="center" vertical="center"/>
    </xf>
    <xf numFmtId="49" fontId="34" fillId="0" borderId="36" xfId="54" applyNumberFormat="1" applyFont="1" applyFill="1" applyBorder="1" applyAlignment="1">
      <alignment horizontal="center" vertical="center"/>
    </xf>
    <xf numFmtId="49" fontId="34" fillId="0" borderId="24" xfId="54" applyNumberFormat="1" applyFont="1" applyFill="1" applyBorder="1" applyAlignment="1">
      <alignment horizontal="center" vertical="center"/>
    </xf>
    <xf numFmtId="49" fontId="17" fillId="0" borderId="51" xfId="53" applyNumberFormat="1" applyFont="1" applyFill="1" applyBorder="1" applyAlignment="1">
      <alignment horizontal="center"/>
    </xf>
    <xf numFmtId="49" fontId="34" fillId="0" borderId="52" xfId="54" applyNumberFormat="1" applyFont="1" applyFill="1" applyBorder="1" applyAlignment="1">
      <alignment horizontal="center" vertical="center"/>
    </xf>
    <xf numFmtId="49" fontId="17" fillId="0" borderId="52" xfId="53" applyNumberFormat="1" applyFont="1" applyFill="1" applyBorder="1" applyAlignment="1">
      <alignment horizontal="center"/>
    </xf>
    <xf numFmtId="49" fontId="12" fillId="0" borderId="52" xfId="0" applyNumberFormat="1" applyFont="1" applyFill="1" applyBorder="1" applyAlignment="1">
      <alignment horizontal="center" vertical="center"/>
    </xf>
    <xf numFmtId="58" fontId="34" fillId="0" borderId="0" xfId="53" applyNumberFormat="1" applyFont="1" applyFill="1" applyAlignment="1">
      <alignment horizontal="left"/>
    </xf>
    <xf numFmtId="0" fontId="9" fillId="0" borderId="0" xfId="52" applyFont="1" applyAlignment="1">
      <alignment horizontal="left" vertical="center"/>
    </xf>
    <xf numFmtId="0" fontId="39" fillId="0" borderId="53" xfId="52" applyFont="1" applyBorder="1" applyAlignment="1">
      <alignment horizontal="left" vertical="center"/>
    </xf>
    <xf numFmtId="0" fontId="20" fillId="0" borderId="54" xfId="52" applyFont="1" applyBorder="1" applyAlignment="1">
      <alignment horizontal="center" vertical="center"/>
    </xf>
    <xf numFmtId="0" fontId="39" fillId="0" borderId="54" xfId="52" applyFont="1" applyBorder="1" applyAlignment="1">
      <alignment horizontal="center" vertical="center"/>
    </xf>
    <xf numFmtId="0" fontId="38" fillId="0" borderId="54" xfId="52" applyFont="1" applyBorder="1" applyAlignment="1">
      <alignment horizontal="left" vertical="center"/>
    </xf>
    <xf numFmtId="0" fontId="38" fillId="0" borderId="22" xfId="52" applyFont="1" applyBorder="1" applyAlignment="1">
      <alignment horizontal="center" vertical="center"/>
    </xf>
    <xf numFmtId="0" fontId="38" fillId="0" borderId="23" xfId="52" applyFont="1" applyBorder="1" applyAlignment="1">
      <alignment horizontal="center" vertical="center"/>
    </xf>
    <xf numFmtId="0" fontId="38" fillId="0" borderId="37" xfId="52" applyFont="1" applyBorder="1" applyAlignment="1">
      <alignment horizontal="center" vertical="center"/>
    </xf>
    <xf numFmtId="0" fontId="39" fillId="0" borderId="22" xfId="52" applyFont="1" applyBorder="1" applyAlignment="1">
      <alignment horizontal="center" vertical="center"/>
    </xf>
    <xf numFmtId="0" fontId="39" fillId="0" borderId="23" xfId="52" applyFont="1" applyBorder="1" applyAlignment="1">
      <alignment horizontal="center" vertical="center"/>
    </xf>
    <xf numFmtId="0" fontId="39" fillId="0" borderId="37" xfId="52" applyFont="1" applyBorder="1" applyAlignment="1">
      <alignment horizontal="center" vertical="center"/>
    </xf>
    <xf numFmtId="0" fontId="38" fillId="0" borderId="26" xfId="52" applyFont="1" applyBorder="1" applyAlignment="1">
      <alignment horizontal="left" vertical="center"/>
    </xf>
    <xf numFmtId="0" fontId="38" fillId="0" borderId="24" xfId="52" applyFont="1" applyBorder="1" applyAlignment="1">
      <alignment horizontal="left" vertical="center"/>
    </xf>
    <xf numFmtId="14" fontId="20" fillId="0" borderId="24" xfId="52" applyNumberFormat="1" applyFont="1" applyBorder="1" applyAlignment="1">
      <alignment horizontal="center" vertical="center"/>
    </xf>
    <xf numFmtId="14" fontId="20" fillId="0" borderId="25" xfId="52" applyNumberFormat="1" applyFont="1" applyBorder="1" applyAlignment="1">
      <alignment horizontal="center" vertical="center"/>
    </xf>
    <xf numFmtId="0" fontId="38" fillId="0" borderId="26" xfId="52" applyFont="1" applyBorder="1" applyAlignment="1">
      <alignment vertical="center"/>
    </xf>
    <xf numFmtId="0" fontId="13" fillId="0" borderId="24" xfId="52" applyFont="1" applyBorder="1" applyAlignment="1">
      <alignment horizontal="left" vertical="center"/>
    </xf>
    <xf numFmtId="0" fontId="13" fillId="0" borderId="25" xfId="52" applyFont="1" applyBorder="1" applyAlignment="1">
      <alignment horizontal="left" vertical="center"/>
    </xf>
    <xf numFmtId="49" fontId="20" fillId="0" borderId="24" xfId="52" applyNumberFormat="1" applyFont="1" applyBorder="1" applyAlignment="1">
      <alignment horizontal="center" vertical="center"/>
    </xf>
    <xf numFmtId="0" fontId="20" fillId="0" borderId="25" xfId="52" applyFont="1" applyBorder="1" applyAlignment="1">
      <alignment horizontal="center" vertical="center"/>
    </xf>
    <xf numFmtId="0" fontId="38" fillId="0" borderId="24" xfId="52" applyFont="1" applyBorder="1" applyAlignment="1">
      <alignment vertical="center"/>
    </xf>
    <xf numFmtId="0" fontId="20" fillId="0" borderId="55" xfId="52" applyFont="1" applyBorder="1" applyAlignment="1">
      <alignment horizontal="center" vertical="center"/>
    </xf>
    <xf numFmtId="0" fontId="20" fillId="0" borderId="56" xfId="52" applyFont="1" applyBorder="1" applyAlignment="1">
      <alignment horizontal="center" vertical="center"/>
    </xf>
    <xf numFmtId="0" fontId="9" fillId="0" borderId="24" xfId="52" applyFont="1" applyBorder="1" applyAlignment="1">
      <alignment vertical="center"/>
    </xf>
    <xf numFmtId="0" fontId="43" fillId="0" borderId="27" xfId="52" applyFont="1" applyBorder="1" applyAlignment="1">
      <alignment vertical="center"/>
    </xf>
    <xf numFmtId="0" fontId="20" fillId="0" borderId="57" xfId="52" applyFont="1" applyBorder="1" applyAlignment="1">
      <alignment horizontal="center" vertical="center"/>
    </xf>
    <xf numFmtId="0" fontId="20" fillId="0" borderId="41" xfId="52" applyFont="1" applyBorder="1" applyAlignment="1">
      <alignment horizontal="center" vertical="center"/>
    </xf>
    <xf numFmtId="0" fontId="38" fillId="0" borderId="27" xfId="52" applyFont="1" applyBorder="1" applyAlignment="1">
      <alignment horizontal="left" vertical="center"/>
    </xf>
    <xf numFmtId="0" fontId="38" fillId="0" borderId="28" xfId="52" applyFont="1" applyBorder="1" applyAlignment="1">
      <alignment horizontal="left" vertical="center"/>
    </xf>
    <xf numFmtId="14" fontId="20" fillId="0" borderId="28" xfId="52" applyNumberFormat="1" applyFont="1" applyBorder="1" applyAlignment="1">
      <alignment horizontal="center" vertical="center"/>
    </xf>
    <xf numFmtId="14" fontId="20" fillId="0" borderId="38" xfId="52" applyNumberFormat="1" applyFont="1" applyBorder="1" applyAlignment="1">
      <alignment horizontal="center" vertical="center"/>
    </xf>
    <xf numFmtId="0" fontId="39" fillId="0" borderId="0" xfId="52" applyFont="1" applyBorder="1" applyAlignment="1">
      <alignment horizontal="left" vertical="center"/>
    </xf>
    <xf numFmtId="0" fontId="38" fillId="0" borderId="22" xfId="52" applyFont="1" applyBorder="1" applyAlignment="1">
      <alignment vertical="center"/>
    </xf>
    <xf numFmtId="0" fontId="9" fillId="0" borderId="23" xfId="52" applyFont="1" applyBorder="1" applyAlignment="1">
      <alignment horizontal="left" vertical="center"/>
    </xf>
    <xf numFmtId="0" fontId="20" fillId="0" borderId="23" xfId="52" applyFont="1" applyBorder="1" applyAlignment="1">
      <alignment horizontal="left" vertical="center"/>
    </xf>
    <xf numFmtId="0" fontId="9" fillId="0" borderId="23" xfId="52" applyFont="1" applyBorder="1" applyAlignment="1">
      <alignment vertical="center"/>
    </xf>
    <xf numFmtId="0" fontId="38" fillId="0" borderId="23" xfId="52" applyFont="1" applyBorder="1" applyAlignment="1">
      <alignment vertical="center"/>
    </xf>
    <xf numFmtId="0" fontId="9" fillId="0" borderId="24" xfId="52" applyFont="1" applyBorder="1" applyAlignment="1">
      <alignment horizontal="left" vertical="center"/>
    </xf>
    <xf numFmtId="0" fontId="38" fillId="0" borderId="0" xfId="52" applyFont="1" applyBorder="1" applyAlignment="1">
      <alignment horizontal="left" vertical="center"/>
    </xf>
    <xf numFmtId="0" fontId="13" fillId="0" borderId="35" xfId="52" applyFont="1" applyBorder="1" applyAlignment="1">
      <alignment horizontal="left" vertical="center" wrapText="1"/>
    </xf>
    <xf numFmtId="0" fontId="13" fillId="0" borderId="30" xfId="52" applyFont="1" applyBorder="1" applyAlignment="1">
      <alignment horizontal="left" vertical="center" wrapText="1"/>
    </xf>
    <xf numFmtId="0" fontId="13" fillId="0" borderId="58" xfId="52" applyFont="1" applyBorder="1" applyAlignment="1">
      <alignment horizontal="left" vertical="center" wrapText="1"/>
    </xf>
    <xf numFmtId="0" fontId="13" fillId="0" borderId="33" xfId="52" applyFont="1" applyBorder="1" applyAlignment="1">
      <alignment horizontal="left" vertical="center"/>
    </xf>
    <xf numFmtId="0" fontId="13" fillId="0" borderId="32" xfId="52" applyFont="1" applyBorder="1" applyAlignment="1">
      <alignment horizontal="left" vertical="center"/>
    </xf>
    <xf numFmtId="0" fontId="13" fillId="0" borderId="36" xfId="52" applyFont="1" applyBorder="1" applyAlignment="1">
      <alignment horizontal="left" vertical="center"/>
    </xf>
    <xf numFmtId="0" fontId="13" fillId="0" borderId="31" xfId="52" applyFont="1" applyBorder="1" applyAlignment="1">
      <alignment horizontal="left" vertical="center"/>
    </xf>
    <xf numFmtId="0" fontId="20" fillId="0" borderId="27" xfId="52" applyFont="1" applyBorder="1" applyAlignment="1">
      <alignment horizontal="left" vertical="center"/>
    </xf>
    <xf numFmtId="0" fontId="20" fillId="0" borderId="28" xfId="52" applyFont="1" applyBorder="1" applyAlignment="1">
      <alignment horizontal="left" vertical="center"/>
    </xf>
    <xf numFmtId="0" fontId="13" fillId="0" borderId="22" xfId="52" applyFont="1" applyBorder="1" applyAlignment="1">
      <alignment horizontal="left" vertical="center" wrapText="1"/>
    </xf>
    <xf numFmtId="0" fontId="13" fillId="0" borderId="23" xfId="52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8" fillId="0" borderId="26" xfId="52" applyFont="1" applyFill="1" applyBorder="1" applyAlignment="1">
      <alignment horizontal="left" vertical="center"/>
    </xf>
    <xf numFmtId="0" fontId="38" fillId="0" borderId="27" xfId="52" applyFont="1" applyBorder="1" applyAlignment="1">
      <alignment horizontal="center" vertical="center"/>
    </xf>
    <xf numFmtId="0" fontId="38" fillId="0" borderId="28" xfId="52" applyFont="1" applyBorder="1" applyAlignment="1">
      <alignment horizontal="center" vertical="center"/>
    </xf>
    <xf numFmtId="0" fontId="38" fillId="0" borderId="26" xfId="52" applyFont="1" applyBorder="1" applyAlignment="1">
      <alignment horizontal="center" vertical="center"/>
    </xf>
    <xf numFmtId="0" fontId="38" fillId="0" borderId="24" xfId="52" applyFont="1" applyBorder="1" applyAlignment="1">
      <alignment horizontal="center" vertical="center"/>
    </xf>
    <xf numFmtId="0" fontId="37" fillId="0" borderId="24" xfId="52" applyFont="1" applyBorder="1" applyAlignment="1">
      <alignment horizontal="left" vertical="center"/>
    </xf>
    <xf numFmtId="0" fontId="38" fillId="0" borderId="59" xfId="52" applyFont="1" applyFill="1" applyBorder="1" applyAlignment="1">
      <alignment horizontal="left" vertical="center"/>
    </xf>
    <xf numFmtId="0" fontId="38" fillId="0" borderId="60" xfId="52" applyFont="1" applyFill="1" applyBorder="1" applyAlignment="1">
      <alignment horizontal="left" vertical="center"/>
    </xf>
    <xf numFmtId="0" fontId="39" fillId="0" borderId="0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38" fillId="0" borderId="33" xfId="52" applyFont="1" applyBorder="1" applyAlignment="1">
      <alignment horizontal="left" vertical="center"/>
    </xf>
    <xf numFmtId="0" fontId="38" fillId="0" borderId="32" xfId="52" applyFont="1" applyBorder="1" applyAlignment="1">
      <alignment horizontal="left" vertical="center"/>
    </xf>
    <xf numFmtId="0" fontId="39" fillId="0" borderId="61" xfId="52" applyFont="1" applyBorder="1" applyAlignment="1">
      <alignment vertical="center"/>
    </xf>
    <xf numFmtId="0" fontId="20" fillId="0" borderId="62" xfId="52" applyFont="1" applyBorder="1" applyAlignment="1">
      <alignment horizontal="center" vertical="center"/>
    </xf>
    <xf numFmtId="0" fontId="39" fillId="0" borderId="62" xfId="52" applyFont="1" applyBorder="1" applyAlignment="1">
      <alignment vertical="center"/>
    </xf>
    <xf numFmtId="58" fontId="9" fillId="0" borderId="62" xfId="52" applyNumberFormat="1" applyFont="1" applyBorder="1" applyAlignment="1">
      <alignment vertical="center"/>
    </xf>
    <xf numFmtId="0" fontId="39" fillId="0" borderId="62" xfId="52" applyFont="1" applyBorder="1" applyAlignment="1">
      <alignment horizontal="center" vertical="center"/>
    </xf>
    <xf numFmtId="0" fontId="39" fillId="0" borderId="63" xfId="52" applyFont="1" applyFill="1" applyBorder="1" applyAlignment="1">
      <alignment horizontal="left" vertical="center"/>
    </xf>
    <xf numFmtId="0" fontId="39" fillId="0" borderId="62" xfId="52" applyFont="1" applyFill="1" applyBorder="1" applyAlignment="1">
      <alignment horizontal="left" vertical="center"/>
    </xf>
    <xf numFmtId="0" fontId="39" fillId="0" borderId="64" xfId="52" applyFont="1" applyFill="1" applyBorder="1" applyAlignment="1">
      <alignment horizontal="center" vertical="center"/>
    </xf>
    <xf numFmtId="0" fontId="39" fillId="0" borderId="49" xfId="52" applyFont="1" applyFill="1" applyBorder="1" applyAlignment="1">
      <alignment horizontal="center" vertical="center"/>
    </xf>
    <xf numFmtId="0" fontId="39" fillId="0" borderId="27" xfId="52" applyFont="1" applyFill="1" applyBorder="1" applyAlignment="1">
      <alignment horizontal="center" vertical="center"/>
    </xf>
    <xf numFmtId="0" fontId="39" fillId="0" borderId="28" xfId="52" applyFont="1" applyFill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9" fillId="0" borderId="65" xfId="52" applyFont="1" applyBorder="1" applyAlignment="1">
      <alignment horizontal="center" vertical="center"/>
    </xf>
    <xf numFmtId="0" fontId="20" fillId="0" borderId="38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38" fillId="0" borderId="38" xfId="52" applyFont="1" applyBorder="1" applyAlignment="1">
      <alignment horizontal="left" vertical="center"/>
    </xf>
    <xf numFmtId="0" fontId="37" fillId="0" borderId="23" xfId="52" applyFont="1" applyBorder="1" applyAlignment="1">
      <alignment horizontal="left" vertical="center"/>
    </xf>
    <xf numFmtId="0" fontId="37" fillId="0" borderId="37" xfId="52" applyFont="1" applyBorder="1" applyAlignment="1">
      <alignment horizontal="left" vertical="center"/>
    </xf>
    <xf numFmtId="0" fontId="37" fillId="0" borderId="31" xfId="52" applyFont="1" applyBorder="1" applyAlignment="1">
      <alignment horizontal="left" vertical="center"/>
    </xf>
    <xf numFmtId="0" fontId="37" fillId="0" borderId="32" xfId="52" applyFont="1" applyBorder="1" applyAlignment="1">
      <alignment horizontal="left" vertical="center"/>
    </xf>
    <xf numFmtId="0" fontId="37" fillId="0" borderId="40" xfId="52" applyFont="1" applyBorder="1" applyAlignment="1">
      <alignment horizontal="left" vertical="center"/>
    </xf>
    <xf numFmtId="0" fontId="20" fillId="0" borderId="25" xfId="52" applyFont="1" applyFill="1" applyBorder="1" applyAlignment="1">
      <alignment horizontal="left" vertical="center"/>
    </xf>
    <xf numFmtId="0" fontId="38" fillId="0" borderId="38" xfId="52" applyFont="1" applyBorder="1" applyAlignment="1">
      <alignment horizontal="center" vertical="center"/>
    </xf>
    <xf numFmtId="0" fontId="37" fillId="0" borderId="25" xfId="52" applyFont="1" applyBorder="1" applyAlignment="1">
      <alignment horizontal="left" vertical="center"/>
    </xf>
    <xf numFmtId="0" fontId="38" fillId="0" borderId="41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38" fillId="0" borderId="40" xfId="52" applyFont="1" applyBorder="1" applyAlignment="1">
      <alignment horizontal="left" vertical="center"/>
    </xf>
    <xf numFmtId="0" fontId="20" fillId="0" borderId="66" xfId="52" applyFont="1" applyBorder="1" applyAlignment="1">
      <alignment horizontal="center" vertical="center"/>
    </xf>
    <xf numFmtId="0" fontId="39" fillId="0" borderId="67" xfId="52" applyFont="1" applyFill="1" applyBorder="1" applyAlignment="1">
      <alignment horizontal="left" vertical="center"/>
    </xf>
    <xf numFmtId="0" fontId="39" fillId="0" borderId="68" xfId="52" applyFont="1" applyFill="1" applyBorder="1" applyAlignment="1">
      <alignment horizontal="center" vertical="center"/>
    </xf>
    <xf numFmtId="0" fontId="39" fillId="0" borderId="38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19" fillId="0" borderId="69" xfId="52" applyFont="1" applyFill="1" applyBorder="1" applyAlignment="1">
      <alignment horizontal="left" vertical="center"/>
    </xf>
    <xf numFmtId="0" fontId="19" fillId="0" borderId="70" xfId="52" applyFont="1" applyFill="1" applyBorder="1" applyAlignment="1">
      <alignment horizontal="center" vertical="center"/>
    </xf>
    <xf numFmtId="0" fontId="20" fillId="0" borderId="70" xfId="52" applyFont="1" applyFill="1" applyBorder="1" applyAlignment="1">
      <alignment horizontal="center" vertical="center"/>
    </xf>
    <xf numFmtId="0" fontId="19" fillId="0" borderId="47" xfId="52" applyFont="1" applyFill="1" applyBorder="1" applyAlignment="1">
      <alignment horizontal="center" vertical="center"/>
    </xf>
    <xf numFmtId="0" fontId="19" fillId="0" borderId="48" xfId="52" applyFont="1" applyFill="1" applyBorder="1" applyAlignment="1">
      <alignment vertical="center"/>
    </xf>
    <xf numFmtId="0" fontId="34" fillId="0" borderId="48" xfId="52" applyFont="1" applyFill="1" applyBorder="1" applyAlignment="1">
      <alignment horizontal="center" vertical="center"/>
    </xf>
    <xf numFmtId="0" fontId="44" fillId="0" borderId="2" xfId="55" applyFont="1" applyFill="1" applyBorder="1" applyAlignment="1">
      <alignment horizontal="center"/>
    </xf>
    <xf numFmtId="178" fontId="28" fillId="0" borderId="2" xfId="55" applyNumberFormat="1" applyFont="1" applyFill="1" applyBorder="1" applyAlignment="1">
      <alignment horizontal="center"/>
    </xf>
    <xf numFmtId="0" fontId="44" fillId="4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/>
    </xf>
    <xf numFmtId="0" fontId="32" fillId="0" borderId="43" xfId="0" applyNumberFormat="1" applyFont="1" applyFill="1" applyBorder="1" applyAlignment="1">
      <alignment shrinkToFit="1"/>
    </xf>
    <xf numFmtId="0" fontId="0" fillId="0" borderId="0" xfId="0" applyFont="1" applyFill="1" applyBorder="1" applyAlignment="1">
      <alignment horizontal="left" vertical="center"/>
    </xf>
    <xf numFmtId="0" fontId="17" fillId="0" borderId="48" xfId="53" applyFont="1" applyFill="1" applyBorder="1" applyAlignment="1">
      <alignment horizontal="center"/>
    </xf>
    <xf numFmtId="0" fontId="19" fillId="0" borderId="48" xfId="52" applyFont="1" applyFill="1" applyBorder="1" applyAlignment="1">
      <alignment horizontal="left" vertical="center"/>
    </xf>
    <xf numFmtId="0" fontId="17" fillId="0" borderId="71" xfId="52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left" vertical="center"/>
    </xf>
    <xf numFmtId="0" fontId="17" fillId="0" borderId="2" xfId="53" applyFont="1" applyFill="1" applyBorder="1" applyAlignment="1">
      <alignment horizontal="center"/>
    </xf>
    <xf numFmtId="0" fontId="23" fillId="0" borderId="73" xfId="53" applyFont="1" applyFill="1" applyBorder="1" applyAlignment="1" applyProtection="1">
      <alignment horizontal="center" vertical="center"/>
    </xf>
    <xf numFmtId="0" fontId="0" fillId="0" borderId="74" xfId="0" applyFont="1" applyFill="1" applyBorder="1" applyAlignment="1">
      <alignment horizontal="left" vertical="center"/>
    </xf>
    <xf numFmtId="180" fontId="35" fillId="0" borderId="8" xfId="0" applyNumberFormat="1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0" fontId="45" fillId="0" borderId="75" xfId="0" applyFont="1" applyFill="1" applyBorder="1" applyAlignment="1">
      <alignment horizontal="center" vertical="center"/>
    </xf>
    <xf numFmtId="0" fontId="35" fillId="0" borderId="24" xfId="0" applyNumberFormat="1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 wrapText="1"/>
    </xf>
    <xf numFmtId="0" fontId="17" fillId="0" borderId="24" xfId="53" applyFont="1" applyFill="1" applyBorder="1" applyAlignment="1"/>
    <xf numFmtId="0" fontId="35" fillId="0" borderId="76" xfId="0" applyNumberFormat="1" applyFont="1" applyFill="1" applyBorder="1" applyAlignment="1">
      <alignment horizontal="center" vertical="center"/>
    </xf>
    <xf numFmtId="49" fontId="34" fillId="0" borderId="76" xfId="54" applyNumberFormat="1" applyFont="1" applyFill="1" applyBorder="1" applyAlignment="1">
      <alignment horizontal="center" vertical="center"/>
    </xf>
    <xf numFmtId="0" fontId="17" fillId="0" borderId="45" xfId="53" applyFont="1" applyFill="1" applyBorder="1" applyAlignment="1">
      <alignment horizontal="center"/>
    </xf>
    <xf numFmtId="49" fontId="34" fillId="0" borderId="77" xfId="54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0" fontId="9" fillId="0" borderId="0" xfId="52" applyFont="1" applyBorder="1" applyAlignment="1">
      <alignment horizontal="left" vertical="center"/>
    </xf>
    <xf numFmtId="0" fontId="46" fillId="0" borderId="21" xfId="52" applyFont="1" applyBorder="1" applyAlignment="1">
      <alignment horizontal="center" vertical="top"/>
    </xf>
    <xf numFmtId="0" fontId="38" fillId="0" borderId="78" xfId="52" applyFont="1" applyBorder="1" applyAlignment="1">
      <alignment horizontal="left" vertical="center"/>
    </xf>
    <xf numFmtId="0" fontId="38" fillId="0" borderId="21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/>
    </xf>
    <xf numFmtId="0" fontId="39" fillId="0" borderId="63" xfId="52" applyFont="1" applyBorder="1" applyAlignment="1">
      <alignment horizontal="left" vertical="center"/>
    </xf>
    <xf numFmtId="0" fontId="39" fillId="0" borderId="62" xfId="52" applyFont="1" applyBorder="1" applyAlignment="1">
      <alignment horizontal="left" vertical="center"/>
    </xf>
    <xf numFmtId="0" fontId="38" fillId="0" borderId="64" xfId="52" applyFont="1" applyBorder="1" applyAlignment="1">
      <alignment vertical="center"/>
    </xf>
    <xf numFmtId="0" fontId="9" fillId="0" borderId="49" xfId="52" applyFont="1" applyBorder="1" applyAlignment="1">
      <alignment horizontal="left" vertical="center"/>
    </xf>
    <xf numFmtId="0" fontId="20" fillId="0" borderId="49" xfId="52" applyFont="1" applyBorder="1" applyAlignment="1">
      <alignment horizontal="left" vertical="center"/>
    </xf>
    <xf numFmtId="0" fontId="9" fillId="0" borderId="49" xfId="52" applyFont="1" applyBorder="1" applyAlignment="1">
      <alignment vertical="center"/>
    </xf>
    <xf numFmtId="0" fontId="38" fillId="0" borderId="49" xfId="52" applyFont="1" applyBorder="1" applyAlignment="1">
      <alignment vertical="center"/>
    </xf>
    <xf numFmtId="0" fontId="38" fillId="0" borderId="64" xfId="52" applyFont="1" applyBorder="1" applyAlignment="1">
      <alignment horizontal="center" vertical="center"/>
    </xf>
    <xf numFmtId="0" fontId="20" fillId="0" borderId="49" xfId="52" applyFont="1" applyBorder="1" applyAlignment="1">
      <alignment horizontal="center" vertical="center"/>
    </xf>
    <xf numFmtId="0" fontId="38" fillId="0" borderId="49" xfId="52" applyFont="1" applyBorder="1" applyAlignment="1">
      <alignment horizontal="center" vertical="center"/>
    </xf>
    <xf numFmtId="0" fontId="9" fillId="0" borderId="49" xfId="52" applyFont="1" applyBorder="1" applyAlignment="1">
      <alignment horizontal="center" vertical="center"/>
    </xf>
    <xf numFmtId="0" fontId="20" fillId="0" borderId="24" xfId="52" applyFont="1" applyBorder="1" applyAlignment="1">
      <alignment horizontal="center" vertical="center"/>
    </xf>
    <xf numFmtId="0" fontId="9" fillId="0" borderId="24" xfId="52" applyFont="1" applyBorder="1" applyAlignment="1">
      <alignment horizontal="center" vertical="center"/>
    </xf>
    <xf numFmtId="0" fontId="38" fillId="0" borderId="59" xfId="52" applyFont="1" applyBorder="1" applyAlignment="1">
      <alignment horizontal="left" vertical="center" wrapText="1"/>
    </xf>
    <xf numFmtId="0" fontId="38" fillId="0" borderId="60" xfId="52" applyFont="1" applyBorder="1" applyAlignment="1">
      <alignment horizontal="left" vertical="center" wrapText="1"/>
    </xf>
    <xf numFmtId="0" fontId="38" fillId="0" borderId="79" xfId="52" applyFont="1" applyBorder="1" applyAlignment="1">
      <alignment horizontal="left" vertical="center"/>
    </xf>
    <xf numFmtId="0" fontId="38" fillId="0" borderId="80" xfId="52" applyFont="1" applyBorder="1" applyAlignment="1">
      <alignment horizontal="left" vertical="center"/>
    </xf>
    <xf numFmtId="0" fontId="47" fillId="0" borderId="81" xfId="52" applyFont="1" applyBorder="1" applyAlignment="1">
      <alignment horizontal="left" vertical="center" wrapText="1"/>
    </xf>
    <xf numFmtId="0" fontId="35" fillId="0" borderId="2" xfId="0" applyFont="1" applyFill="1" applyBorder="1" applyAlignment="1">
      <alignment horizontal="center" vertical="center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0" fontId="49" fillId="3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/>
    </xf>
    <xf numFmtId="9" fontId="20" fillId="0" borderId="2" xfId="52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20" fillId="0" borderId="49" xfId="52" applyNumberFormat="1" applyFont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9" fontId="20" fillId="0" borderId="24" xfId="52" applyNumberFormat="1" applyFont="1" applyBorder="1" applyAlignment="1">
      <alignment horizontal="center" vertical="center"/>
    </xf>
    <xf numFmtId="0" fontId="20" fillId="0" borderId="26" xfId="52" applyFont="1" applyBorder="1" applyAlignment="1">
      <alignment horizontal="left" vertical="center"/>
    </xf>
    <xf numFmtId="0" fontId="39" fillId="0" borderId="63" xfId="0" applyFont="1" applyBorder="1" applyAlignment="1">
      <alignment horizontal="left" vertical="center"/>
    </xf>
    <xf numFmtId="0" fontId="39" fillId="0" borderId="62" xfId="0" applyFont="1" applyBorder="1" applyAlignment="1">
      <alignment horizontal="left" vertical="center"/>
    </xf>
    <xf numFmtId="9" fontId="20" fillId="0" borderId="35" xfId="52" applyNumberFormat="1" applyFont="1" applyBorder="1" applyAlignment="1">
      <alignment horizontal="left" vertical="center"/>
    </xf>
    <xf numFmtId="9" fontId="20" fillId="0" borderId="30" xfId="52" applyNumberFormat="1" applyFont="1" applyBorder="1" applyAlignment="1">
      <alignment horizontal="left" vertical="center"/>
    </xf>
    <xf numFmtId="9" fontId="20" fillId="0" borderId="59" xfId="52" applyNumberFormat="1" applyFont="1" applyBorder="1" applyAlignment="1">
      <alignment horizontal="left" vertical="center"/>
    </xf>
    <xf numFmtId="9" fontId="20" fillId="0" borderId="60" xfId="52" applyNumberFormat="1" applyFont="1" applyBorder="1" applyAlignment="1">
      <alignment horizontal="left" vertical="center"/>
    </xf>
    <xf numFmtId="0" fontId="37" fillId="0" borderId="64" xfId="52" applyFont="1" applyFill="1" applyBorder="1" applyAlignment="1">
      <alignment horizontal="left" vertical="center"/>
    </xf>
    <xf numFmtId="0" fontId="37" fillId="0" borderId="49" xfId="52" applyFont="1" applyFill="1" applyBorder="1" applyAlignment="1">
      <alignment horizontal="left" vertical="center"/>
    </xf>
    <xf numFmtId="0" fontId="37" fillId="0" borderId="57" xfId="52" applyFont="1" applyFill="1" applyBorder="1" applyAlignment="1">
      <alignment horizontal="left" vertical="center"/>
    </xf>
    <xf numFmtId="0" fontId="37" fillId="0" borderId="60" xfId="52" applyFont="1" applyFill="1" applyBorder="1" applyAlignment="1">
      <alignment horizontal="left" vertical="center"/>
    </xf>
    <xf numFmtId="0" fontId="39" fillId="0" borderId="34" xfId="52" applyFont="1" applyFill="1" applyBorder="1" applyAlignment="1">
      <alignment horizontal="left" vertical="center"/>
    </xf>
    <xf numFmtId="0" fontId="20" fillId="0" borderId="82" xfId="52" applyFont="1" applyFill="1" applyBorder="1" applyAlignment="1">
      <alignment horizontal="left" vertical="center"/>
    </xf>
    <xf numFmtId="0" fontId="20" fillId="0" borderId="83" xfId="52" applyFont="1" applyFill="1" applyBorder="1" applyAlignment="1">
      <alignment horizontal="left" vertical="center"/>
    </xf>
    <xf numFmtId="0" fontId="39" fillId="0" borderId="53" xfId="52" applyFont="1" applyBorder="1" applyAlignment="1">
      <alignment vertical="center"/>
    </xf>
    <xf numFmtId="0" fontId="51" fillId="0" borderId="62" xfId="52" applyFont="1" applyBorder="1" applyAlignment="1">
      <alignment horizontal="center" vertical="center"/>
    </xf>
    <xf numFmtId="0" fontId="39" fillId="0" borderId="54" xfId="52" applyFont="1" applyBorder="1" applyAlignment="1">
      <alignment vertical="center"/>
    </xf>
    <xf numFmtId="0" fontId="20" fillId="0" borderId="84" xfId="52" applyFont="1" applyBorder="1" applyAlignment="1">
      <alignment vertical="center"/>
    </xf>
    <xf numFmtId="0" fontId="39" fillId="0" borderId="84" xfId="52" applyFont="1" applyBorder="1" applyAlignment="1">
      <alignment vertical="center"/>
    </xf>
    <xf numFmtId="58" fontId="9" fillId="0" borderId="54" xfId="52" applyNumberFormat="1" applyFont="1" applyBorder="1" applyAlignment="1">
      <alignment vertical="center"/>
    </xf>
    <xf numFmtId="0" fontId="39" fillId="0" borderId="34" xfId="52" applyFont="1" applyBorder="1" applyAlignment="1">
      <alignment horizontal="center" vertical="center"/>
    </xf>
    <xf numFmtId="0" fontId="20" fillId="0" borderId="85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38" fillId="0" borderId="86" xfId="52" applyFont="1" applyBorder="1" applyAlignment="1">
      <alignment horizontal="left" vertical="center"/>
    </xf>
    <xf numFmtId="0" fontId="39" fillId="0" borderId="67" xfId="52" applyFont="1" applyBorder="1" applyAlignment="1">
      <alignment horizontal="left" vertical="center"/>
    </xf>
    <xf numFmtId="0" fontId="20" fillId="0" borderId="68" xfId="52" applyFont="1" applyBorder="1" applyAlignment="1">
      <alignment horizontal="left" vertical="center"/>
    </xf>
    <xf numFmtId="0" fontId="38" fillId="0" borderId="0" xfId="52" applyFont="1" applyBorder="1" applyAlignment="1">
      <alignment vertical="center"/>
    </xf>
    <xf numFmtId="0" fontId="38" fillId="0" borderId="41" xfId="52" applyFont="1" applyBorder="1" applyAlignment="1">
      <alignment horizontal="left" vertical="center" wrapText="1"/>
    </xf>
    <xf numFmtId="0" fontId="38" fillId="0" borderId="68" xfId="52" applyFont="1" applyBorder="1" applyAlignment="1">
      <alignment horizontal="left" vertical="center"/>
    </xf>
    <xf numFmtId="0" fontId="38" fillId="0" borderId="2" xfId="52" applyFont="1" applyBorder="1" applyAlignment="1">
      <alignment horizontal="center" vertical="center"/>
    </xf>
    <xf numFmtId="0" fontId="52" fillId="0" borderId="40" xfId="52" applyFont="1" applyBorder="1" applyAlignment="1">
      <alignment horizontal="left" vertical="center"/>
    </xf>
    <xf numFmtId="0" fontId="39" fillId="0" borderId="67" xfId="0" applyFont="1" applyBorder="1" applyAlignment="1">
      <alignment horizontal="left" vertical="center"/>
    </xf>
    <xf numFmtId="9" fontId="20" fillId="0" borderId="39" xfId="52" applyNumberFormat="1" applyFont="1" applyBorder="1" applyAlignment="1">
      <alignment horizontal="left" vertical="center"/>
    </xf>
    <xf numFmtId="9" fontId="20" fillId="0" borderId="41" xfId="52" applyNumberFormat="1" applyFont="1" applyBorder="1" applyAlignment="1">
      <alignment horizontal="left" vertical="center"/>
    </xf>
    <xf numFmtId="0" fontId="37" fillId="0" borderId="68" xfId="52" applyFont="1" applyFill="1" applyBorder="1" applyAlignment="1">
      <alignment horizontal="left" vertical="center"/>
    </xf>
    <xf numFmtId="0" fontId="37" fillId="0" borderId="41" xfId="52" applyFont="1" applyFill="1" applyBorder="1" applyAlignment="1">
      <alignment horizontal="left" vertical="center"/>
    </xf>
    <xf numFmtId="0" fontId="20" fillId="0" borderId="87" xfId="52" applyFont="1" applyFill="1" applyBorder="1" applyAlignment="1">
      <alignment horizontal="left" vertical="center"/>
    </xf>
    <xf numFmtId="0" fontId="39" fillId="0" borderId="88" xfId="52" applyFont="1" applyBorder="1" applyAlignment="1">
      <alignment horizontal="center" vertical="center"/>
    </xf>
    <xf numFmtId="0" fontId="20" fillId="0" borderId="84" xfId="52" applyFont="1" applyBorder="1" applyAlignment="1">
      <alignment horizontal="center" vertical="center"/>
    </xf>
    <xf numFmtId="0" fontId="20" fillId="0" borderId="86" xfId="52" applyFont="1" applyBorder="1" applyAlignment="1">
      <alignment horizontal="center" vertical="center"/>
    </xf>
    <xf numFmtId="0" fontId="20" fillId="0" borderId="86" xfId="52" applyFont="1" applyFill="1" applyBorder="1" applyAlignment="1">
      <alignment horizontal="left" vertical="center"/>
    </xf>
    <xf numFmtId="0" fontId="53" fillId="0" borderId="9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center" vertical="center" wrapText="1"/>
    </xf>
    <xf numFmtId="0" fontId="54" fillId="0" borderId="13" xfId="0" applyFont="1" applyBorder="1"/>
    <xf numFmtId="0" fontId="54" fillId="0" borderId="2" xfId="0" applyFont="1" applyBorder="1"/>
    <xf numFmtId="0" fontId="54" fillId="0" borderId="5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5" borderId="5" xfId="0" applyFont="1" applyFill="1" applyBorder="1" applyAlignment="1">
      <alignment horizontal="center" vertical="center"/>
    </xf>
    <xf numFmtId="0" fontId="54" fillId="5" borderId="7" xfId="0" applyFont="1" applyFill="1" applyBorder="1" applyAlignment="1">
      <alignment horizontal="center" vertical="center"/>
    </xf>
    <xf numFmtId="0" fontId="54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14" xfId="0" applyBorder="1"/>
    <xf numFmtId="0" fontId="0" fillId="0" borderId="15" xfId="0" applyBorder="1"/>
    <xf numFmtId="0" fontId="0" fillId="5" borderId="15" xfId="0" applyFill="1" applyBorder="1"/>
    <xf numFmtId="0" fontId="0" fillId="6" borderId="0" xfId="0" applyFill="1"/>
    <xf numFmtId="0" fontId="53" fillId="0" borderId="16" xfId="0" applyFont="1" applyBorder="1" applyAlignment="1">
      <alignment horizontal="center" vertical="center" wrapText="1"/>
    </xf>
    <xf numFmtId="0" fontId="54" fillId="0" borderId="89" xfId="0" applyFont="1" applyBorder="1" applyAlignment="1">
      <alignment horizontal="center" vertical="center"/>
    </xf>
    <xf numFmtId="0" fontId="54" fillId="0" borderId="17" xfId="0" applyFont="1" applyBorder="1"/>
    <xf numFmtId="0" fontId="0" fillId="0" borderId="17" xfId="0" applyBorder="1"/>
    <xf numFmtId="0" fontId="0" fillId="0" borderId="9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54" fillId="7" borderId="2" xfId="0" applyFont="1" applyFill="1" applyBorder="1" applyAlignment="1">
      <alignment vertical="top" wrapText="1"/>
    </xf>
    <xf numFmtId="0" fontId="5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7" fillId="0" borderId="0" xfId="0" applyFont="1"/>
    <xf numFmtId="0" fontId="57" fillId="0" borderId="0" xfId="0" applyFont="1" applyAlignment="1">
      <alignment vertical="top" wrapText="1"/>
    </xf>
    <xf numFmtId="0" fontId="6" fillId="0" borderId="2" xfId="62" applyFill="1" applyBorder="1" applyAlignment="1" quotePrefix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S16" xfId="62"/>
  </cellStyle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10</xdr:col>
          <xdr:colOff>38100</xdr:colOff>
          <xdr:row>4</xdr:row>
          <xdr:rowOff>95250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77125" y="638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57150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8181975" y="6572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10</xdr:col>
          <xdr:colOff>47625</xdr:colOff>
          <xdr:row>5</xdr:row>
          <xdr:rowOff>95250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7486650" y="8096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762000</xdr:colOff>
          <xdr:row>5</xdr:row>
          <xdr:rowOff>95250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8172450" y="8001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070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70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070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1005840</xdr:colOff>
      <xdr:row>2</xdr:row>
      <xdr:rowOff>38100</xdr:rowOff>
    </xdr:from>
    <xdr:to>
      <xdr:col>9</xdr:col>
      <xdr:colOff>806450</xdr:colOff>
      <xdr:row>4</xdr:row>
      <xdr:rowOff>115570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99145" y="619125"/>
          <a:ext cx="867410" cy="45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236220</xdr:colOff>
      <xdr:row>2</xdr:row>
      <xdr:rowOff>7620</xdr:rowOff>
    </xdr:from>
    <xdr:to>
      <xdr:col>8</xdr:col>
      <xdr:colOff>923290</xdr:colOff>
      <xdr:row>5</xdr:row>
      <xdr:rowOff>132080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29525" y="588645"/>
          <a:ext cx="687070" cy="7435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95.xml"/><Relationship Id="rId8" Type="http://schemas.openxmlformats.org/officeDocument/2006/relationships/ctrlProp" Target="../ctrlProps/ctrlProp94.xml"/><Relationship Id="rId7" Type="http://schemas.openxmlformats.org/officeDocument/2006/relationships/ctrlProp" Target="../ctrlProps/ctrlProp93.xml"/><Relationship Id="rId6" Type="http://schemas.openxmlformats.org/officeDocument/2006/relationships/ctrlProp" Target="../ctrlProps/ctrlProp92.xml"/><Relationship Id="rId59" Type="http://schemas.openxmlformats.org/officeDocument/2006/relationships/ctrlProp" Target="../ctrlProps/ctrlProp145.xml"/><Relationship Id="rId58" Type="http://schemas.openxmlformats.org/officeDocument/2006/relationships/ctrlProp" Target="../ctrlProps/ctrlProp144.xml"/><Relationship Id="rId57" Type="http://schemas.openxmlformats.org/officeDocument/2006/relationships/ctrlProp" Target="../ctrlProps/ctrlProp143.xml"/><Relationship Id="rId56" Type="http://schemas.openxmlformats.org/officeDocument/2006/relationships/ctrlProp" Target="../ctrlProps/ctrlProp142.xml"/><Relationship Id="rId55" Type="http://schemas.openxmlformats.org/officeDocument/2006/relationships/ctrlProp" Target="../ctrlProps/ctrlProp141.xml"/><Relationship Id="rId54" Type="http://schemas.openxmlformats.org/officeDocument/2006/relationships/ctrlProp" Target="../ctrlProps/ctrlProp140.xml"/><Relationship Id="rId53" Type="http://schemas.openxmlformats.org/officeDocument/2006/relationships/ctrlProp" Target="../ctrlProps/ctrlProp139.xml"/><Relationship Id="rId52" Type="http://schemas.openxmlformats.org/officeDocument/2006/relationships/ctrlProp" Target="../ctrlProps/ctrlProp138.xml"/><Relationship Id="rId51" Type="http://schemas.openxmlformats.org/officeDocument/2006/relationships/ctrlProp" Target="../ctrlProps/ctrlProp137.xml"/><Relationship Id="rId50" Type="http://schemas.openxmlformats.org/officeDocument/2006/relationships/ctrlProp" Target="../ctrlProps/ctrlProp136.xml"/><Relationship Id="rId5" Type="http://schemas.openxmlformats.org/officeDocument/2006/relationships/ctrlProp" Target="../ctrlProps/ctrlProp91.xml"/><Relationship Id="rId49" Type="http://schemas.openxmlformats.org/officeDocument/2006/relationships/ctrlProp" Target="../ctrlProps/ctrlProp135.xml"/><Relationship Id="rId48" Type="http://schemas.openxmlformats.org/officeDocument/2006/relationships/ctrlProp" Target="../ctrlProps/ctrlProp134.xml"/><Relationship Id="rId47" Type="http://schemas.openxmlformats.org/officeDocument/2006/relationships/ctrlProp" Target="../ctrlProps/ctrlProp133.xml"/><Relationship Id="rId46" Type="http://schemas.openxmlformats.org/officeDocument/2006/relationships/ctrlProp" Target="../ctrlProps/ctrlProp132.xml"/><Relationship Id="rId45" Type="http://schemas.openxmlformats.org/officeDocument/2006/relationships/ctrlProp" Target="../ctrlProps/ctrlProp131.xml"/><Relationship Id="rId44" Type="http://schemas.openxmlformats.org/officeDocument/2006/relationships/ctrlProp" Target="../ctrlProps/ctrlProp130.xml"/><Relationship Id="rId43" Type="http://schemas.openxmlformats.org/officeDocument/2006/relationships/ctrlProp" Target="../ctrlProps/ctrlProp129.xml"/><Relationship Id="rId42" Type="http://schemas.openxmlformats.org/officeDocument/2006/relationships/ctrlProp" Target="../ctrlProps/ctrlProp128.xml"/><Relationship Id="rId41" Type="http://schemas.openxmlformats.org/officeDocument/2006/relationships/ctrlProp" Target="../ctrlProps/ctrlProp127.xml"/><Relationship Id="rId40" Type="http://schemas.openxmlformats.org/officeDocument/2006/relationships/ctrlProp" Target="../ctrlProps/ctrlProp126.xml"/><Relationship Id="rId4" Type="http://schemas.openxmlformats.org/officeDocument/2006/relationships/ctrlProp" Target="../ctrlProps/ctrlProp90.xml"/><Relationship Id="rId39" Type="http://schemas.openxmlformats.org/officeDocument/2006/relationships/ctrlProp" Target="../ctrlProps/ctrlProp125.xml"/><Relationship Id="rId38" Type="http://schemas.openxmlformats.org/officeDocument/2006/relationships/ctrlProp" Target="../ctrlProps/ctrlProp124.xml"/><Relationship Id="rId37" Type="http://schemas.openxmlformats.org/officeDocument/2006/relationships/ctrlProp" Target="../ctrlProps/ctrlProp123.xml"/><Relationship Id="rId36" Type="http://schemas.openxmlformats.org/officeDocument/2006/relationships/ctrlProp" Target="../ctrlProps/ctrlProp122.xml"/><Relationship Id="rId35" Type="http://schemas.openxmlformats.org/officeDocument/2006/relationships/ctrlProp" Target="../ctrlProps/ctrlProp121.xml"/><Relationship Id="rId34" Type="http://schemas.openxmlformats.org/officeDocument/2006/relationships/ctrlProp" Target="../ctrlProps/ctrlProp120.xml"/><Relationship Id="rId33" Type="http://schemas.openxmlformats.org/officeDocument/2006/relationships/ctrlProp" Target="../ctrlProps/ctrlProp119.xml"/><Relationship Id="rId32" Type="http://schemas.openxmlformats.org/officeDocument/2006/relationships/ctrlProp" Target="../ctrlProps/ctrlProp118.xml"/><Relationship Id="rId31" Type="http://schemas.openxmlformats.org/officeDocument/2006/relationships/ctrlProp" Target="../ctrlProps/ctrlProp117.xml"/><Relationship Id="rId30" Type="http://schemas.openxmlformats.org/officeDocument/2006/relationships/ctrlProp" Target="../ctrlProps/ctrlProp116.xml"/><Relationship Id="rId3" Type="http://schemas.openxmlformats.org/officeDocument/2006/relationships/ctrlProp" Target="../ctrlProps/ctrlProp89.xml"/><Relationship Id="rId29" Type="http://schemas.openxmlformats.org/officeDocument/2006/relationships/ctrlProp" Target="../ctrlProps/ctrlProp115.xml"/><Relationship Id="rId28" Type="http://schemas.openxmlformats.org/officeDocument/2006/relationships/ctrlProp" Target="../ctrlProps/ctrlProp114.xml"/><Relationship Id="rId27" Type="http://schemas.openxmlformats.org/officeDocument/2006/relationships/ctrlProp" Target="../ctrlProps/ctrlProp113.xml"/><Relationship Id="rId26" Type="http://schemas.openxmlformats.org/officeDocument/2006/relationships/ctrlProp" Target="../ctrlProps/ctrlProp112.xml"/><Relationship Id="rId25" Type="http://schemas.openxmlformats.org/officeDocument/2006/relationships/ctrlProp" Target="../ctrlProps/ctrlProp111.xml"/><Relationship Id="rId24" Type="http://schemas.openxmlformats.org/officeDocument/2006/relationships/ctrlProp" Target="../ctrlProps/ctrlProp110.xml"/><Relationship Id="rId23" Type="http://schemas.openxmlformats.org/officeDocument/2006/relationships/ctrlProp" Target="../ctrlProps/ctrlProp109.xml"/><Relationship Id="rId22" Type="http://schemas.openxmlformats.org/officeDocument/2006/relationships/ctrlProp" Target="../ctrlProps/ctrlProp108.xml"/><Relationship Id="rId21" Type="http://schemas.openxmlformats.org/officeDocument/2006/relationships/ctrlProp" Target="../ctrlProps/ctrlProp107.xml"/><Relationship Id="rId20" Type="http://schemas.openxmlformats.org/officeDocument/2006/relationships/ctrlProp" Target="../ctrlProps/ctrlProp10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105.xml"/><Relationship Id="rId18" Type="http://schemas.openxmlformats.org/officeDocument/2006/relationships/ctrlProp" Target="../ctrlProps/ctrlProp104.xml"/><Relationship Id="rId17" Type="http://schemas.openxmlformats.org/officeDocument/2006/relationships/ctrlProp" Target="../ctrlProps/ctrlProp103.xml"/><Relationship Id="rId16" Type="http://schemas.openxmlformats.org/officeDocument/2006/relationships/ctrlProp" Target="../ctrlProps/ctrlProp102.xml"/><Relationship Id="rId15" Type="http://schemas.openxmlformats.org/officeDocument/2006/relationships/ctrlProp" Target="../ctrlProps/ctrlProp101.xml"/><Relationship Id="rId14" Type="http://schemas.openxmlformats.org/officeDocument/2006/relationships/ctrlProp" Target="../ctrlProps/ctrlProp100.xml"/><Relationship Id="rId13" Type="http://schemas.openxmlformats.org/officeDocument/2006/relationships/ctrlProp" Target="../ctrlProps/ctrlProp99.xml"/><Relationship Id="rId12" Type="http://schemas.openxmlformats.org/officeDocument/2006/relationships/ctrlProp" Target="../ctrlProps/ctrlProp98.xml"/><Relationship Id="rId11" Type="http://schemas.openxmlformats.org/officeDocument/2006/relationships/ctrlProp" Target="../ctrlProps/ctrlProp97.xml"/><Relationship Id="rId10" Type="http://schemas.openxmlformats.org/officeDocument/2006/relationships/ctrlProp" Target="../ctrlProps/ctrlProp96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2.xml"/><Relationship Id="rId8" Type="http://schemas.openxmlformats.org/officeDocument/2006/relationships/ctrlProp" Target="../ctrlProps/ctrlProp151.xml"/><Relationship Id="rId7" Type="http://schemas.openxmlformats.org/officeDocument/2006/relationships/ctrlProp" Target="../ctrlProps/ctrlProp150.xml"/><Relationship Id="rId6" Type="http://schemas.openxmlformats.org/officeDocument/2006/relationships/ctrlProp" Target="../ctrlProps/ctrlProp149.xml"/><Relationship Id="rId5" Type="http://schemas.openxmlformats.org/officeDocument/2006/relationships/ctrlProp" Target="../ctrlProps/ctrlProp148.xml"/><Relationship Id="rId41" Type="http://schemas.openxmlformats.org/officeDocument/2006/relationships/ctrlProp" Target="../ctrlProps/ctrlProp184.xml"/><Relationship Id="rId40" Type="http://schemas.openxmlformats.org/officeDocument/2006/relationships/ctrlProp" Target="../ctrlProps/ctrlProp183.xml"/><Relationship Id="rId4" Type="http://schemas.openxmlformats.org/officeDocument/2006/relationships/ctrlProp" Target="../ctrlProps/ctrlProp147.xml"/><Relationship Id="rId39" Type="http://schemas.openxmlformats.org/officeDocument/2006/relationships/ctrlProp" Target="../ctrlProps/ctrlProp182.xml"/><Relationship Id="rId38" Type="http://schemas.openxmlformats.org/officeDocument/2006/relationships/ctrlProp" Target="../ctrlProps/ctrlProp181.xml"/><Relationship Id="rId37" Type="http://schemas.openxmlformats.org/officeDocument/2006/relationships/ctrlProp" Target="../ctrlProps/ctrlProp180.xml"/><Relationship Id="rId36" Type="http://schemas.openxmlformats.org/officeDocument/2006/relationships/ctrlProp" Target="../ctrlProps/ctrlProp179.xml"/><Relationship Id="rId35" Type="http://schemas.openxmlformats.org/officeDocument/2006/relationships/ctrlProp" Target="../ctrlProps/ctrlProp178.xml"/><Relationship Id="rId34" Type="http://schemas.openxmlformats.org/officeDocument/2006/relationships/ctrlProp" Target="../ctrlProps/ctrlProp177.xml"/><Relationship Id="rId33" Type="http://schemas.openxmlformats.org/officeDocument/2006/relationships/ctrlProp" Target="../ctrlProps/ctrlProp176.xml"/><Relationship Id="rId32" Type="http://schemas.openxmlformats.org/officeDocument/2006/relationships/ctrlProp" Target="../ctrlProps/ctrlProp175.xml"/><Relationship Id="rId31" Type="http://schemas.openxmlformats.org/officeDocument/2006/relationships/ctrlProp" Target="../ctrlProps/ctrlProp174.xml"/><Relationship Id="rId30" Type="http://schemas.openxmlformats.org/officeDocument/2006/relationships/ctrlProp" Target="../ctrlProps/ctrlProp173.xml"/><Relationship Id="rId3" Type="http://schemas.openxmlformats.org/officeDocument/2006/relationships/ctrlProp" Target="../ctrlProps/ctrlProp146.xml"/><Relationship Id="rId29" Type="http://schemas.openxmlformats.org/officeDocument/2006/relationships/ctrlProp" Target="../ctrlProps/ctrlProp172.xml"/><Relationship Id="rId28" Type="http://schemas.openxmlformats.org/officeDocument/2006/relationships/ctrlProp" Target="../ctrlProps/ctrlProp171.xml"/><Relationship Id="rId27" Type="http://schemas.openxmlformats.org/officeDocument/2006/relationships/ctrlProp" Target="../ctrlProps/ctrlProp170.xml"/><Relationship Id="rId26" Type="http://schemas.openxmlformats.org/officeDocument/2006/relationships/ctrlProp" Target="../ctrlProps/ctrlProp169.xml"/><Relationship Id="rId25" Type="http://schemas.openxmlformats.org/officeDocument/2006/relationships/ctrlProp" Target="../ctrlProps/ctrlProp168.xml"/><Relationship Id="rId24" Type="http://schemas.openxmlformats.org/officeDocument/2006/relationships/ctrlProp" Target="../ctrlProps/ctrlProp167.xml"/><Relationship Id="rId23" Type="http://schemas.openxmlformats.org/officeDocument/2006/relationships/ctrlProp" Target="../ctrlProps/ctrlProp166.xml"/><Relationship Id="rId22" Type="http://schemas.openxmlformats.org/officeDocument/2006/relationships/ctrlProp" Target="../ctrlProps/ctrlProp165.xml"/><Relationship Id="rId21" Type="http://schemas.openxmlformats.org/officeDocument/2006/relationships/ctrlProp" Target="../ctrlProps/ctrlProp164.xml"/><Relationship Id="rId20" Type="http://schemas.openxmlformats.org/officeDocument/2006/relationships/ctrlProp" Target="../ctrlProps/ctrlProp163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62.xml"/><Relationship Id="rId18" Type="http://schemas.openxmlformats.org/officeDocument/2006/relationships/ctrlProp" Target="../ctrlProps/ctrlProp161.xml"/><Relationship Id="rId17" Type="http://schemas.openxmlformats.org/officeDocument/2006/relationships/ctrlProp" Target="../ctrlProps/ctrlProp160.xml"/><Relationship Id="rId16" Type="http://schemas.openxmlformats.org/officeDocument/2006/relationships/ctrlProp" Target="../ctrlProps/ctrlProp159.xml"/><Relationship Id="rId15" Type="http://schemas.openxmlformats.org/officeDocument/2006/relationships/ctrlProp" Target="../ctrlProps/ctrlProp158.xml"/><Relationship Id="rId14" Type="http://schemas.openxmlformats.org/officeDocument/2006/relationships/ctrlProp" Target="../ctrlProps/ctrlProp157.xml"/><Relationship Id="rId13" Type="http://schemas.openxmlformats.org/officeDocument/2006/relationships/ctrlProp" Target="../ctrlProps/ctrlProp156.xml"/><Relationship Id="rId12" Type="http://schemas.openxmlformats.org/officeDocument/2006/relationships/ctrlProp" Target="../ctrlProps/ctrlProp155.xml"/><Relationship Id="rId11" Type="http://schemas.openxmlformats.org/officeDocument/2006/relationships/ctrlProp" Target="../ctrlProps/ctrlProp154.xml"/><Relationship Id="rId10" Type="http://schemas.openxmlformats.org/officeDocument/2006/relationships/ctrlProp" Target="../ctrlProps/ctrlProp153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0" customWidth="1"/>
    <col min="3" max="3" width="10.125" customWidth="1"/>
  </cols>
  <sheetData>
    <row r="1" ht="21" customHeight="1" spans="1:2">
      <c r="A1" s="481"/>
      <c r="B1" s="482" t="s">
        <v>0</v>
      </c>
    </row>
    <row r="2" spans="1:2">
      <c r="A2" s="9">
        <v>1</v>
      </c>
      <c r="B2" s="483" t="s">
        <v>1</v>
      </c>
    </row>
    <row r="3" spans="1:2">
      <c r="A3" s="9">
        <v>2</v>
      </c>
      <c r="B3" s="483" t="s">
        <v>2</v>
      </c>
    </row>
    <row r="4" spans="1:2">
      <c r="A4" s="9">
        <v>3</v>
      </c>
      <c r="B4" s="483" t="s">
        <v>3</v>
      </c>
    </row>
    <row r="5" spans="1:2">
      <c r="A5" s="9">
        <v>4</v>
      </c>
      <c r="B5" s="483" t="s">
        <v>4</v>
      </c>
    </row>
    <row r="6" spans="1:2">
      <c r="A6" s="9">
        <v>5</v>
      </c>
      <c r="B6" s="483" t="s">
        <v>5</v>
      </c>
    </row>
    <row r="7" spans="1:2">
      <c r="A7" s="9">
        <v>6</v>
      </c>
      <c r="B7" s="483" t="s">
        <v>6</v>
      </c>
    </row>
    <row r="8" s="479" customFormat="1" ht="15" customHeight="1" spans="1:2">
      <c r="A8" s="484">
        <v>7</v>
      </c>
      <c r="B8" s="485" t="s">
        <v>7</v>
      </c>
    </row>
    <row r="9" ht="18.95" customHeight="1" spans="1:2">
      <c r="A9" s="481"/>
      <c r="B9" s="486" t="s">
        <v>8</v>
      </c>
    </row>
    <row r="10" ht="15.95" customHeight="1" spans="1:2">
      <c r="A10" s="9">
        <v>1</v>
      </c>
      <c r="B10" s="487" t="s">
        <v>9</v>
      </c>
    </row>
    <row r="11" spans="1:2">
      <c r="A11" s="9">
        <v>2</v>
      </c>
      <c r="B11" s="483" t="s">
        <v>10</v>
      </c>
    </row>
    <row r="12" spans="1:2">
      <c r="A12" s="9">
        <v>3</v>
      </c>
      <c r="B12" s="485" t="s">
        <v>11</v>
      </c>
    </row>
    <row r="13" spans="1:2">
      <c r="A13" s="9">
        <v>4</v>
      </c>
      <c r="B13" s="483" t="s">
        <v>12</v>
      </c>
    </row>
    <row r="14" spans="1:2">
      <c r="A14" s="9">
        <v>5</v>
      </c>
      <c r="B14" s="483" t="s">
        <v>13</v>
      </c>
    </row>
    <row r="15" spans="1:2">
      <c r="A15" s="9">
        <v>6</v>
      </c>
      <c r="B15" s="483" t="s">
        <v>14</v>
      </c>
    </row>
    <row r="16" spans="1:2">
      <c r="A16" s="9">
        <v>7</v>
      </c>
      <c r="B16" s="483" t="s">
        <v>15</v>
      </c>
    </row>
    <row r="17" spans="1:2">
      <c r="A17" s="9">
        <v>8</v>
      </c>
      <c r="B17" s="483" t="s">
        <v>16</v>
      </c>
    </row>
    <row r="18" spans="1:2">
      <c r="A18" s="9">
        <v>9</v>
      </c>
      <c r="B18" s="483" t="s">
        <v>17</v>
      </c>
    </row>
    <row r="19" spans="1:2">
      <c r="A19" s="9"/>
      <c r="B19" s="483"/>
    </row>
    <row r="20" ht="20.25" spans="1:2">
      <c r="A20" s="481"/>
      <c r="B20" s="482" t="s">
        <v>18</v>
      </c>
    </row>
    <row r="21" spans="1:2">
      <c r="A21" s="9">
        <v>1</v>
      </c>
      <c r="B21" s="488" t="s">
        <v>19</v>
      </c>
    </row>
    <row r="22" spans="1:2">
      <c r="A22" s="9">
        <v>2</v>
      </c>
      <c r="B22" s="483" t="s">
        <v>20</v>
      </c>
    </row>
    <row r="23" spans="1:2">
      <c r="A23" s="9">
        <v>3</v>
      </c>
      <c r="B23" s="483" t="s">
        <v>21</v>
      </c>
    </row>
    <row r="24" spans="1:2">
      <c r="A24" s="9">
        <v>4</v>
      </c>
      <c r="B24" s="483" t="s">
        <v>22</v>
      </c>
    </row>
    <row r="25" spans="1:2">
      <c r="A25" s="9">
        <v>5</v>
      </c>
      <c r="B25" s="483" t="s">
        <v>23</v>
      </c>
    </row>
    <row r="26" spans="1:2">
      <c r="A26" s="9">
        <v>6</v>
      </c>
      <c r="B26" s="483" t="s">
        <v>24</v>
      </c>
    </row>
    <row r="27" spans="1:2">
      <c r="A27" s="9">
        <v>7</v>
      </c>
      <c r="B27" s="483" t="s">
        <v>25</v>
      </c>
    </row>
    <row r="28" spans="1:2">
      <c r="A28" s="9"/>
      <c r="B28" s="483"/>
    </row>
    <row r="29" ht="20.25" spans="1:2">
      <c r="A29" s="481"/>
      <c r="B29" s="482" t="s">
        <v>26</v>
      </c>
    </row>
    <row r="30" spans="1:2">
      <c r="A30" s="9">
        <v>1</v>
      </c>
      <c r="B30" s="488" t="s">
        <v>27</v>
      </c>
    </row>
    <row r="31" spans="1:2">
      <c r="A31" s="9">
        <v>2</v>
      </c>
      <c r="B31" s="483" t="s">
        <v>28</v>
      </c>
    </row>
    <row r="32" spans="1:2">
      <c r="A32" s="9">
        <v>3</v>
      </c>
      <c r="B32" s="483" t="s">
        <v>29</v>
      </c>
    </row>
    <row r="33" ht="28.5" spans="1:2">
      <c r="A33" s="9">
        <v>4</v>
      </c>
      <c r="B33" s="483" t="s">
        <v>30</v>
      </c>
    </row>
    <row r="34" spans="1:2">
      <c r="A34" s="9">
        <v>5</v>
      </c>
      <c r="B34" s="483" t="s">
        <v>31</v>
      </c>
    </row>
    <row r="35" spans="1:2">
      <c r="A35" s="9">
        <v>6</v>
      </c>
      <c r="B35" s="483" t="s">
        <v>32</v>
      </c>
    </row>
    <row r="36" spans="1:2">
      <c r="A36" s="9">
        <v>7</v>
      </c>
      <c r="B36" s="483" t="s">
        <v>33</v>
      </c>
    </row>
    <row r="37" spans="1:2">
      <c r="A37" s="9"/>
      <c r="B37" s="483"/>
    </row>
    <row r="39" spans="1:2">
      <c r="A39" s="489" t="s">
        <v>34</v>
      </c>
      <c r="B39" s="49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E9" sqref="E9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256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" t="s">
        <v>279</v>
      </c>
      <c r="H2" s="4"/>
      <c r="I2" s="4" t="s">
        <v>280</v>
      </c>
      <c r="J2" s="4"/>
      <c r="K2" s="6" t="s">
        <v>281</v>
      </c>
      <c r="L2" s="74" t="s">
        <v>282</v>
      </c>
      <c r="M2" s="23" t="s">
        <v>283</v>
      </c>
    </row>
    <row r="3" s="1" customFormat="1" ht="16.5" spans="1:13">
      <c r="A3" s="4"/>
      <c r="B3" s="7"/>
      <c r="C3" s="7"/>
      <c r="D3" s="7"/>
      <c r="E3" s="7"/>
      <c r="F3" s="7"/>
      <c r="G3" s="4" t="s">
        <v>284</v>
      </c>
      <c r="H3" s="4" t="s">
        <v>285</v>
      </c>
      <c r="I3" s="4" t="s">
        <v>284</v>
      </c>
      <c r="J3" s="4" t="s">
        <v>285</v>
      </c>
      <c r="K3" s="8"/>
      <c r="L3" s="75"/>
      <c r="M3" s="24"/>
    </row>
    <row r="4" ht="22" customHeight="1" spans="1:13">
      <c r="A4" s="64">
        <v>1</v>
      </c>
      <c r="B4" s="65" t="s">
        <v>272</v>
      </c>
      <c r="C4" s="12">
        <v>24070442</v>
      </c>
      <c r="D4" s="12" t="s">
        <v>271</v>
      </c>
      <c r="E4" s="28" t="s">
        <v>117</v>
      </c>
      <c r="F4" s="12" t="s">
        <v>62</v>
      </c>
      <c r="G4" s="66">
        <v>-0.01</v>
      </c>
      <c r="H4" s="66">
        <v>0.005</v>
      </c>
      <c r="I4" s="76">
        <v>-0.005</v>
      </c>
      <c r="J4" s="76">
        <v>-0.01</v>
      </c>
      <c r="K4" s="70"/>
      <c r="L4" s="16" t="s">
        <v>95</v>
      </c>
      <c r="M4" s="16" t="s">
        <v>286</v>
      </c>
    </row>
    <row r="5" ht="22" customHeight="1" spans="1:13">
      <c r="A5" s="64">
        <v>2</v>
      </c>
      <c r="B5" s="65" t="s">
        <v>272</v>
      </c>
      <c r="C5" s="12" t="s">
        <v>273</v>
      </c>
      <c r="D5" s="12" t="s">
        <v>271</v>
      </c>
      <c r="E5" s="28" t="s">
        <v>274</v>
      </c>
      <c r="F5" s="12" t="s">
        <v>62</v>
      </c>
      <c r="G5" s="66">
        <v>-0.01</v>
      </c>
      <c r="H5" s="66">
        <v>0.005</v>
      </c>
      <c r="I5" s="76">
        <v>-0.005</v>
      </c>
      <c r="J5" s="76">
        <v>-0.01</v>
      </c>
      <c r="K5" s="70"/>
      <c r="L5" s="16" t="s">
        <v>95</v>
      </c>
      <c r="M5" s="16" t="s">
        <v>286</v>
      </c>
    </row>
    <row r="6" ht="22" customHeight="1" spans="1:13">
      <c r="A6" s="64"/>
      <c r="B6" s="65"/>
      <c r="C6" s="27"/>
      <c r="D6" s="27"/>
      <c r="E6" s="14"/>
      <c r="F6" s="27"/>
      <c r="G6" s="66"/>
      <c r="H6" s="66"/>
      <c r="I6" s="66"/>
      <c r="J6" s="76"/>
      <c r="K6" s="70"/>
      <c r="L6" s="16"/>
      <c r="M6" s="16"/>
    </row>
    <row r="7" ht="22" customHeight="1" spans="1:13">
      <c r="A7" s="64"/>
      <c r="B7" s="27"/>
      <c r="C7" s="27"/>
      <c r="D7" s="27"/>
      <c r="E7" s="14"/>
      <c r="F7" s="67"/>
      <c r="G7" s="66"/>
      <c r="H7" s="66"/>
      <c r="I7" s="76"/>
      <c r="J7" s="76"/>
      <c r="K7" s="70"/>
      <c r="L7" s="16"/>
      <c r="M7" s="16"/>
    </row>
    <row r="8" ht="22" customHeight="1" spans="1:13">
      <c r="A8" s="64"/>
      <c r="B8" s="68"/>
      <c r="C8" s="32"/>
      <c r="D8" s="32"/>
      <c r="E8" s="32"/>
      <c r="F8" s="69"/>
      <c r="G8" s="70"/>
      <c r="H8" s="71"/>
      <c r="I8" s="71"/>
      <c r="J8" s="71"/>
      <c r="K8" s="70"/>
      <c r="L8" s="9"/>
      <c r="M8" s="9"/>
    </row>
    <row r="9" ht="22" customHeight="1" spans="1:13">
      <c r="A9" s="64"/>
      <c r="B9" s="68"/>
      <c r="C9" s="32"/>
      <c r="D9" s="32"/>
      <c r="E9" s="32"/>
      <c r="F9" s="69"/>
      <c r="G9" s="70"/>
      <c r="H9" s="71"/>
      <c r="I9" s="71"/>
      <c r="J9" s="71"/>
      <c r="K9" s="70"/>
      <c r="L9" s="9"/>
      <c r="M9" s="9"/>
    </row>
    <row r="10" ht="22" customHeight="1" spans="1:13">
      <c r="A10" s="64"/>
      <c r="B10" s="68"/>
      <c r="C10" s="32"/>
      <c r="D10" s="32"/>
      <c r="E10" s="32"/>
      <c r="F10" s="69"/>
      <c r="G10" s="70"/>
      <c r="H10" s="71"/>
      <c r="I10" s="71"/>
      <c r="J10" s="71"/>
      <c r="K10" s="70"/>
      <c r="L10" s="9"/>
      <c r="M10" s="9"/>
    </row>
    <row r="11" ht="22" customHeight="1" spans="1:13">
      <c r="A11" s="64"/>
      <c r="B11" s="68"/>
      <c r="C11" s="32"/>
      <c r="D11" s="32"/>
      <c r="E11" s="32"/>
      <c r="F11" s="69"/>
      <c r="G11" s="70"/>
      <c r="H11" s="71"/>
      <c r="I11" s="71"/>
      <c r="J11" s="71"/>
      <c r="K11" s="70"/>
      <c r="L11" s="9"/>
      <c r="M11" s="9"/>
    </row>
    <row r="12" s="2" customFormat="1" ht="18.75" spans="1:13">
      <c r="A12" s="17" t="s">
        <v>275</v>
      </c>
      <c r="B12" s="18"/>
      <c r="C12" s="18"/>
      <c r="D12" s="32"/>
      <c r="E12" s="19"/>
      <c r="F12" s="69"/>
      <c r="G12" s="33"/>
      <c r="H12" s="17" t="s">
        <v>276</v>
      </c>
      <c r="I12" s="18"/>
      <c r="J12" s="18"/>
      <c r="K12" s="19"/>
      <c r="L12" s="77"/>
      <c r="M12" s="25"/>
    </row>
    <row r="13" ht="84" customHeight="1" spans="1:13">
      <c r="A13" s="72" t="s">
        <v>287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8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I21" sqref="I21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289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0" t="s">
        <v>290</v>
      </c>
      <c r="H2" s="41"/>
      <c r="I2" s="61"/>
      <c r="J2" s="40" t="s">
        <v>291</v>
      </c>
      <c r="K2" s="41"/>
      <c r="L2" s="61"/>
      <c r="M2" s="40" t="s">
        <v>292</v>
      </c>
      <c r="N2" s="41"/>
      <c r="O2" s="61"/>
      <c r="P2" s="40" t="s">
        <v>293</v>
      </c>
      <c r="Q2" s="41"/>
      <c r="R2" s="61"/>
      <c r="S2" s="41" t="s">
        <v>294</v>
      </c>
      <c r="T2" s="41"/>
      <c r="U2" s="61"/>
      <c r="V2" s="36" t="s">
        <v>295</v>
      </c>
      <c r="W2" s="36" t="s">
        <v>270</v>
      </c>
    </row>
    <row r="3" s="1" customFormat="1" ht="16.5" spans="1:23">
      <c r="A3" s="7"/>
      <c r="B3" s="42"/>
      <c r="C3" s="42"/>
      <c r="D3" s="42"/>
      <c r="E3" s="42"/>
      <c r="F3" s="42"/>
      <c r="G3" s="4" t="s">
        <v>296</v>
      </c>
      <c r="H3" s="4" t="s">
        <v>67</v>
      </c>
      <c r="I3" s="4" t="s">
        <v>261</v>
      </c>
      <c r="J3" s="4" t="s">
        <v>296</v>
      </c>
      <c r="K3" s="4" t="s">
        <v>67</v>
      </c>
      <c r="L3" s="4" t="s">
        <v>261</v>
      </c>
      <c r="M3" s="4" t="s">
        <v>296</v>
      </c>
      <c r="N3" s="4" t="s">
        <v>67</v>
      </c>
      <c r="O3" s="4" t="s">
        <v>261</v>
      </c>
      <c r="P3" s="4" t="s">
        <v>296</v>
      </c>
      <c r="Q3" s="4" t="s">
        <v>67</v>
      </c>
      <c r="R3" s="4" t="s">
        <v>261</v>
      </c>
      <c r="S3" s="4" t="s">
        <v>296</v>
      </c>
      <c r="T3" s="4" t="s">
        <v>67</v>
      </c>
      <c r="U3" s="4" t="s">
        <v>261</v>
      </c>
      <c r="V3" s="63"/>
      <c r="W3" s="63"/>
    </row>
    <row r="4" ht="15" spans="1:23">
      <c r="A4" s="43" t="s">
        <v>297</v>
      </c>
      <c r="B4" s="44" t="s">
        <v>272</v>
      </c>
      <c r="C4" s="12">
        <v>24070442</v>
      </c>
      <c r="D4" s="12" t="s">
        <v>271</v>
      </c>
      <c r="E4" s="28" t="s">
        <v>117</v>
      </c>
      <c r="F4" s="12" t="s">
        <v>62</v>
      </c>
      <c r="G4" s="30" t="s">
        <v>298</v>
      </c>
      <c r="H4" s="45"/>
      <c r="I4" s="45" t="s">
        <v>299</v>
      </c>
      <c r="J4" s="45"/>
      <c r="K4" s="30"/>
      <c r="L4" s="30"/>
      <c r="M4" s="16"/>
      <c r="N4" s="16"/>
      <c r="O4" s="16"/>
      <c r="P4" s="16"/>
      <c r="Q4" s="16"/>
      <c r="R4" s="16"/>
      <c r="S4" s="16"/>
      <c r="T4" s="16"/>
      <c r="U4" s="16"/>
      <c r="V4" s="16" t="s">
        <v>300</v>
      </c>
      <c r="W4" s="16"/>
    </row>
    <row r="5" ht="16.5" spans="1:23">
      <c r="A5" s="46"/>
      <c r="B5" s="47"/>
      <c r="C5" s="12" t="s">
        <v>273</v>
      </c>
      <c r="D5" s="12" t="s">
        <v>271</v>
      </c>
      <c r="E5" s="28" t="s">
        <v>274</v>
      </c>
      <c r="F5" s="12" t="s">
        <v>62</v>
      </c>
      <c r="G5" s="48" t="s">
        <v>301</v>
      </c>
      <c r="H5" s="49"/>
      <c r="I5" s="62"/>
      <c r="J5" s="48" t="s">
        <v>302</v>
      </c>
      <c r="K5" s="49"/>
      <c r="L5" s="62"/>
      <c r="M5" s="40" t="s">
        <v>303</v>
      </c>
      <c r="N5" s="41"/>
      <c r="O5" s="61"/>
      <c r="P5" s="40" t="s">
        <v>304</v>
      </c>
      <c r="Q5" s="41"/>
      <c r="R5" s="61"/>
      <c r="S5" s="41" t="s">
        <v>305</v>
      </c>
      <c r="T5" s="41"/>
      <c r="U5" s="61"/>
      <c r="V5" s="16"/>
      <c r="W5" s="16"/>
    </row>
    <row r="6" ht="18.75" spans="1:23">
      <c r="A6" s="46"/>
      <c r="B6" s="47"/>
      <c r="C6" s="27"/>
      <c r="D6" s="27"/>
      <c r="E6" s="14"/>
      <c r="F6" s="15"/>
      <c r="G6" s="50" t="s">
        <v>296</v>
      </c>
      <c r="H6" s="50" t="s">
        <v>67</v>
      </c>
      <c r="I6" s="50" t="s">
        <v>261</v>
      </c>
      <c r="J6" s="50" t="s">
        <v>296</v>
      </c>
      <c r="K6" s="50" t="s">
        <v>67</v>
      </c>
      <c r="L6" s="50" t="s">
        <v>261</v>
      </c>
      <c r="M6" s="4" t="s">
        <v>296</v>
      </c>
      <c r="N6" s="4" t="s">
        <v>67</v>
      </c>
      <c r="O6" s="4" t="s">
        <v>261</v>
      </c>
      <c r="P6" s="4" t="s">
        <v>296</v>
      </c>
      <c r="Q6" s="4" t="s">
        <v>67</v>
      </c>
      <c r="R6" s="4" t="s">
        <v>261</v>
      </c>
      <c r="S6" s="4" t="s">
        <v>296</v>
      </c>
      <c r="T6" s="4" t="s">
        <v>67</v>
      </c>
      <c r="U6" s="4" t="s">
        <v>261</v>
      </c>
      <c r="V6" s="16"/>
      <c r="W6" s="16"/>
    </row>
    <row r="7" ht="18.75" spans="1:23">
      <c r="A7" s="51"/>
      <c r="B7" s="52"/>
      <c r="C7" s="27"/>
      <c r="D7" s="27"/>
      <c r="E7" s="14"/>
      <c r="F7" s="53"/>
      <c r="G7" s="30"/>
      <c r="H7" s="45"/>
      <c r="I7" s="45"/>
      <c r="J7" s="45"/>
      <c r="K7" s="45"/>
      <c r="L7" s="30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>
      <c r="A8" s="43"/>
      <c r="B8" s="44"/>
      <c r="C8" s="54"/>
      <c r="D8" s="54"/>
      <c r="E8" s="54"/>
      <c r="F8" s="43"/>
      <c r="G8" s="16"/>
      <c r="H8" s="45"/>
      <c r="I8" s="45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ht="22" customHeight="1" spans="1:23">
      <c r="A9" s="46"/>
      <c r="B9" s="47"/>
      <c r="C9" s="51"/>
      <c r="D9" s="55"/>
      <c r="E9" s="51"/>
      <c r="F9" s="51"/>
      <c r="G9" s="16"/>
      <c r="H9" s="45"/>
      <c r="I9" s="45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>
      <c r="A10" s="43"/>
      <c r="B10" s="44"/>
      <c r="C10" s="56"/>
      <c r="D10" s="54"/>
      <c r="E10" s="56"/>
      <c r="F10" s="43"/>
      <c r="G10" s="16"/>
      <c r="H10" s="45"/>
      <c r="I10" s="4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>
      <c r="A11" s="46"/>
      <c r="B11" s="47"/>
      <c r="C11" s="57"/>
      <c r="D11" s="55"/>
      <c r="E11" s="57"/>
      <c r="F11" s="51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>
      <c r="A12" s="58"/>
      <c r="B12" s="58"/>
      <c r="C12" s="58"/>
      <c r="D12" s="58"/>
      <c r="E12" s="58"/>
      <c r="F12" s="5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>
      <c r="A13" s="57"/>
      <c r="B13" s="57"/>
      <c r="C13" s="57"/>
      <c r="D13" s="57"/>
      <c r="E13" s="57"/>
      <c r="F13" s="57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7" t="s">
        <v>275</v>
      </c>
      <c r="B17" s="18"/>
      <c r="C17" s="18"/>
      <c r="D17" s="18"/>
      <c r="E17" s="19"/>
      <c r="F17" s="20"/>
      <c r="G17" s="33"/>
      <c r="H17" s="39"/>
      <c r="I17" s="39"/>
      <c r="J17" s="17" t="s">
        <v>276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ht="80" customHeight="1" spans="1:23">
      <c r="A18" s="59" t="s">
        <v>306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9" sqref="F1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308</v>
      </c>
      <c r="B2" s="36" t="s">
        <v>257</v>
      </c>
      <c r="C2" s="36" t="s">
        <v>258</v>
      </c>
      <c r="D2" s="36" t="s">
        <v>259</v>
      </c>
      <c r="E2" s="36" t="s">
        <v>260</v>
      </c>
      <c r="F2" s="36" t="s">
        <v>261</v>
      </c>
      <c r="G2" s="35" t="s">
        <v>309</v>
      </c>
      <c r="H2" s="35" t="s">
        <v>310</v>
      </c>
      <c r="I2" s="35" t="s">
        <v>311</v>
      </c>
      <c r="J2" s="35" t="s">
        <v>310</v>
      </c>
      <c r="K2" s="35" t="s">
        <v>312</v>
      </c>
      <c r="L2" s="35" t="s">
        <v>310</v>
      </c>
      <c r="M2" s="36" t="s">
        <v>295</v>
      </c>
      <c r="N2" s="36" t="s">
        <v>270</v>
      </c>
    </row>
    <row r="3" spans="1:14">
      <c r="A3" s="9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16.5" spans="1:14">
      <c r="A4" s="37" t="s">
        <v>308</v>
      </c>
      <c r="B4" s="38" t="s">
        <v>313</v>
      </c>
      <c r="C4" s="38" t="s">
        <v>296</v>
      </c>
      <c r="D4" s="38" t="s">
        <v>259</v>
      </c>
      <c r="E4" s="36" t="s">
        <v>260</v>
      </c>
      <c r="F4" s="36" t="s">
        <v>261</v>
      </c>
      <c r="G4" s="35" t="s">
        <v>309</v>
      </c>
      <c r="H4" s="35" t="s">
        <v>310</v>
      </c>
      <c r="I4" s="35" t="s">
        <v>311</v>
      </c>
      <c r="J4" s="35" t="s">
        <v>310</v>
      </c>
      <c r="K4" s="35" t="s">
        <v>312</v>
      </c>
      <c r="L4" s="35" t="s">
        <v>310</v>
      </c>
      <c r="M4" s="36" t="s">
        <v>295</v>
      </c>
      <c r="N4" s="36" t="s">
        <v>270</v>
      </c>
    </row>
    <row r="5" spans="1:14">
      <c r="A5" s="9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>
      <c r="A6" s="9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7" t="s">
        <v>314</v>
      </c>
      <c r="B11" s="18"/>
      <c r="C11" s="18"/>
      <c r="D11" s="19"/>
      <c r="E11" s="20"/>
      <c r="F11" s="39"/>
      <c r="G11" s="33"/>
      <c r="H11" s="39"/>
      <c r="I11" s="17" t="s">
        <v>315</v>
      </c>
      <c r="J11" s="18"/>
      <c r="K11" s="18"/>
      <c r="L11" s="18"/>
      <c r="M11" s="18"/>
      <c r="N11" s="25"/>
    </row>
    <row r="12" ht="16.5" spans="1:14">
      <c r="A12" s="21" t="s">
        <v>316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H22" sqref="H22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289</v>
      </c>
      <c r="B2" s="5" t="s">
        <v>261</v>
      </c>
      <c r="C2" s="5" t="s">
        <v>257</v>
      </c>
      <c r="D2" s="5" t="s">
        <v>258</v>
      </c>
      <c r="E2" s="5" t="s">
        <v>259</v>
      </c>
      <c r="F2" s="5" t="s">
        <v>260</v>
      </c>
      <c r="G2" s="4" t="s">
        <v>318</v>
      </c>
      <c r="H2" s="4" t="s">
        <v>319</v>
      </c>
      <c r="I2" s="4" t="s">
        <v>320</v>
      </c>
      <c r="J2" s="4" t="s">
        <v>321</v>
      </c>
      <c r="K2" s="5" t="s">
        <v>295</v>
      </c>
      <c r="L2" s="5" t="s">
        <v>270</v>
      </c>
    </row>
    <row r="3" ht="15" spans="1:12">
      <c r="A3" s="26" t="s">
        <v>297</v>
      </c>
      <c r="B3" s="27" t="s">
        <v>322</v>
      </c>
      <c r="C3" s="12">
        <v>24070442</v>
      </c>
      <c r="D3" s="12" t="s">
        <v>271</v>
      </c>
      <c r="E3" s="28" t="s">
        <v>117</v>
      </c>
      <c r="F3" s="12" t="s">
        <v>62</v>
      </c>
      <c r="G3" s="29" t="s">
        <v>323</v>
      </c>
      <c r="H3" s="30" t="s">
        <v>324</v>
      </c>
      <c r="I3" s="30"/>
      <c r="J3" s="16"/>
      <c r="K3" s="34" t="s">
        <v>325</v>
      </c>
      <c r="L3" s="16" t="s">
        <v>286</v>
      </c>
    </row>
    <row r="4" ht="15" spans="1:12">
      <c r="A4" s="26" t="s">
        <v>297</v>
      </c>
      <c r="B4" s="27" t="s">
        <v>322</v>
      </c>
      <c r="C4" s="12" t="s">
        <v>273</v>
      </c>
      <c r="D4" s="12" t="s">
        <v>271</v>
      </c>
      <c r="E4" s="28" t="s">
        <v>274</v>
      </c>
      <c r="F4" s="12" t="s">
        <v>62</v>
      </c>
      <c r="G4" s="29" t="s">
        <v>323</v>
      </c>
      <c r="H4" s="30" t="s">
        <v>324</v>
      </c>
      <c r="I4" s="30"/>
      <c r="J4" s="16"/>
      <c r="K4" s="34" t="s">
        <v>325</v>
      </c>
      <c r="L4" s="16" t="s">
        <v>286</v>
      </c>
    </row>
    <row r="5" ht="18.75" spans="1:12">
      <c r="A5" s="26"/>
      <c r="B5" s="27"/>
      <c r="C5" s="27"/>
      <c r="D5" s="27"/>
      <c r="E5" s="14"/>
      <c r="F5" s="15"/>
      <c r="G5" s="29"/>
      <c r="H5" s="30"/>
      <c r="I5" s="9"/>
      <c r="J5" s="9"/>
      <c r="K5" s="34"/>
      <c r="L5" s="16"/>
    </row>
    <row r="6" ht="18.75" spans="1:12">
      <c r="A6" s="26"/>
      <c r="B6" s="27"/>
      <c r="C6" s="27"/>
      <c r="D6" s="27"/>
      <c r="E6" s="14"/>
      <c r="F6" s="31"/>
      <c r="G6" s="29"/>
      <c r="H6" s="30"/>
      <c r="I6" s="9"/>
      <c r="J6" s="9"/>
      <c r="K6" s="34"/>
      <c r="L6" s="16"/>
    </row>
    <row r="7" spans="1:12">
      <c r="A7" s="9"/>
      <c r="B7" s="32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7" t="s">
        <v>326</v>
      </c>
      <c r="B9" s="18"/>
      <c r="C9" s="18"/>
      <c r="D9" s="18"/>
      <c r="E9" s="19"/>
      <c r="F9" s="20"/>
      <c r="G9" s="33"/>
      <c r="H9" s="17" t="s">
        <v>327</v>
      </c>
      <c r="I9" s="18"/>
      <c r="J9" s="18"/>
      <c r="K9" s="18"/>
      <c r="L9" s="25"/>
    </row>
    <row r="10" ht="16.5" spans="1:12">
      <c r="A10" s="21" t="s">
        <v>328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19" sqref="F19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256</v>
      </c>
      <c r="B2" s="5" t="s">
        <v>261</v>
      </c>
      <c r="C2" s="5" t="s">
        <v>296</v>
      </c>
      <c r="D2" s="5" t="s">
        <v>259</v>
      </c>
      <c r="E2" s="5" t="s">
        <v>260</v>
      </c>
      <c r="F2" s="4" t="s">
        <v>330</v>
      </c>
      <c r="G2" s="4" t="s">
        <v>280</v>
      </c>
      <c r="H2" s="6" t="s">
        <v>281</v>
      </c>
      <c r="I2" s="23" t="s">
        <v>283</v>
      </c>
    </row>
    <row r="3" s="1" customFormat="1" ht="16.5" spans="1:9">
      <c r="A3" s="4"/>
      <c r="B3" s="7"/>
      <c r="C3" s="7"/>
      <c r="D3" s="7"/>
      <c r="E3" s="7"/>
      <c r="F3" s="4" t="s">
        <v>331</v>
      </c>
      <c r="G3" s="4" t="s">
        <v>284</v>
      </c>
      <c r="H3" s="8"/>
      <c r="I3" s="24"/>
    </row>
    <row r="4" ht="20" customHeight="1" spans="1:9">
      <c r="A4" s="9">
        <v>1</v>
      </c>
      <c r="B4" s="9" t="s">
        <v>299</v>
      </c>
      <c r="C4" s="10" t="s">
        <v>332</v>
      </c>
      <c r="D4" s="491" t="s">
        <v>333</v>
      </c>
      <c r="E4" s="12" t="s">
        <v>62</v>
      </c>
      <c r="F4" s="13" t="s">
        <v>334</v>
      </c>
      <c r="G4" s="13" t="s">
        <v>335</v>
      </c>
      <c r="H4" s="13">
        <f>G4+F4</f>
        <v>-0.11</v>
      </c>
      <c r="I4" s="16" t="s">
        <v>286</v>
      </c>
    </row>
    <row r="5" ht="20" customHeight="1" spans="1:9">
      <c r="A5" s="9">
        <v>2</v>
      </c>
      <c r="B5" s="9" t="s">
        <v>299</v>
      </c>
      <c r="C5" s="10" t="s">
        <v>332</v>
      </c>
      <c r="D5" s="491" t="s">
        <v>336</v>
      </c>
      <c r="E5" s="12" t="s">
        <v>62</v>
      </c>
      <c r="F5" s="13">
        <v>-0.05</v>
      </c>
      <c r="G5" s="13">
        <v>-0.05</v>
      </c>
      <c r="H5" s="13">
        <f>G5+F5</f>
        <v>-0.1</v>
      </c>
      <c r="I5" s="16" t="s">
        <v>286</v>
      </c>
    </row>
    <row r="6" ht="20" customHeight="1" spans="1:9">
      <c r="A6" s="9"/>
      <c r="B6" s="9"/>
      <c r="C6" s="10"/>
      <c r="D6" s="14"/>
      <c r="E6" s="15"/>
      <c r="F6" s="13"/>
      <c r="G6" s="13"/>
      <c r="H6" s="13"/>
      <c r="I6" s="16"/>
    </row>
    <row r="7" spans="1:9">
      <c r="A7" s="9"/>
      <c r="B7" s="9"/>
      <c r="C7" s="16"/>
      <c r="D7" s="16"/>
      <c r="E7" s="16"/>
      <c r="F7" s="16"/>
      <c r="G7" s="16"/>
      <c r="H7" s="16"/>
      <c r="I7" s="16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7" t="s">
        <v>337</v>
      </c>
      <c r="B12" s="18"/>
      <c r="C12" s="18"/>
      <c r="D12" s="19"/>
      <c r="E12" s="20"/>
      <c r="F12" s="17" t="s">
        <v>338</v>
      </c>
      <c r="G12" s="18"/>
      <c r="H12" s="19"/>
      <c r="I12" s="25"/>
    </row>
    <row r="13" ht="16.5" spans="1:9">
      <c r="A13" s="21" t="s">
        <v>339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9" t="s">
        <v>35</v>
      </c>
      <c r="C2" s="460"/>
      <c r="D2" s="460"/>
      <c r="E2" s="460"/>
      <c r="F2" s="460"/>
      <c r="G2" s="460"/>
      <c r="H2" s="460"/>
      <c r="I2" s="474"/>
    </row>
    <row r="3" ht="27.95" customHeight="1" spans="2:9">
      <c r="B3" s="461"/>
      <c r="C3" s="462"/>
      <c r="D3" s="463" t="s">
        <v>36</v>
      </c>
      <c r="E3" s="464"/>
      <c r="F3" s="465" t="s">
        <v>37</v>
      </c>
      <c r="G3" s="466"/>
      <c r="H3" s="463" t="s">
        <v>38</v>
      </c>
      <c r="I3" s="475"/>
    </row>
    <row r="4" ht="27.95" customHeight="1" spans="2:9">
      <c r="B4" s="461" t="s">
        <v>39</v>
      </c>
      <c r="C4" s="462" t="s">
        <v>40</v>
      </c>
      <c r="D4" s="462" t="s">
        <v>41</v>
      </c>
      <c r="E4" s="462" t="s">
        <v>42</v>
      </c>
      <c r="F4" s="467" t="s">
        <v>41</v>
      </c>
      <c r="G4" s="467" t="s">
        <v>42</v>
      </c>
      <c r="H4" s="462" t="s">
        <v>41</v>
      </c>
      <c r="I4" s="476" t="s">
        <v>42</v>
      </c>
    </row>
    <row r="5" ht="27.95" customHeight="1" spans="2:9">
      <c r="B5" s="468" t="s">
        <v>43</v>
      </c>
      <c r="C5" s="9">
        <v>13</v>
      </c>
      <c r="D5" s="9">
        <v>0</v>
      </c>
      <c r="E5" s="9">
        <v>1</v>
      </c>
      <c r="F5" s="469">
        <v>0</v>
      </c>
      <c r="G5" s="469">
        <v>1</v>
      </c>
      <c r="H5" s="9">
        <v>1</v>
      </c>
      <c r="I5" s="477">
        <v>2</v>
      </c>
    </row>
    <row r="6" ht="27.95" customHeight="1" spans="2:9">
      <c r="B6" s="468" t="s">
        <v>44</v>
      </c>
      <c r="C6" s="9">
        <v>20</v>
      </c>
      <c r="D6" s="9">
        <v>0</v>
      </c>
      <c r="E6" s="9">
        <v>1</v>
      </c>
      <c r="F6" s="469">
        <v>1</v>
      </c>
      <c r="G6" s="469">
        <v>2</v>
      </c>
      <c r="H6" s="9">
        <v>2</v>
      </c>
      <c r="I6" s="477">
        <v>3</v>
      </c>
    </row>
    <row r="7" ht="27.95" customHeight="1" spans="2:9">
      <c r="B7" s="468" t="s">
        <v>45</v>
      </c>
      <c r="C7" s="9">
        <v>32</v>
      </c>
      <c r="D7" s="9">
        <v>0</v>
      </c>
      <c r="E7" s="9">
        <v>1</v>
      </c>
      <c r="F7" s="469">
        <v>2</v>
      </c>
      <c r="G7" s="469">
        <v>3</v>
      </c>
      <c r="H7" s="9">
        <v>3</v>
      </c>
      <c r="I7" s="477">
        <v>4</v>
      </c>
    </row>
    <row r="8" ht="27.95" customHeight="1" spans="2:9">
      <c r="B8" s="468" t="s">
        <v>46</v>
      </c>
      <c r="C8" s="9">
        <v>50</v>
      </c>
      <c r="D8" s="9">
        <v>1</v>
      </c>
      <c r="E8" s="9">
        <v>2</v>
      </c>
      <c r="F8" s="469">
        <v>3</v>
      </c>
      <c r="G8" s="469">
        <v>4</v>
      </c>
      <c r="H8" s="9">
        <v>5</v>
      </c>
      <c r="I8" s="477">
        <v>6</v>
      </c>
    </row>
    <row r="9" ht="27.95" customHeight="1" spans="2:9">
      <c r="B9" s="468" t="s">
        <v>47</v>
      </c>
      <c r="C9" s="9">
        <v>80</v>
      </c>
      <c r="D9" s="9">
        <v>2</v>
      </c>
      <c r="E9" s="9">
        <v>3</v>
      </c>
      <c r="F9" s="469">
        <v>5</v>
      </c>
      <c r="G9" s="469">
        <v>6</v>
      </c>
      <c r="H9" s="9">
        <v>7</v>
      </c>
      <c r="I9" s="477">
        <v>8</v>
      </c>
    </row>
    <row r="10" ht="27.95" customHeight="1" spans="2:9">
      <c r="B10" s="468" t="s">
        <v>48</v>
      </c>
      <c r="C10" s="9">
        <v>125</v>
      </c>
      <c r="D10" s="9">
        <v>3</v>
      </c>
      <c r="E10" s="9">
        <v>4</v>
      </c>
      <c r="F10" s="469">
        <v>7</v>
      </c>
      <c r="G10" s="469">
        <v>8</v>
      </c>
      <c r="H10" s="9">
        <v>10</v>
      </c>
      <c r="I10" s="477">
        <v>11</v>
      </c>
    </row>
    <row r="11" ht="27.95" customHeight="1" spans="2:9">
      <c r="B11" s="468" t="s">
        <v>49</v>
      </c>
      <c r="C11" s="9">
        <v>200</v>
      </c>
      <c r="D11" s="9">
        <v>5</v>
      </c>
      <c r="E11" s="9">
        <v>6</v>
      </c>
      <c r="F11" s="469">
        <v>10</v>
      </c>
      <c r="G11" s="469">
        <v>11</v>
      </c>
      <c r="H11" s="9">
        <v>14</v>
      </c>
      <c r="I11" s="477">
        <v>15</v>
      </c>
    </row>
    <row r="12" ht="27.95" customHeight="1" spans="2:9">
      <c r="B12" s="470" t="s">
        <v>50</v>
      </c>
      <c r="C12" s="471">
        <v>315</v>
      </c>
      <c r="D12" s="471">
        <v>7</v>
      </c>
      <c r="E12" s="471">
        <v>8</v>
      </c>
      <c r="F12" s="472">
        <v>14</v>
      </c>
      <c r="G12" s="472">
        <v>15</v>
      </c>
      <c r="H12" s="471">
        <v>21</v>
      </c>
      <c r="I12" s="478">
        <v>22</v>
      </c>
    </row>
    <row r="14" spans="2:4">
      <c r="B14" s="473" t="s">
        <v>51</v>
      </c>
      <c r="C14" s="473"/>
      <c r="D14" s="47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O18" sqref="O18"/>
    </sheetView>
  </sheetViews>
  <sheetFormatPr defaultColWidth="10.375" defaultRowHeight="16.5" customHeight="1"/>
  <cols>
    <col min="1" max="1" width="11.125" style="256" customWidth="1"/>
    <col min="2" max="9" width="10.375" style="256"/>
    <col min="10" max="10" width="8.875" style="256" customWidth="1"/>
    <col min="11" max="11" width="12" style="256" customWidth="1"/>
    <col min="12" max="16384" width="10.375" style="256"/>
  </cols>
  <sheetData>
    <row r="1" ht="21" spans="1:11">
      <c r="A1" s="387" t="s">
        <v>52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ht="15" spans="1:11">
      <c r="A2" s="257" t="s">
        <v>53</v>
      </c>
      <c r="B2" s="258" t="s">
        <v>54</v>
      </c>
      <c r="C2" s="258"/>
      <c r="D2" s="259" t="s">
        <v>55</v>
      </c>
      <c r="E2" s="259"/>
      <c r="F2" s="258" t="s">
        <v>56</v>
      </c>
      <c r="G2" s="258"/>
      <c r="H2" s="260" t="s">
        <v>57</v>
      </c>
      <c r="I2" s="333" t="s">
        <v>56</v>
      </c>
      <c r="J2" s="333"/>
      <c r="K2" s="334"/>
    </row>
    <row r="3" ht="14.25" spans="1:11">
      <c r="A3" s="261" t="s">
        <v>58</v>
      </c>
      <c r="B3" s="262"/>
      <c r="C3" s="263"/>
      <c r="D3" s="264" t="s">
        <v>59</v>
      </c>
      <c r="E3" s="265"/>
      <c r="F3" s="265"/>
      <c r="G3" s="266"/>
      <c r="H3" s="264" t="s">
        <v>60</v>
      </c>
      <c r="I3" s="265"/>
      <c r="J3" s="265"/>
      <c r="K3" s="266"/>
    </row>
    <row r="4" ht="14.25" spans="1:11">
      <c r="A4" s="267" t="s">
        <v>61</v>
      </c>
      <c r="B4" s="154" t="s">
        <v>62</v>
      </c>
      <c r="C4" s="155"/>
      <c r="D4" s="267" t="s">
        <v>63</v>
      </c>
      <c r="E4" s="268"/>
      <c r="F4" s="269">
        <v>45524</v>
      </c>
      <c r="G4" s="270"/>
      <c r="H4" s="267" t="s">
        <v>64</v>
      </c>
      <c r="I4" s="268"/>
      <c r="J4" s="154" t="s">
        <v>65</v>
      </c>
      <c r="K4" s="155" t="s">
        <v>66</v>
      </c>
    </row>
    <row r="5" ht="14.25" spans="1:11">
      <c r="A5" s="271" t="s">
        <v>67</v>
      </c>
      <c r="B5" s="272" t="s">
        <v>68</v>
      </c>
      <c r="C5" s="273"/>
      <c r="D5" s="267" t="s">
        <v>69</v>
      </c>
      <c r="E5" s="268"/>
      <c r="F5" s="269">
        <v>45519</v>
      </c>
      <c r="G5" s="270"/>
      <c r="H5" s="267" t="s">
        <v>70</v>
      </c>
      <c r="I5" s="268"/>
      <c r="J5" s="154" t="s">
        <v>65</v>
      </c>
      <c r="K5" s="155" t="s">
        <v>66</v>
      </c>
    </row>
    <row r="6" ht="14.25" spans="1:11">
      <c r="A6" s="267" t="s">
        <v>71</v>
      </c>
      <c r="B6" s="274" t="s">
        <v>72</v>
      </c>
      <c r="C6" s="275">
        <v>5</v>
      </c>
      <c r="D6" s="271" t="s">
        <v>73</v>
      </c>
      <c r="E6" s="276"/>
      <c r="F6" s="269">
        <v>45522</v>
      </c>
      <c r="G6" s="270"/>
      <c r="H6" s="267" t="s">
        <v>74</v>
      </c>
      <c r="I6" s="268"/>
      <c r="J6" s="154" t="s">
        <v>65</v>
      </c>
      <c r="K6" s="155" t="s">
        <v>66</v>
      </c>
    </row>
    <row r="7" ht="14.25" spans="1:11">
      <c r="A7" s="267" t="s">
        <v>75</v>
      </c>
      <c r="B7" s="277">
        <v>1000</v>
      </c>
      <c r="C7" s="278"/>
      <c r="D7" s="271" t="s">
        <v>76</v>
      </c>
      <c r="E7" s="279"/>
      <c r="F7" s="269">
        <v>45523</v>
      </c>
      <c r="G7" s="270"/>
      <c r="H7" s="267" t="s">
        <v>77</v>
      </c>
      <c r="I7" s="268"/>
      <c r="J7" s="154" t="s">
        <v>65</v>
      </c>
      <c r="K7" s="155" t="s">
        <v>66</v>
      </c>
    </row>
    <row r="8" ht="15" spans="1:11">
      <c r="A8" s="280" t="s">
        <v>78</v>
      </c>
      <c r="B8" s="281" t="s">
        <v>79</v>
      </c>
      <c r="C8" s="282"/>
      <c r="D8" s="283" t="s">
        <v>80</v>
      </c>
      <c r="E8" s="284"/>
      <c r="F8" s="285">
        <v>45523</v>
      </c>
      <c r="G8" s="286"/>
      <c r="H8" s="283" t="s">
        <v>81</v>
      </c>
      <c r="I8" s="284"/>
      <c r="J8" s="303" t="s">
        <v>65</v>
      </c>
      <c r="K8" s="335" t="s">
        <v>66</v>
      </c>
    </row>
    <row r="9" ht="15" spans="1:11">
      <c r="A9" s="388" t="s">
        <v>82</v>
      </c>
      <c r="B9" s="389"/>
      <c r="C9" s="389"/>
      <c r="D9" s="390"/>
      <c r="E9" s="390"/>
      <c r="F9" s="390"/>
      <c r="G9" s="390"/>
      <c r="H9" s="390"/>
      <c r="I9" s="390"/>
      <c r="J9" s="390"/>
      <c r="K9" s="441"/>
    </row>
    <row r="10" ht="15" spans="1:11">
      <c r="A10" s="391" t="s">
        <v>83</v>
      </c>
      <c r="B10" s="392"/>
      <c r="C10" s="392"/>
      <c r="D10" s="392"/>
      <c r="E10" s="392"/>
      <c r="F10" s="392"/>
      <c r="G10" s="392"/>
      <c r="H10" s="392"/>
      <c r="I10" s="392"/>
      <c r="J10" s="392"/>
      <c r="K10" s="442"/>
    </row>
    <row r="11" ht="14.25" spans="1:11">
      <c r="A11" s="393" t="s">
        <v>84</v>
      </c>
      <c r="B11" s="394" t="s">
        <v>85</v>
      </c>
      <c r="C11" s="395" t="s">
        <v>86</v>
      </c>
      <c r="D11" s="396"/>
      <c r="E11" s="397" t="s">
        <v>87</v>
      </c>
      <c r="F11" s="394" t="s">
        <v>85</v>
      </c>
      <c r="G11" s="395" t="s">
        <v>86</v>
      </c>
      <c r="H11" s="395" t="s">
        <v>88</v>
      </c>
      <c r="I11" s="397" t="s">
        <v>89</v>
      </c>
      <c r="J11" s="394" t="s">
        <v>85</v>
      </c>
      <c r="K11" s="443" t="s">
        <v>86</v>
      </c>
    </row>
    <row r="12" ht="14.25" spans="1:11">
      <c r="A12" s="271" t="s">
        <v>90</v>
      </c>
      <c r="B12" s="293" t="s">
        <v>85</v>
      </c>
      <c r="C12" s="154" t="s">
        <v>86</v>
      </c>
      <c r="D12" s="279"/>
      <c r="E12" s="276" t="s">
        <v>91</v>
      </c>
      <c r="F12" s="293" t="s">
        <v>85</v>
      </c>
      <c r="G12" s="154" t="s">
        <v>86</v>
      </c>
      <c r="H12" s="154" t="s">
        <v>88</v>
      </c>
      <c r="I12" s="276" t="s">
        <v>92</v>
      </c>
      <c r="J12" s="293" t="s">
        <v>85</v>
      </c>
      <c r="K12" s="155" t="s">
        <v>86</v>
      </c>
    </row>
    <row r="13" ht="14.25" spans="1:11">
      <c r="A13" s="271" t="s">
        <v>93</v>
      </c>
      <c r="B13" s="293" t="s">
        <v>85</v>
      </c>
      <c r="C13" s="154" t="s">
        <v>86</v>
      </c>
      <c r="D13" s="279"/>
      <c r="E13" s="276" t="s">
        <v>94</v>
      </c>
      <c r="F13" s="154" t="s">
        <v>95</v>
      </c>
      <c r="G13" s="154" t="s">
        <v>96</v>
      </c>
      <c r="H13" s="154" t="s">
        <v>88</v>
      </c>
      <c r="I13" s="276" t="s">
        <v>97</v>
      </c>
      <c r="J13" s="293" t="s">
        <v>85</v>
      </c>
      <c r="K13" s="155" t="s">
        <v>86</v>
      </c>
    </row>
    <row r="14" ht="15" spans="1:11">
      <c r="A14" s="283" t="s">
        <v>98</v>
      </c>
      <c r="B14" s="284"/>
      <c r="C14" s="284"/>
      <c r="D14" s="284"/>
      <c r="E14" s="284"/>
      <c r="F14" s="284"/>
      <c r="G14" s="284"/>
      <c r="H14" s="284"/>
      <c r="I14" s="284"/>
      <c r="J14" s="284"/>
      <c r="K14" s="337"/>
    </row>
    <row r="15" ht="15" spans="1:11">
      <c r="A15" s="391" t="s">
        <v>99</v>
      </c>
      <c r="B15" s="392"/>
      <c r="C15" s="392"/>
      <c r="D15" s="392"/>
      <c r="E15" s="392"/>
      <c r="F15" s="392"/>
      <c r="G15" s="392"/>
      <c r="H15" s="392"/>
      <c r="I15" s="392"/>
      <c r="J15" s="392"/>
      <c r="K15" s="442"/>
    </row>
    <row r="16" ht="14.25" spans="1:11">
      <c r="A16" s="398" t="s">
        <v>100</v>
      </c>
      <c r="B16" s="395" t="s">
        <v>95</v>
      </c>
      <c r="C16" s="395" t="s">
        <v>96</v>
      </c>
      <c r="D16" s="399"/>
      <c r="E16" s="400" t="s">
        <v>101</v>
      </c>
      <c r="F16" s="395" t="s">
        <v>95</v>
      </c>
      <c r="G16" s="395" t="s">
        <v>96</v>
      </c>
      <c r="H16" s="401"/>
      <c r="I16" s="400" t="s">
        <v>102</v>
      </c>
      <c r="J16" s="395" t="s">
        <v>95</v>
      </c>
      <c r="K16" s="443" t="s">
        <v>96</v>
      </c>
    </row>
    <row r="17" customHeight="1" spans="1:22">
      <c r="A17" s="310" t="s">
        <v>103</v>
      </c>
      <c r="B17" s="154" t="s">
        <v>95</v>
      </c>
      <c r="C17" s="154" t="s">
        <v>96</v>
      </c>
      <c r="D17" s="402"/>
      <c r="E17" s="311" t="s">
        <v>104</v>
      </c>
      <c r="F17" s="154" t="s">
        <v>95</v>
      </c>
      <c r="G17" s="154" t="s">
        <v>96</v>
      </c>
      <c r="H17" s="403"/>
      <c r="I17" s="311" t="s">
        <v>105</v>
      </c>
      <c r="J17" s="154" t="s">
        <v>95</v>
      </c>
      <c r="K17" s="155" t="s">
        <v>96</v>
      </c>
      <c r="L17" s="444"/>
      <c r="M17" s="444"/>
      <c r="N17" s="444"/>
      <c r="O17" s="444"/>
      <c r="P17" s="444"/>
      <c r="Q17" s="444"/>
      <c r="R17" s="444"/>
      <c r="S17" s="444"/>
      <c r="T17" s="444"/>
      <c r="U17" s="444"/>
      <c r="V17" s="444"/>
    </row>
    <row r="18" ht="18" customHeight="1" spans="1:11">
      <c r="A18" s="404" t="s">
        <v>106</v>
      </c>
      <c r="B18" s="405"/>
      <c r="C18" s="405"/>
      <c r="D18" s="405"/>
      <c r="E18" s="405"/>
      <c r="F18" s="405"/>
      <c r="G18" s="405"/>
      <c r="H18" s="405"/>
      <c r="I18" s="405"/>
      <c r="J18" s="405"/>
      <c r="K18" s="445"/>
    </row>
    <row r="19" s="386" customFormat="1" ht="18" customHeight="1" spans="1:11">
      <c r="A19" s="391" t="s">
        <v>107</v>
      </c>
      <c r="B19" s="392"/>
      <c r="C19" s="392"/>
      <c r="D19" s="392"/>
      <c r="E19" s="392"/>
      <c r="F19" s="392"/>
      <c r="G19" s="392"/>
      <c r="H19" s="392"/>
      <c r="I19" s="392"/>
      <c r="J19" s="392"/>
      <c r="K19" s="442"/>
    </row>
    <row r="20" customHeight="1" spans="1:11">
      <c r="A20" s="406" t="s">
        <v>108</v>
      </c>
      <c r="B20" s="407"/>
      <c r="C20" s="407"/>
      <c r="D20" s="407"/>
      <c r="E20" s="407"/>
      <c r="F20" s="407"/>
      <c r="G20" s="407"/>
      <c r="H20" s="407"/>
      <c r="I20" s="407"/>
      <c r="J20" s="407"/>
      <c r="K20" s="446"/>
    </row>
    <row r="21" ht="21.75" customHeight="1" spans="1:11">
      <c r="A21" s="408" t="s">
        <v>109</v>
      </c>
      <c r="B21" s="409"/>
      <c r="C21" s="410"/>
      <c r="D21" s="410" t="s">
        <v>110</v>
      </c>
      <c r="E21" s="410" t="s">
        <v>111</v>
      </c>
      <c r="F21" s="410" t="s">
        <v>112</v>
      </c>
      <c r="G21" s="410" t="s">
        <v>113</v>
      </c>
      <c r="H21" s="411" t="s">
        <v>114</v>
      </c>
      <c r="I21" s="409"/>
      <c r="J21" s="447"/>
      <c r="K21" s="342" t="s">
        <v>115</v>
      </c>
    </row>
    <row r="22" ht="23" customHeight="1" spans="1:11">
      <c r="A22" s="412" t="s">
        <v>116</v>
      </c>
      <c r="B22" s="413"/>
      <c r="C22" s="413"/>
      <c r="D22" s="413" t="s">
        <v>95</v>
      </c>
      <c r="E22" s="413" t="s">
        <v>95</v>
      </c>
      <c r="F22" s="413" t="s">
        <v>95</v>
      </c>
      <c r="G22" s="413" t="s">
        <v>95</v>
      </c>
      <c r="H22" s="413" t="s">
        <v>95</v>
      </c>
      <c r="I22" s="413"/>
      <c r="J22" s="413"/>
      <c r="K22" s="448" t="s">
        <v>95</v>
      </c>
    </row>
    <row r="23" ht="23" customHeight="1" spans="1:11">
      <c r="A23" s="412" t="s">
        <v>117</v>
      </c>
      <c r="B23" s="413"/>
      <c r="C23" s="413"/>
      <c r="D23" s="413" t="s">
        <v>95</v>
      </c>
      <c r="E23" s="413" t="s">
        <v>95</v>
      </c>
      <c r="F23" s="413" t="s">
        <v>95</v>
      </c>
      <c r="G23" s="413" t="s">
        <v>95</v>
      </c>
      <c r="H23" s="413" t="s">
        <v>95</v>
      </c>
      <c r="I23" s="413"/>
      <c r="J23" s="413"/>
      <c r="K23" s="448" t="s">
        <v>95</v>
      </c>
    </row>
    <row r="24" ht="23" customHeight="1" spans="1:11">
      <c r="A24" s="414"/>
      <c r="B24" s="415"/>
      <c r="C24" s="413"/>
      <c r="D24" s="413"/>
      <c r="E24" s="413"/>
      <c r="F24" s="413"/>
      <c r="G24" s="413"/>
      <c r="H24" s="413"/>
      <c r="I24" s="413"/>
      <c r="J24" s="413"/>
      <c r="K24" s="448"/>
    </row>
    <row r="25" ht="23" customHeight="1" spans="1:11">
      <c r="A25" s="416"/>
      <c r="B25" s="417"/>
      <c r="C25" s="413"/>
      <c r="D25" s="413"/>
      <c r="E25" s="413"/>
      <c r="F25" s="413"/>
      <c r="G25" s="413"/>
      <c r="H25" s="413"/>
      <c r="I25" s="417"/>
      <c r="J25" s="417"/>
      <c r="K25" s="273"/>
    </row>
    <row r="26" ht="23" customHeight="1" spans="1:11">
      <c r="A26" s="418"/>
      <c r="B26" s="417"/>
      <c r="C26" s="417"/>
      <c r="D26" s="417"/>
      <c r="E26" s="417"/>
      <c r="F26" s="417"/>
      <c r="G26" s="417"/>
      <c r="H26" s="417"/>
      <c r="I26" s="417"/>
      <c r="J26" s="417"/>
      <c r="K26" s="273"/>
    </row>
    <row r="27" ht="23" customHeight="1" spans="1:11">
      <c r="A27" s="418"/>
      <c r="B27" s="417"/>
      <c r="C27" s="417"/>
      <c r="D27" s="417"/>
      <c r="E27" s="417"/>
      <c r="F27" s="417"/>
      <c r="G27" s="417"/>
      <c r="H27" s="417"/>
      <c r="I27" s="417"/>
      <c r="J27" s="417"/>
      <c r="K27" s="273"/>
    </row>
    <row r="28" ht="18" customHeight="1" spans="1:11">
      <c r="A28" s="419" t="s">
        <v>118</v>
      </c>
      <c r="B28" s="420"/>
      <c r="C28" s="420"/>
      <c r="D28" s="420"/>
      <c r="E28" s="420"/>
      <c r="F28" s="420"/>
      <c r="G28" s="420"/>
      <c r="H28" s="420"/>
      <c r="I28" s="420"/>
      <c r="J28" s="420"/>
      <c r="K28" s="449"/>
    </row>
    <row r="29" ht="18.75" customHeight="1" spans="1:11">
      <c r="A29" s="421"/>
      <c r="B29" s="422"/>
      <c r="C29" s="422"/>
      <c r="D29" s="422"/>
      <c r="E29" s="422"/>
      <c r="F29" s="422"/>
      <c r="G29" s="422"/>
      <c r="H29" s="422"/>
      <c r="I29" s="422"/>
      <c r="J29" s="422"/>
      <c r="K29" s="450"/>
    </row>
    <row r="30" ht="18.75" customHeight="1" spans="1:11">
      <c r="A30" s="423"/>
      <c r="B30" s="424"/>
      <c r="C30" s="424"/>
      <c r="D30" s="424"/>
      <c r="E30" s="424"/>
      <c r="F30" s="424"/>
      <c r="G30" s="424"/>
      <c r="H30" s="424"/>
      <c r="I30" s="424"/>
      <c r="J30" s="424"/>
      <c r="K30" s="451"/>
    </row>
    <row r="31" ht="18" customHeight="1" spans="1:11">
      <c r="A31" s="419" t="s">
        <v>119</v>
      </c>
      <c r="B31" s="420"/>
      <c r="C31" s="420"/>
      <c r="D31" s="420"/>
      <c r="E31" s="420"/>
      <c r="F31" s="420"/>
      <c r="G31" s="420"/>
      <c r="H31" s="420"/>
      <c r="I31" s="420"/>
      <c r="J31" s="420"/>
      <c r="K31" s="449"/>
    </row>
    <row r="32" ht="14.25" spans="1:11">
      <c r="A32" s="425" t="s">
        <v>120</v>
      </c>
      <c r="B32" s="426"/>
      <c r="C32" s="426"/>
      <c r="D32" s="426"/>
      <c r="E32" s="426"/>
      <c r="F32" s="426"/>
      <c r="G32" s="426"/>
      <c r="H32" s="426"/>
      <c r="I32" s="426"/>
      <c r="J32" s="426"/>
      <c r="K32" s="452"/>
    </row>
    <row r="33" ht="15" spans="1:11">
      <c r="A33" s="162" t="s">
        <v>121</v>
      </c>
      <c r="B33" s="163"/>
      <c r="C33" s="154" t="s">
        <v>65</v>
      </c>
      <c r="D33" s="154" t="s">
        <v>66</v>
      </c>
      <c r="E33" s="427" t="s">
        <v>122</v>
      </c>
      <c r="F33" s="428"/>
      <c r="G33" s="428"/>
      <c r="H33" s="428"/>
      <c r="I33" s="428"/>
      <c r="J33" s="428"/>
      <c r="K33" s="453"/>
    </row>
    <row r="34" ht="15" spans="1:11">
      <c r="A34" s="429" t="s">
        <v>123</v>
      </c>
      <c r="B34" s="429"/>
      <c r="C34" s="429"/>
      <c r="D34" s="429"/>
      <c r="E34" s="429"/>
      <c r="F34" s="429"/>
      <c r="G34" s="429"/>
      <c r="H34" s="429"/>
      <c r="I34" s="429"/>
      <c r="J34" s="429"/>
      <c r="K34" s="429"/>
    </row>
    <row r="35" ht="21" customHeight="1" spans="1:11">
      <c r="A35" s="430" t="s">
        <v>124</v>
      </c>
      <c r="B35" s="431"/>
      <c r="C35" s="431"/>
      <c r="D35" s="431"/>
      <c r="E35" s="431"/>
      <c r="F35" s="431"/>
      <c r="G35" s="431"/>
      <c r="H35" s="431"/>
      <c r="I35" s="431"/>
      <c r="J35" s="431"/>
      <c r="K35" s="454"/>
    </row>
    <row r="36" ht="21" customHeight="1" spans="1:11">
      <c r="A36" s="318" t="s">
        <v>125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48"/>
    </row>
    <row r="37" ht="21" customHeight="1" spans="1:11">
      <c r="A37" s="318" t="s">
        <v>126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48"/>
    </row>
    <row r="38" ht="21" customHeight="1" spans="1:11">
      <c r="A38" s="318"/>
      <c r="B38" s="319"/>
      <c r="C38" s="319"/>
      <c r="D38" s="319"/>
      <c r="E38" s="319"/>
      <c r="F38" s="319"/>
      <c r="G38" s="319"/>
      <c r="H38" s="319"/>
      <c r="I38" s="319"/>
      <c r="J38" s="319"/>
      <c r="K38" s="348"/>
    </row>
    <row r="39" ht="21" customHeight="1" spans="1:11">
      <c r="A39" s="318"/>
      <c r="B39" s="319"/>
      <c r="C39" s="319"/>
      <c r="D39" s="319"/>
      <c r="E39" s="319"/>
      <c r="F39" s="319"/>
      <c r="G39" s="319"/>
      <c r="H39" s="319"/>
      <c r="I39" s="319"/>
      <c r="J39" s="319"/>
      <c r="K39" s="348"/>
    </row>
    <row r="40" ht="21" customHeight="1" spans="1:11">
      <c r="A40" s="318"/>
      <c r="B40" s="319"/>
      <c r="C40" s="319"/>
      <c r="D40" s="319"/>
      <c r="E40" s="319"/>
      <c r="F40" s="319"/>
      <c r="G40" s="319"/>
      <c r="H40" s="319"/>
      <c r="I40" s="319"/>
      <c r="J40" s="319"/>
      <c r="K40" s="348"/>
    </row>
    <row r="41" ht="21" customHeight="1" spans="1:11">
      <c r="A41" s="318"/>
      <c r="B41" s="319"/>
      <c r="C41" s="319"/>
      <c r="D41" s="319"/>
      <c r="E41" s="319"/>
      <c r="F41" s="319"/>
      <c r="G41" s="319"/>
      <c r="H41" s="319"/>
      <c r="I41" s="319"/>
      <c r="J41" s="319"/>
      <c r="K41" s="348"/>
    </row>
    <row r="42" ht="15" spans="1:11">
      <c r="A42" s="313" t="s">
        <v>127</v>
      </c>
      <c r="B42" s="314"/>
      <c r="C42" s="314"/>
      <c r="D42" s="314"/>
      <c r="E42" s="314"/>
      <c r="F42" s="314"/>
      <c r="G42" s="314"/>
      <c r="H42" s="314"/>
      <c r="I42" s="314"/>
      <c r="J42" s="314"/>
      <c r="K42" s="346"/>
    </row>
    <row r="43" ht="15" spans="1:11">
      <c r="A43" s="391" t="s">
        <v>128</v>
      </c>
      <c r="B43" s="392"/>
      <c r="C43" s="392"/>
      <c r="D43" s="392"/>
      <c r="E43" s="392"/>
      <c r="F43" s="392"/>
      <c r="G43" s="392"/>
      <c r="H43" s="392"/>
      <c r="I43" s="392"/>
      <c r="J43" s="392"/>
      <c r="K43" s="442"/>
    </row>
    <row r="44" ht="14.25" spans="1:11">
      <c r="A44" s="398" t="s">
        <v>129</v>
      </c>
      <c r="B44" s="395" t="s">
        <v>95</v>
      </c>
      <c r="C44" s="395" t="s">
        <v>96</v>
      </c>
      <c r="D44" s="395" t="s">
        <v>88</v>
      </c>
      <c r="E44" s="400" t="s">
        <v>130</v>
      </c>
      <c r="F44" s="395" t="s">
        <v>95</v>
      </c>
      <c r="G44" s="395" t="s">
        <v>96</v>
      </c>
      <c r="H44" s="395" t="s">
        <v>88</v>
      </c>
      <c r="I44" s="400" t="s">
        <v>131</v>
      </c>
      <c r="J44" s="395" t="s">
        <v>95</v>
      </c>
      <c r="K44" s="443" t="s">
        <v>96</v>
      </c>
    </row>
    <row r="45" ht="14.25" spans="1:11">
      <c r="A45" s="310" t="s">
        <v>87</v>
      </c>
      <c r="B45" s="154" t="s">
        <v>95</v>
      </c>
      <c r="C45" s="154" t="s">
        <v>96</v>
      </c>
      <c r="D45" s="154" t="s">
        <v>88</v>
      </c>
      <c r="E45" s="311" t="s">
        <v>94</v>
      </c>
      <c r="F45" s="154" t="s">
        <v>95</v>
      </c>
      <c r="G45" s="154" t="s">
        <v>96</v>
      </c>
      <c r="H45" s="154" t="s">
        <v>88</v>
      </c>
      <c r="I45" s="311" t="s">
        <v>105</v>
      </c>
      <c r="J45" s="154" t="s">
        <v>95</v>
      </c>
      <c r="K45" s="155" t="s">
        <v>96</v>
      </c>
    </row>
    <row r="46" ht="15" spans="1:11">
      <c r="A46" s="283" t="s">
        <v>98</v>
      </c>
      <c r="B46" s="284"/>
      <c r="C46" s="284"/>
      <c r="D46" s="284"/>
      <c r="E46" s="284"/>
      <c r="F46" s="284"/>
      <c r="G46" s="284"/>
      <c r="H46" s="284"/>
      <c r="I46" s="284"/>
      <c r="J46" s="284"/>
      <c r="K46" s="337"/>
    </row>
    <row r="47" ht="15" spans="1:11">
      <c r="A47" s="429" t="s">
        <v>132</v>
      </c>
      <c r="B47" s="429"/>
      <c r="C47" s="429"/>
      <c r="D47" s="429"/>
      <c r="E47" s="429"/>
      <c r="F47" s="429"/>
      <c r="G47" s="429"/>
      <c r="H47" s="429"/>
      <c r="I47" s="429"/>
      <c r="J47" s="429"/>
      <c r="K47" s="429"/>
    </row>
    <row r="48" ht="15" spans="1:11">
      <c r="A48" s="430"/>
      <c r="B48" s="431"/>
      <c r="C48" s="431"/>
      <c r="D48" s="431"/>
      <c r="E48" s="431"/>
      <c r="F48" s="431"/>
      <c r="G48" s="431"/>
      <c r="H48" s="431"/>
      <c r="I48" s="431"/>
      <c r="J48" s="431"/>
      <c r="K48" s="454"/>
    </row>
    <row r="49" ht="15" spans="1:11">
      <c r="A49" s="432" t="s">
        <v>133</v>
      </c>
      <c r="B49" s="433" t="s">
        <v>134</v>
      </c>
      <c r="C49" s="433"/>
      <c r="D49" s="434" t="s">
        <v>135</v>
      </c>
      <c r="E49" s="435" t="s">
        <v>136</v>
      </c>
      <c r="F49" s="436" t="s">
        <v>137</v>
      </c>
      <c r="G49" s="437">
        <v>45520</v>
      </c>
      <c r="H49" s="438" t="s">
        <v>138</v>
      </c>
      <c r="I49" s="455"/>
      <c r="J49" s="456" t="s">
        <v>139</v>
      </c>
      <c r="K49" s="457"/>
    </row>
    <row r="50" ht="15" spans="1:11">
      <c r="A50" s="429" t="s">
        <v>140</v>
      </c>
      <c r="B50" s="429"/>
      <c r="C50" s="429"/>
      <c r="D50" s="429"/>
      <c r="E50" s="429"/>
      <c r="F50" s="429"/>
      <c r="G50" s="429"/>
      <c r="H50" s="429"/>
      <c r="I50" s="429"/>
      <c r="J50" s="429"/>
      <c r="K50" s="429"/>
    </row>
    <row r="51" ht="24" customHeight="1" spans="1:11">
      <c r="A51" s="439" t="s">
        <v>141</v>
      </c>
      <c r="B51" s="440"/>
      <c r="C51" s="440"/>
      <c r="D51" s="440"/>
      <c r="E51" s="440"/>
      <c r="F51" s="440"/>
      <c r="G51" s="440"/>
      <c r="H51" s="440"/>
      <c r="I51" s="440"/>
      <c r="J51" s="440"/>
      <c r="K51" s="458"/>
    </row>
    <row r="52" ht="15" spans="1:11">
      <c r="A52" s="432" t="s">
        <v>133</v>
      </c>
      <c r="B52" s="433" t="s">
        <v>134</v>
      </c>
      <c r="C52" s="433"/>
      <c r="D52" s="434" t="s">
        <v>135</v>
      </c>
      <c r="E52" s="435" t="s">
        <v>136</v>
      </c>
      <c r="F52" s="436" t="s">
        <v>142</v>
      </c>
      <c r="G52" s="437">
        <v>45520</v>
      </c>
      <c r="H52" s="438" t="s">
        <v>138</v>
      </c>
      <c r="I52" s="455"/>
      <c r="J52" s="456" t="s">
        <v>139</v>
      </c>
      <c r="K52" s="45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10</xdr:col>
                    <xdr:colOff>38100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6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6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10</xdr:col>
                    <xdr:colOff>47625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7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762000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71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72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73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74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75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76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77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78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name="Check Box 77" r:id="rId79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name="Check Box 78" r:id="rId80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name="Check Box 79" r:id="rId81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name="Check Box 80" r:id="rId82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name="Check Box 81" r:id="rId83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name="Check Box 82" r:id="rId84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name="Check Box 83" r:id="rId85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name="Check Box 84" r:id="rId86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name="Check Box 85" r:id="rId87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name="Check Box 86" r:id="rId88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name="Check Box 87" r:id="rId89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name="Check Box 88" r:id="rId90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"/>
  <sheetViews>
    <sheetView workbookViewId="0">
      <selection activeCell="T24" sqref="T24"/>
    </sheetView>
  </sheetViews>
  <sheetFormatPr defaultColWidth="9" defaultRowHeight="14.25"/>
  <cols>
    <col min="1" max="1" width="19.25" style="90" customWidth="1"/>
    <col min="2" max="2" width="9" style="90" customWidth="1"/>
    <col min="3" max="4" width="8.5" style="91" customWidth="1"/>
    <col min="5" max="7" width="8.5" style="90" customWidth="1"/>
    <col min="8" max="8" width="6.5" style="90" customWidth="1"/>
    <col min="9" max="9" width="2.75" style="90" customWidth="1"/>
    <col min="10" max="10" width="9.15833333333333" style="90" customWidth="1"/>
    <col min="11" max="11" width="10.75" style="90" customWidth="1"/>
    <col min="12" max="15" width="9.75" style="90" customWidth="1"/>
    <col min="16" max="16" width="9.75" style="354" customWidth="1"/>
    <col min="17" max="254" width="9" style="90"/>
    <col min="255" max="16384" width="9" style="93"/>
  </cols>
  <sheetData>
    <row r="1" s="90" customFormat="1" ht="29" customHeight="1" spans="1:257">
      <c r="A1" s="94" t="s">
        <v>143</v>
      </c>
      <c r="B1" s="94"/>
      <c r="C1" s="95"/>
      <c r="D1" s="95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366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  <c r="IT1" s="93"/>
      <c r="IU1" s="93"/>
      <c r="IV1" s="93"/>
      <c r="IW1" s="93"/>
    </row>
    <row r="2" s="90" customFormat="1" ht="20" customHeight="1" spans="1:257">
      <c r="A2" s="355" t="s">
        <v>61</v>
      </c>
      <c r="B2" s="356" t="str">
        <f>首期!B4</f>
        <v>TAJJAM81109</v>
      </c>
      <c r="C2" s="357"/>
      <c r="D2" s="358"/>
      <c r="E2" s="359" t="s">
        <v>67</v>
      </c>
      <c r="F2" s="360" t="s">
        <v>68</v>
      </c>
      <c r="G2" s="360"/>
      <c r="H2" s="360"/>
      <c r="I2" s="367"/>
      <c r="J2" s="368" t="s">
        <v>57</v>
      </c>
      <c r="K2" s="241" t="s">
        <v>56</v>
      </c>
      <c r="L2" s="241"/>
      <c r="M2" s="241"/>
      <c r="N2" s="241"/>
      <c r="O2" s="369"/>
      <c r="P2" s="370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  <c r="IW2" s="93"/>
    </row>
    <row r="3" s="90" customFormat="1" spans="1:257">
      <c r="A3" s="227" t="s">
        <v>144</v>
      </c>
      <c r="B3" s="104" t="s">
        <v>145</v>
      </c>
      <c r="C3" s="105"/>
      <c r="D3" s="104"/>
      <c r="E3" s="104"/>
      <c r="F3" s="104"/>
      <c r="G3" s="104"/>
      <c r="H3" s="104"/>
      <c r="I3" s="371"/>
      <c r="J3" s="130"/>
      <c r="K3" s="130"/>
      <c r="L3" s="130"/>
      <c r="M3" s="130"/>
      <c r="N3" s="130"/>
      <c r="O3" s="372"/>
      <c r="P3" s="37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  <c r="IT3" s="93"/>
      <c r="IU3" s="93"/>
      <c r="IV3" s="93"/>
      <c r="IW3" s="93"/>
    </row>
    <row r="4" s="90" customFormat="1" ht="16.5" spans="1:257">
      <c r="A4" s="227"/>
      <c r="B4" s="106" t="s">
        <v>146</v>
      </c>
      <c r="C4" s="106" t="s">
        <v>110</v>
      </c>
      <c r="D4" s="107" t="s">
        <v>111</v>
      </c>
      <c r="E4" s="106" t="s">
        <v>112</v>
      </c>
      <c r="F4" s="106" t="s">
        <v>113</v>
      </c>
      <c r="G4" s="106" t="s">
        <v>114</v>
      </c>
      <c r="H4" s="106" t="s">
        <v>147</v>
      </c>
      <c r="I4" s="371"/>
      <c r="J4" s="374"/>
      <c r="K4" s="375" t="s">
        <v>117</v>
      </c>
      <c r="L4" s="375" t="s">
        <v>148</v>
      </c>
      <c r="M4" s="375" t="s">
        <v>148</v>
      </c>
      <c r="N4" s="376"/>
      <c r="O4" s="376"/>
      <c r="P4" s="377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  <c r="IU4" s="93"/>
      <c r="IV4" s="93"/>
      <c r="IW4" s="93"/>
    </row>
    <row r="5" s="90" customFormat="1" ht="16.5" spans="1:257">
      <c r="A5" s="227"/>
      <c r="B5" s="106" t="s">
        <v>149</v>
      </c>
      <c r="C5" s="106" t="s">
        <v>150</v>
      </c>
      <c r="D5" s="107" t="s">
        <v>151</v>
      </c>
      <c r="E5" s="106" t="s">
        <v>152</v>
      </c>
      <c r="F5" s="106" t="s">
        <v>153</v>
      </c>
      <c r="G5" s="106" t="s">
        <v>154</v>
      </c>
      <c r="H5" s="106" t="s">
        <v>155</v>
      </c>
      <c r="I5" s="129"/>
      <c r="J5" s="250"/>
      <c r="K5" s="378"/>
      <c r="L5" s="379" t="s">
        <v>111</v>
      </c>
      <c r="M5" s="379" t="s">
        <v>111</v>
      </c>
      <c r="N5" s="380"/>
      <c r="O5" s="378"/>
      <c r="P5" s="381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  <c r="IT5" s="93"/>
      <c r="IU5" s="93"/>
      <c r="IV5" s="93"/>
      <c r="IW5" s="93"/>
    </row>
    <row r="6" s="90" customFormat="1" ht="20" customHeight="1" spans="1:257">
      <c r="A6" s="228" t="s">
        <v>156</v>
      </c>
      <c r="B6" s="111">
        <f>C6-1</f>
        <v>68</v>
      </c>
      <c r="C6" s="111">
        <f>D6-2</f>
        <v>69</v>
      </c>
      <c r="D6" s="112">
        <v>71</v>
      </c>
      <c r="E6" s="111">
        <f>D6+2</f>
        <v>73</v>
      </c>
      <c r="F6" s="111">
        <f>E6+2</f>
        <v>75</v>
      </c>
      <c r="G6" s="111">
        <f>F6+1</f>
        <v>76</v>
      </c>
      <c r="H6" s="111">
        <f>G6+1</f>
        <v>77</v>
      </c>
      <c r="I6" s="129"/>
      <c r="J6" s="250"/>
      <c r="K6" s="250"/>
      <c r="L6" s="250" t="s">
        <v>157</v>
      </c>
      <c r="M6" s="250" t="s">
        <v>158</v>
      </c>
      <c r="N6" s="250"/>
      <c r="O6" s="250"/>
      <c r="P6" s="382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  <c r="IT6" s="93"/>
      <c r="IU6" s="93"/>
      <c r="IV6" s="93"/>
      <c r="IW6" s="93"/>
    </row>
    <row r="7" s="90" customFormat="1" ht="20" customHeight="1" spans="1:257">
      <c r="A7" s="228" t="s">
        <v>159</v>
      </c>
      <c r="B7" s="111">
        <f t="shared" ref="B7:B9" si="0">C7-4</f>
        <v>101</v>
      </c>
      <c r="C7" s="111">
        <f t="shared" ref="C7:C9" si="1">D7-4</f>
        <v>105</v>
      </c>
      <c r="D7" s="112">
        <v>109</v>
      </c>
      <c r="E7" s="111">
        <f t="shared" ref="E7:E9" si="2">D7+4</f>
        <v>113</v>
      </c>
      <c r="F7" s="111">
        <f>E7+4</f>
        <v>117</v>
      </c>
      <c r="G7" s="111">
        <f t="shared" ref="G7:G9" si="3">F7+6</f>
        <v>123</v>
      </c>
      <c r="H7" s="111">
        <f>G7+6</f>
        <v>129</v>
      </c>
      <c r="I7" s="129"/>
      <c r="J7" s="250"/>
      <c r="K7" s="250"/>
      <c r="L7" s="250" t="s">
        <v>160</v>
      </c>
      <c r="M7" s="250" t="s">
        <v>157</v>
      </c>
      <c r="N7" s="250"/>
      <c r="O7" s="250"/>
      <c r="P7" s="382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  <c r="IV7" s="93"/>
      <c r="IW7" s="93"/>
    </row>
    <row r="8" s="90" customFormat="1" ht="20" customHeight="1" spans="1:257">
      <c r="A8" s="228" t="s">
        <v>161</v>
      </c>
      <c r="B8" s="111">
        <f t="shared" si="0"/>
        <v>98</v>
      </c>
      <c r="C8" s="111">
        <f t="shared" si="1"/>
        <v>102</v>
      </c>
      <c r="D8" s="112">
        <v>106</v>
      </c>
      <c r="E8" s="111">
        <f t="shared" si="2"/>
        <v>110</v>
      </c>
      <c r="F8" s="111">
        <f>E8+5</f>
        <v>115</v>
      </c>
      <c r="G8" s="111">
        <f t="shared" si="3"/>
        <v>121</v>
      </c>
      <c r="H8" s="111">
        <f>G8+7</f>
        <v>128</v>
      </c>
      <c r="I8" s="129"/>
      <c r="J8" s="250"/>
      <c r="K8" s="250"/>
      <c r="L8" s="250" t="s">
        <v>157</v>
      </c>
      <c r="M8" s="250" t="s">
        <v>157</v>
      </c>
      <c r="N8" s="250"/>
      <c r="O8" s="250"/>
      <c r="P8" s="382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  <c r="IT8" s="93"/>
      <c r="IU8" s="93"/>
      <c r="IV8" s="93"/>
      <c r="IW8" s="93"/>
    </row>
    <row r="9" s="90" customFormat="1" ht="20" customHeight="1" spans="1:257">
      <c r="A9" s="228" t="s">
        <v>162</v>
      </c>
      <c r="B9" s="111">
        <f t="shared" si="0"/>
        <v>100</v>
      </c>
      <c r="C9" s="111">
        <f t="shared" si="1"/>
        <v>104</v>
      </c>
      <c r="D9" s="112">
        <v>108</v>
      </c>
      <c r="E9" s="111">
        <f t="shared" si="2"/>
        <v>112</v>
      </c>
      <c r="F9" s="111">
        <f>E9+5</f>
        <v>117</v>
      </c>
      <c r="G9" s="111">
        <f t="shared" si="3"/>
        <v>123</v>
      </c>
      <c r="H9" s="111">
        <f>G9+7</f>
        <v>130</v>
      </c>
      <c r="I9" s="129"/>
      <c r="J9" s="250"/>
      <c r="K9" s="250"/>
      <c r="L9" s="250" t="s">
        <v>163</v>
      </c>
      <c r="M9" s="250" t="s">
        <v>157</v>
      </c>
      <c r="N9" s="250"/>
      <c r="O9" s="250"/>
      <c r="P9" s="382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  <c r="IT9" s="93"/>
      <c r="IU9" s="93"/>
      <c r="IV9" s="93"/>
      <c r="IW9" s="93"/>
    </row>
    <row r="10" s="90" customFormat="1" ht="20" customHeight="1" spans="1:257">
      <c r="A10" s="228" t="s">
        <v>164</v>
      </c>
      <c r="B10" s="111">
        <f>C10-1.2</f>
        <v>44.3</v>
      </c>
      <c r="C10" s="111">
        <f>D10-1.2</f>
        <v>45.5</v>
      </c>
      <c r="D10" s="112">
        <v>46.7</v>
      </c>
      <c r="E10" s="111">
        <f>D10+1.2</f>
        <v>47.9</v>
      </c>
      <c r="F10" s="111">
        <f>E10+1.2</f>
        <v>49.1</v>
      </c>
      <c r="G10" s="111">
        <f>F10+1.4</f>
        <v>50.5</v>
      </c>
      <c r="H10" s="111">
        <f>G10+1.4</f>
        <v>51.9</v>
      </c>
      <c r="I10" s="129"/>
      <c r="J10" s="250"/>
      <c r="K10" s="250"/>
      <c r="L10" s="250" t="s">
        <v>163</v>
      </c>
      <c r="M10" s="250" t="s">
        <v>158</v>
      </c>
      <c r="N10" s="250"/>
      <c r="O10" s="250"/>
      <c r="P10" s="382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  <c r="IT10" s="93"/>
      <c r="IU10" s="93"/>
      <c r="IV10" s="93"/>
      <c r="IW10" s="93"/>
    </row>
    <row r="11" s="90" customFormat="1" ht="20" customHeight="1" spans="1:257">
      <c r="A11" s="228" t="s">
        <v>165</v>
      </c>
      <c r="B11" s="111">
        <f>C11-1</f>
        <v>46</v>
      </c>
      <c r="C11" s="111">
        <f>D11-1</f>
        <v>47</v>
      </c>
      <c r="D11" s="112">
        <v>48</v>
      </c>
      <c r="E11" s="111">
        <f>D11+1</f>
        <v>49</v>
      </c>
      <c r="F11" s="111">
        <f>E11+1</f>
        <v>50</v>
      </c>
      <c r="G11" s="111">
        <f>F11+1.5</f>
        <v>51.5</v>
      </c>
      <c r="H11" s="111">
        <f>G11+1.5</f>
        <v>53</v>
      </c>
      <c r="I11" s="129"/>
      <c r="J11" s="250"/>
      <c r="K11" s="250"/>
      <c r="L11" s="250" t="s">
        <v>166</v>
      </c>
      <c r="M11" s="250" t="s">
        <v>167</v>
      </c>
      <c r="N11" s="250"/>
      <c r="O11" s="250"/>
      <c r="P11" s="382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  <c r="IT11" s="93"/>
      <c r="IU11" s="93"/>
      <c r="IV11" s="93"/>
      <c r="IW11" s="93"/>
    </row>
    <row r="12" s="90" customFormat="1" ht="20" customHeight="1" spans="1:257">
      <c r="A12" s="228" t="s">
        <v>168</v>
      </c>
      <c r="B12" s="111">
        <f>C12-0.5</f>
        <v>19.5</v>
      </c>
      <c r="C12" s="111">
        <f>D12-0.5</f>
        <v>20</v>
      </c>
      <c r="D12" s="112">
        <v>20.5</v>
      </c>
      <c r="E12" s="111">
        <f t="shared" ref="E12:H12" si="4">D12+0.5</f>
        <v>21</v>
      </c>
      <c r="F12" s="111">
        <f t="shared" si="4"/>
        <v>21.5</v>
      </c>
      <c r="G12" s="111">
        <f t="shared" si="4"/>
        <v>22</v>
      </c>
      <c r="H12" s="111">
        <f t="shared" si="4"/>
        <v>22.5</v>
      </c>
      <c r="I12" s="129"/>
      <c r="J12" s="250"/>
      <c r="K12" s="250"/>
      <c r="L12" s="250" t="s">
        <v>158</v>
      </c>
      <c r="M12" s="250" t="s">
        <v>158</v>
      </c>
      <c r="N12" s="250"/>
      <c r="O12" s="250"/>
      <c r="P12" s="382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  <c r="IT12" s="93"/>
      <c r="IU12" s="93"/>
      <c r="IV12" s="93"/>
      <c r="IW12" s="93"/>
    </row>
    <row r="13" s="90" customFormat="1" ht="20" customHeight="1" spans="1:257">
      <c r="A13" s="228" t="s">
        <v>169</v>
      </c>
      <c r="B13" s="113">
        <f>C13-0.7</f>
        <v>18.3</v>
      </c>
      <c r="C13" s="113">
        <f>D13-0.7</f>
        <v>19</v>
      </c>
      <c r="D13" s="112">
        <v>19.7</v>
      </c>
      <c r="E13" s="113">
        <f>D13+0.7</f>
        <v>20.4</v>
      </c>
      <c r="F13" s="113">
        <f>E13+0.7</f>
        <v>21.1</v>
      </c>
      <c r="G13" s="113">
        <f>F13+0.95</f>
        <v>22.05</v>
      </c>
      <c r="H13" s="113">
        <f>G13+0.95</f>
        <v>23</v>
      </c>
      <c r="I13" s="129"/>
      <c r="J13" s="250"/>
      <c r="K13" s="250"/>
      <c r="L13" s="250" t="s">
        <v>157</v>
      </c>
      <c r="M13" s="250" t="s">
        <v>157</v>
      </c>
      <c r="N13" s="250"/>
      <c r="O13" s="250"/>
      <c r="P13" s="382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  <c r="IT13" s="93"/>
      <c r="IU13" s="93"/>
      <c r="IV13" s="93"/>
      <c r="IW13" s="93"/>
    </row>
    <row r="14" s="90" customFormat="1" ht="20" customHeight="1" spans="1:257">
      <c r="A14" s="228" t="s">
        <v>170</v>
      </c>
      <c r="B14" s="111">
        <f>C14-0.7</f>
        <v>16.3</v>
      </c>
      <c r="C14" s="111">
        <f>D14-0.7</f>
        <v>17</v>
      </c>
      <c r="D14" s="112">
        <v>17.7</v>
      </c>
      <c r="E14" s="111">
        <f>D14+0.7</f>
        <v>18.4</v>
      </c>
      <c r="F14" s="111">
        <f>E14+0.7</f>
        <v>19.1</v>
      </c>
      <c r="G14" s="111">
        <f>F14+0.95</f>
        <v>20.05</v>
      </c>
      <c r="H14" s="111">
        <f>G14+0.95</f>
        <v>21</v>
      </c>
      <c r="I14" s="129"/>
      <c r="J14" s="250"/>
      <c r="K14" s="250"/>
      <c r="L14" s="250" t="s">
        <v>157</v>
      </c>
      <c r="M14" s="250" t="s">
        <v>157</v>
      </c>
      <c r="N14" s="250"/>
      <c r="O14" s="250"/>
      <c r="P14" s="382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  <c r="IT14" s="93"/>
      <c r="IU14" s="93"/>
      <c r="IV14" s="93"/>
      <c r="IW14" s="93"/>
    </row>
    <row r="15" s="90" customFormat="1" ht="20" customHeight="1" spans="1:257">
      <c r="A15" s="228" t="s">
        <v>171</v>
      </c>
      <c r="B15" s="111">
        <f>C15-0</f>
        <v>19.6</v>
      </c>
      <c r="C15" s="111">
        <f>D15-0.4</f>
        <v>19.6</v>
      </c>
      <c r="D15" s="112">
        <v>20</v>
      </c>
      <c r="E15" s="111">
        <f>D15+0.4</f>
        <v>20.4</v>
      </c>
      <c r="F15" s="111">
        <f>E15+0.4</f>
        <v>20.8</v>
      </c>
      <c r="G15" s="111">
        <f>F15+0.6</f>
        <v>21.4</v>
      </c>
      <c r="H15" s="111">
        <f>G15+0.6</f>
        <v>22</v>
      </c>
      <c r="I15" s="129"/>
      <c r="J15" s="250"/>
      <c r="K15" s="250"/>
      <c r="L15" s="250" t="s">
        <v>157</v>
      </c>
      <c r="M15" s="250" t="s">
        <v>157</v>
      </c>
      <c r="N15" s="250"/>
      <c r="O15" s="250"/>
      <c r="P15" s="382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  <c r="IT15" s="93"/>
      <c r="IU15" s="93"/>
      <c r="IV15" s="93"/>
      <c r="IW15" s="93"/>
    </row>
    <row r="16" s="90" customFormat="1" ht="20" customHeight="1" spans="1:257">
      <c r="A16" s="228" t="s">
        <v>172</v>
      </c>
      <c r="B16" s="111">
        <f>C16-0</f>
        <v>10.3</v>
      </c>
      <c r="C16" s="111">
        <f>D16-0.2</f>
        <v>10.3</v>
      </c>
      <c r="D16" s="112">
        <v>10.5</v>
      </c>
      <c r="E16" s="111">
        <f>D16+0.2</f>
        <v>10.7</v>
      </c>
      <c r="F16" s="111">
        <f>E16+0.2</f>
        <v>10.9</v>
      </c>
      <c r="G16" s="111">
        <f>F16+0.25</f>
        <v>11.15</v>
      </c>
      <c r="H16" s="111">
        <f>G16+0.25</f>
        <v>11.4</v>
      </c>
      <c r="I16" s="129"/>
      <c r="J16" s="250"/>
      <c r="K16" s="250"/>
      <c r="L16" s="250" t="s">
        <v>157</v>
      </c>
      <c r="M16" s="250" t="s">
        <v>157</v>
      </c>
      <c r="N16" s="250"/>
      <c r="O16" s="250"/>
      <c r="P16" s="382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  <c r="IT16" s="93"/>
      <c r="IU16" s="93"/>
      <c r="IV16" s="93"/>
      <c r="IW16" s="93"/>
    </row>
    <row r="17" s="90" customFormat="1" ht="20" customHeight="1" spans="1:257">
      <c r="A17" s="228" t="s">
        <v>173</v>
      </c>
      <c r="B17" s="111">
        <f>C17</f>
        <v>1.3</v>
      </c>
      <c r="C17" s="111">
        <f>D17</f>
        <v>1.3</v>
      </c>
      <c r="D17" s="112">
        <v>1.3</v>
      </c>
      <c r="E17" s="111">
        <f t="shared" ref="E17:H17" si="5">D17</f>
        <v>1.3</v>
      </c>
      <c r="F17" s="111">
        <f t="shared" si="5"/>
        <v>1.3</v>
      </c>
      <c r="G17" s="111">
        <f t="shared" si="5"/>
        <v>1.3</v>
      </c>
      <c r="H17" s="111">
        <f t="shared" si="5"/>
        <v>1.3</v>
      </c>
      <c r="I17" s="129"/>
      <c r="J17" s="250"/>
      <c r="K17" s="250"/>
      <c r="L17" s="250" t="s">
        <v>157</v>
      </c>
      <c r="M17" s="250" t="s">
        <v>157</v>
      </c>
      <c r="N17" s="250"/>
      <c r="O17" s="250"/>
      <c r="P17" s="382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  <c r="IV17" s="93"/>
      <c r="IW17" s="93"/>
    </row>
    <row r="18" s="90" customFormat="1" ht="20" customHeight="1" spans="1:257">
      <c r="A18" s="361"/>
      <c r="B18" s="362"/>
      <c r="C18" s="362"/>
      <c r="D18" s="363"/>
      <c r="E18" s="362"/>
      <c r="F18" s="362"/>
      <c r="G18" s="362"/>
      <c r="H18" s="362"/>
      <c r="I18" s="129"/>
      <c r="J18" s="250"/>
      <c r="K18" s="250"/>
      <c r="L18" s="250"/>
      <c r="M18" s="250"/>
      <c r="N18" s="250"/>
      <c r="O18" s="250"/>
      <c r="P18" s="382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  <c r="IT18" s="93"/>
      <c r="IU18" s="93"/>
      <c r="IV18" s="93"/>
      <c r="IW18" s="93"/>
    </row>
    <row r="19" s="90" customFormat="1" ht="20" customHeight="1" spans="1:257">
      <c r="A19" s="364"/>
      <c r="B19" s="115"/>
      <c r="C19" s="115"/>
      <c r="D19" s="115"/>
      <c r="E19" s="115"/>
      <c r="F19" s="115"/>
      <c r="G19" s="115"/>
      <c r="H19" s="116"/>
      <c r="I19" s="129"/>
      <c r="J19" s="250"/>
      <c r="K19" s="250"/>
      <c r="L19" s="250"/>
      <c r="M19" s="250"/>
      <c r="N19" s="250"/>
      <c r="O19" s="250"/>
      <c r="P19" s="382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  <c r="IV19" s="93"/>
      <c r="IW19" s="93"/>
    </row>
    <row r="20" s="90" customFormat="1" ht="20" customHeight="1" spans="1:257">
      <c r="A20" s="365"/>
      <c r="B20" s="234"/>
      <c r="C20" s="234"/>
      <c r="D20" s="234"/>
      <c r="E20" s="235"/>
      <c r="F20" s="234"/>
      <c r="G20" s="234"/>
      <c r="H20" s="234"/>
      <c r="I20" s="383"/>
      <c r="J20" s="253"/>
      <c r="K20" s="253"/>
      <c r="L20" s="252"/>
      <c r="M20" s="253"/>
      <c r="N20" s="253"/>
      <c r="O20" s="252"/>
      <c r="P20" s="384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3"/>
      <c r="IS20" s="93"/>
      <c r="IT20" s="93"/>
      <c r="IU20" s="93"/>
      <c r="IV20" s="93"/>
      <c r="IW20" s="93"/>
    </row>
    <row r="21" s="90" customFormat="1" ht="17.25" spans="1:257">
      <c r="A21" s="120"/>
      <c r="B21" s="120"/>
      <c r="C21" s="121"/>
      <c r="D21" s="121"/>
      <c r="E21" s="122"/>
      <c r="F21" s="121"/>
      <c r="G21" s="121"/>
      <c r="H21" s="121"/>
      <c r="P21" s="366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  <c r="IR21" s="93"/>
      <c r="IS21" s="93"/>
      <c r="IT21" s="93"/>
      <c r="IU21" s="93"/>
      <c r="IV21" s="93"/>
      <c r="IW21" s="93"/>
    </row>
    <row r="22" s="90" customFormat="1" spans="1:257">
      <c r="A22" s="123" t="s">
        <v>174</v>
      </c>
      <c r="B22" s="123"/>
      <c r="C22" s="124"/>
      <c r="D22" s="124"/>
      <c r="P22" s="366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3"/>
      <c r="IS22" s="93"/>
      <c r="IT22" s="93"/>
      <c r="IU22" s="93"/>
      <c r="IV22" s="93"/>
      <c r="IW22" s="93"/>
    </row>
    <row r="23" s="90" customFormat="1" spans="3:257">
      <c r="C23" s="91"/>
      <c r="D23" s="91"/>
      <c r="J23" s="143" t="s">
        <v>175</v>
      </c>
      <c r="K23" s="385">
        <v>45520</v>
      </c>
      <c r="L23" s="143" t="s">
        <v>176</v>
      </c>
      <c r="M23" s="143" t="s">
        <v>136</v>
      </c>
      <c r="N23" s="143" t="s">
        <v>177</v>
      </c>
      <c r="O23" s="90" t="s">
        <v>139</v>
      </c>
      <c r="P23" s="366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  <c r="IL23" s="93"/>
      <c r="IM23" s="93"/>
      <c r="IN23" s="93"/>
      <c r="IO23" s="93"/>
      <c r="IP23" s="93"/>
      <c r="IQ23" s="93"/>
      <c r="IR23" s="93"/>
      <c r="IS23" s="93"/>
      <c r="IT23" s="93"/>
      <c r="IU23" s="93"/>
      <c r="IV23" s="93"/>
      <c r="IW23" s="93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20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" sqref="A2:K8"/>
    </sheetView>
  </sheetViews>
  <sheetFormatPr defaultColWidth="10" defaultRowHeight="16.5" customHeight="1"/>
  <cols>
    <col min="1" max="1" width="10.875" style="256" customWidth="1"/>
    <col min="2" max="16384" width="10" style="256"/>
  </cols>
  <sheetData>
    <row r="1" ht="22.5" customHeight="1" spans="1:11">
      <c r="A1" s="148" t="s">
        <v>178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ht="17.25" customHeight="1" spans="1:11">
      <c r="A2" s="257" t="s">
        <v>53</v>
      </c>
      <c r="B2" s="258" t="s">
        <v>54</v>
      </c>
      <c r="C2" s="258"/>
      <c r="D2" s="259" t="s">
        <v>55</v>
      </c>
      <c r="E2" s="259"/>
      <c r="F2" s="258" t="s">
        <v>56</v>
      </c>
      <c r="G2" s="258"/>
      <c r="H2" s="260" t="s">
        <v>57</v>
      </c>
      <c r="I2" s="333" t="s">
        <v>56</v>
      </c>
      <c r="J2" s="333"/>
      <c r="K2" s="334"/>
    </row>
    <row r="3" customHeight="1" spans="1:11">
      <c r="A3" s="261" t="s">
        <v>58</v>
      </c>
      <c r="B3" s="262"/>
      <c r="C3" s="263"/>
      <c r="D3" s="264" t="s">
        <v>59</v>
      </c>
      <c r="E3" s="265"/>
      <c r="F3" s="265"/>
      <c r="G3" s="266"/>
      <c r="H3" s="264" t="s">
        <v>60</v>
      </c>
      <c r="I3" s="265"/>
      <c r="J3" s="265"/>
      <c r="K3" s="266"/>
    </row>
    <row r="4" customHeight="1" spans="1:11">
      <c r="A4" s="267" t="s">
        <v>61</v>
      </c>
      <c r="B4" s="154" t="s">
        <v>62</v>
      </c>
      <c r="C4" s="155"/>
      <c r="D4" s="267" t="s">
        <v>63</v>
      </c>
      <c r="E4" s="268"/>
      <c r="F4" s="269">
        <v>45524</v>
      </c>
      <c r="G4" s="270"/>
      <c r="H4" s="267" t="s">
        <v>64</v>
      </c>
      <c r="I4" s="268"/>
      <c r="J4" s="154" t="s">
        <v>65</v>
      </c>
      <c r="K4" s="155" t="s">
        <v>66</v>
      </c>
    </row>
    <row r="5" customHeight="1" spans="1:11">
      <c r="A5" s="271" t="s">
        <v>67</v>
      </c>
      <c r="B5" s="272" t="s">
        <v>68</v>
      </c>
      <c r="C5" s="273"/>
      <c r="D5" s="267" t="s">
        <v>69</v>
      </c>
      <c r="E5" s="268"/>
      <c r="F5" s="269">
        <v>45519</v>
      </c>
      <c r="G5" s="270"/>
      <c r="H5" s="267" t="s">
        <v>70</v>
      </c>
      <c r="I5" s="268"/>
      <c r="J5" s="154" t="s">
        <v>65</v>
      </c>
      <c r="K5" s="155" t="s">
        <v>66</v>
      </c>
    </row>
    <row r="6" customHeight="1" spans="1:11">
      <c r="A6" s="267" t="s">
        <v>71</v>
      </c>
      <c r="B6" s="274" t="s">
        <v>72</v>
      </c>
      <c r="C6" s="275">
        <v>5</v>
      </c>
      <c r="D6" s="271" t="s">
        <v>73</v>
      </c>
      <c r="E6" s="276"/>
      <c r="F6" s="269">
        <v>45522</v>
      </c>
      <c r="G6" s="270"/>
      <c r="H6" s="267" t="s">
        <v>74</v>
      </c>
      <c r="I6" s="268"/>
      <c r="J6" s="154" t="s">
        <v>65</v>
      </c>
      <c r="K6" s="155" t="s">
        <v>66</v>
      </c>
    </row>
    <row r="7" customHeight="1" spans="1:11">
      <c r="A7" s="267" t="s">
        <v>75</v>
      </c>
      <c r="B7" s="277">
        <v>1000</v>
      </c>
      <c r="C7" s="278"/>
      <c r="D7" s="271" t="s">
        <v>76</v>
      </c>
      <c r="E7" s="279"/>
      <c r="F7" s="269">
        <v>45523</v>
      </c>
      <c r="G7" s="270"/>
      <c r="H7" s="267" t="s">
        <v>77</v>
      </c>
      <c r="I7" s="268"/>
      <c r="J7" s="154" t="s">
        <v>65</v>
      </c>
      <c r="K7" s="155" t="s">
        <v>66</v>
      </c>
    </row>
    <row r="8" customHeight="1" spans="1:16">
      <c r="A8" s="280" t="s">
        <v>78</v>
      </c>
      <c r="B8" s="281" t="s">
        <v>79</v>
      </c>
      <c r="C8" s="282"/>
      <c r="D8" s="283" t="s">
        <v>80</v>
      </c>
      <c r="E8" s="284"/>
      <c r="F8" s="285">
        <v>45523</v>
      </c>
      <c r="G8" s="286"/>
      <c r="H8" s="283" t="s">
        <v>81</v>
      </c>
      <c r="I8" s="284"/>
      <c r="J8" s="303" t="s">
        <v>65</v>
      </c>
      <c r="K8" s="335" t="s">
        <v>66</v>
      </c>
      <c r="P8" s="207" t="s">
        <v>179</v>
      </c>
    </row>
    <row r="9" customHeight="1" spans="1:11">
      <c r="A9" s="287" t="s">
        <v>180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</row>
    <row r="10" customHeight="1" spans="1:11">
      <c r="A10" s="288" t="s">
        <v>84</v>
      </c>
      <c r="B10" s="289" t="s">
        <v>85</v>
      </c>
      <c r="C10" s="290" t="s">
        <v>86</v>
      </c>
      <c r="D10" s="291"/>
      <c r="E10" s="292" t="s">
        <v>89</v>
      </c>
      <c r="F10" s="289" t="s">
        <v>85</v>
      </c>
      <c r="G10" s="290" t="s">
        <v>86</v>
      </c>
      <c r="H10" s="289"/>
      <c r="I10" s="292" t="s">
        <v>87</v>
      </c>
      <c r="J10" s="289" t="s">
        <v>85</v>
      </c>
      <c r="K10" s="336" t="s">
        <v>86</v>
      </c>
    </row>
    <row r="11" customHeight="1" spans="1:11">
      <c r="A11" s="271" t="s">
        <v>90</v>
      </c>
      <c r="B11" s="293" t="s">
        <v>85</v>
      </c>
      <c r="C11" s="154" t="s">
        <v>86</v>
      </c>
      <c r="D11" s="279"/>
      <c r="E11" s="276" t="s">
        <v>92</v>
      </c>
      <c r="F11" s="293" t="s">
        <v>85</v>
      </c>
      <c r="G11" s="154" t="s">
        <v>86</v>
      </c>
      <c r="H11" s="293"/>
      <c r="I11" s="276" t="s">
        <v>97</v>
      </c>
      <c r="J11" s="293" t="s">
        <v>85</v>
      </c>
      <c r="K11" s="155" t="s">
        <v>86</v>
      </c>
    </row>
    <row r="12" customHeight="1" spans="1:11">
      <c r="A12" s="283" t="s">
        <v>122</v>
      </c>
      <c r="B12" s="284"/>
      <c r="C12" s="284"/>
      <c r="D12" s="284"/>
      <c r="E12" s="284"/>
      <c r="F12" s="284"/>
      <c r="G12" s="284"/>
      <c r="H12" s="284"/>
      <c r="I12" s="284"/>
      <c r="J12" s="284"/>
      <c r="K12" s="337"/>
    </row>
    <row r="13" customHeight="1" spans="1:11">
      <c r="A13" s="294" t="s">
        <v>181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</row>
    <row r="14" customHeight="1" spans="1:11">
      <c r="A14" s="295" t="s">
        <v>182</v>
      </c>
      <c r="B14" s="296"/>
      <c r="C14" s="296"/>
      <c r="D14" s="296"/>
      <c r="E14" s="296"/>
      <c r="F14" s="296"/>
      <c r="G14" s="296"/>
      <c r="H14" s="297"/>
      <c r="I14" s="338"/>
      <c r="J14" s="338"/>
      <c r="K14" s="339"/>
    </row>
    <row r="15" customHeight="1" spans="1:11">
      <c r="A15" s="298"/>
      <c r="B15" s="299"/>
      <c r="C15" s="299"/>
      <c r="D15" s="300"/>
      <c r="E15" s="301"/>
      <c r="F15" s="299"/>
      <c r="G15" s="299"/>
      <c r="H15" s="300"/>
      <c r="I15" s="340"/>
      <c r="J15" s="341"/>
      <c r="K15" s="342"/>
    </row>
    <row r="16" customHeight="1" spans="1:11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35"/>
    </row>
    <row r="17" customHeight="1" spans="1:11">
      <c r="A17" s="294" t="s">
        <v>183</v>
      </c>
      <c r="B17" s="294"/>
      <c r="C17" s="294"/>
      <c r="D17" s="294"/>
      <c r="E17" s="294"/>
      <c r="F17" s="294"/>
      <c r="G17" s="294"/>
      <c r="H17" s="294"/>
      <c r="I17" s="294"/>
      <c r="J17" s="294"/>
      <c r="K17" s="294"/>
    </row>
    <row r="18" customHeight="1" spans="1:11">
      <c r="A18" s="304" t="s">
        <v>184</v>
      </c>
      <c r="B18" s="305"/>
      <c r="C18" s="305"/>
      <c r="D18" s="305"/>
      <c r="E18" s="305"/>
      <c r="F18" s="305"/>
      <c r="G18" s="305"/>
      <c r="H18" s="305"/>
      <c r="I18" s="338"/>
      <c r="J18" s="338"/>
      <c r="K18" s="339"/>
    </row>
    <row r="19" customHeight="1" spans="1:11">
      <c r="A19" s="298"/>
      <c r="B19" s="299"/>
      <c r="C19" s="299"/>
      <c r="D19" s="300"/>
      <c r="E19" s="301"/>
      <c r="F19" s="299"/>
      <c r="G19" s="299"/>
      <c r="H19" s="300"/>
      <c r="I19" s="340"/>
      <c r="J19" s="341"/>
      <c r="K19" s="342"/>
    </row>
    <row r="20" customHeight="1" spans="1:11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35"/>
    </row>
    <row r="21" customHeight="1" spans="1:11">
      <c r="A21" s="306" t="s">
        <v>119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</row>
    <row r="22" customHeight="1" spans="1:11">
      <c r="A22" s="149" t="s">
        <v>120</v>
      </c>
      <c r="B22" s="183"/>
      <c r="C22" s="183"/>
      <c r="D22" s="183"/>
      <c r="E22" s="183"/>
      <c r="F22" s="183"/>
      <c r="G22" s="183"/>
      <c r="H22" s="183"/>
      <c r="I22" s="183"/>
      <c r="J22" s="183"/>
      <c r="K22" s="211"/>
    </row>
    <row r="23" customHeight="1" spans="1:11">
      <c r="A23" s="162" t="s">
        <v>121</v>
      </c>
      <c r="B23" s="163"/>
      <c r="C23" s="154" t="s">
        <v>65</v>
      </c>
      <c r="D23" s="154" t="s">
        <v>66</v>
      </c>
      <c r="E23" s="161"/>
      <c r="F23" s="161"/>
      <c r="G23" s="161"/>
      <c r="H23" s="161"/>
      <c r="I23" s="161"/>
      <c r="J23" s="161"/>
      <c r="K23" s="204"/>
    </row>
    <row r="24" customHeight="1" spans="1:11">
      <c r="A24" s="307" t="s">
        <v>185</v>
      </c>
      <c r="B24" s="157"/>
      <c r="C24" s="157"/>
      <c r="D24" s="157"/>
      <c r="E24" s="157"/>
      <c r="F24" s="157"/>
      <c r="G24" s="157"/>
      <c r="H24" s="157"/>
      <c r="I24" s="157"/>
      <c r="J24" s="157"/>
      <c r="K24" s="343"/>
    </row>
    <row r="25" customHeight="1" spans="1:11">
      <c r="A25" s="308"/>
      <c r="B25" s="309"/>
      <c r="C25" s="309"/>
      <c r="D25" s="309"/>
      <c r="E25" s="309"/>
      <c r="F25" s="309"/>
      <c r="G25" s="309"/>
      <c r="H25" s="309"/>
      <c r="I25" s="309"/>
      <c r="J25" s="309"/>
      <c r="K25" s="344"/>
    </row>
    <row r="26" customHeight="1" spans="1:11">
      <c r="A26" s="287" t="s">
        <v>128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7"/>
    </row>
    <row r="27" customHeight="1" spans="1:11">
      <c r="A27" s="261" t="s">
        <v>129</v>
      </c>
      <c r="B27" s="290" t="s">
        <v>95</v>
      </c>
      <c r="C27" s="290" t="s">
        <v>96</v>
      </c>
      <c r="D27" s="290" t="s">
        <v>88</v>
      </c>
      <c r="E27" s="262" t="s">
        <v>130</v>
      </c>
      <c r="F27" s="290" t="s">
        <v>95</v>
      </c>
      <c r="G27" s="290" t="s">
        <v>96</v>
      </c>
      <c r="H27" s="290" t="s">
        <v>88</v>
      </c>
      <c r="I27" s="262" t="s">
        <v>131</v>
      </c>
      <c r="J27" s="290" t="s">
        <v>95</v>
      </c>
      <c r="K27" s="336" t="s">
        <v>96</v>
      </c>
    </row>
    <row r="28" customHeight="1" spans="1:11">
      <c r="A28" s="310" t="s">
        <v>87</v>
      </c>
      <c r="B28" s="154" t="s">
        <v>95</v>
      </c>
      <c r="C28" s="154" t="s">
        <v>96</v>
      </c>
      <c r="D28" s="154" t="s">
        <v>88</v>
      </c>
      <c r="E28" s="311" t="s">
        <v>94</v>
      </c>
      <c r="F28" s="154" t="s">
        <v>95</v>
      </c>
      <c r="G28" s="154" t="s">
        <v>96</v>
      </c>
      <c r="H28" s="154" t="s">
        <v>88</v>
      </c>
      <c r="I28" s="311" t="s">
        <v>105</v>
      </c>
      <c r="J28" s="154" t="s">
        <v>95</v>
      </c>
      <c r="K28" s="155" t="s">
        <v>96</v>
      </c>
    </row>
    <row r="29" customHeight="1" spans="1:11">
      <c r="A29" s="267" t="s">
        <v>98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45"/>
    </row>
    <row r="30" customHeight="1" spans="1:11">
      <c r="A30" s="313"/>
      <c r="B30" s="314"/>
      <c r="C30" s="314"/>
      <c r="D30" s="314"/>
      <c r="E30" s="314"/>
      <c r="F30" s="314"/>
      <c r="G30" s="314"/>
      <c r="H30" s="314"/>
      <c r="I30" s="314"/>
      <c r="J30" s="314"/>
      <c r="K30" s="346"/>
    </row>
    <row r="31" customHeight="1" spans="1:11">
      <c r="A31" s="315" t="s">
        <v>186</v>
      </c>
      <c r="B31" s="315"/>
      <c r="C31" s="315"/>
      <c r="D31" s="315"/>
      <c r="E31" s="315"/>
      <c r="F31" s="315"/>
      <c r="G31" s="315"/>
      <c r="H31" s="315"/>
      <c r="I31" s="315"/>
      <c r="J31" s="315"/>
      <c r="K31" s="315"/>
    </row>
    <row r="32" ht="21" customHeight="1" spans="1:11">
      <c r="A32" s="316" t="s">
        <v>187</v>
      </c>
      <c r="B32" s="317"/>
      <c r="C32" s="317"/>
      <c r="D32" s="317"/>
      <c r="E32" s="317"/>
      <c r="F32" s="317"/>
      <c r="G32" s="317"/>
      <c r="H32" s="317"/>
      <c r="I32" s="317"/>
      <c r="J32" s="317"/>
      <c r="K32" s="347"/>
    </row>
    <row r="33" ht="21" customHeight="1" spans="1:11">
      <c r="A33" s="318" t="s">
        <v>188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48"/>
    </row>
    <row r="34" ht="21" customHeight="1" spans="1:11">
      <c r="A34" s="318" t="s">
        <v>189</v>
      </c>
      <c r="B34" s="319"/>
      <c r="C34" s="319"/>
      <c r="D34" s="319"/>
      <c r="E34" s="319"/>
      <c r="F34" s="319"/>
      <c r="G34" s="319"/>
      <c r="H34" s="319"/>
      <c r="I34" s="319"/>
      <c r="J34" s="319"/>
      <c r="K34" s="348"/>
    </row>
    <row r="35" ht="21" customHeight="1" spans="1:11">
      <c r="A35" s="318"/>
      <c r="B35" s="319"/>
      <c r="C35" s="319"/>
      <c r="D35" s="319"/>
      <c r="E35" s="319"/>
      <c r="F35" s="319"/>
      <c r="G35" s="319"/>
      <c r="H35" s="319"/>
      <c r="I35" s="319"/>
      <c r="J35" s="319"/>
      <c r="K35" s="348"/>
    </row>
    <row r="36" ht="21" customHeight="1" spans="1:11">
      <c r="A36" s="318"/>
      <c r="B36" s="319"/>
      <c r="C36" s="319"/>
      <c r="D36" s="319"/>
      <c r="E36" s="319"/>
      <c r="F36" s="319"/>
      <c r="G36" s="319"/>
      <c r="H36" s="319"/>
      <c r="I36" s="319"/>
      <c r="J36" s="319"/>
      <c r="K36" s="348"/>
    </row>
    <row r="37" ht="21" customHeight="1" spans="1:11">
      <c r="A37" s="318"/>
      <c r="B37" s="319"/>
      <c r="C37" s="319"/>
      <c r="D37" s="319"/>
      <c r="E37" s="319"/>
      <c r="F37" s="319"/>
      <c r="G37" s="319"/>
      <c r="H37" s="319"/>
      <c r="I37" s="319"/>
      <c r="J37" s="319"/>
      <c r="K37" s="348"/>
    </row>
    <row r="38" ht="21" customHeight="1" spans="1:11">
      <c r="A38" s="318"/>
      <c r="B38" s="319"/>
      <c r="C38" s="319"/>
      <c r="D38" s="319"/>
      <c r="E38" s="319"/>
      <c r="F38" s="319"/>
      <c r="G38" s="319"/>
      <c r="H38" s="319"/>
      <c r="I38" s="319"/>
      <c r="J38" s="319"/>
      <c r="K38" s="348"/>
    </row>
    <row r="39" ht="21" customHeight="1" spans="1:11">
      <c r="A39" s="318"/>
      <c r="B39" s="319"/>
      <c r="C39" s="319"/>
      <c r="D39" s="319"/>
      <c r="E39" s="319"/>
      <c r="F39" s="319"/>
      <c r="G39" s="319"/>
      <c r="H39" s="319"/>
      <c r="I39" s="319"/>
      <c r="J39" s="319"/>
      <c r="K39" s="348"/>
    </row>
    <row r="40" ht="21" customHeight="1" spans="1:11">
      <c r="A40" s="318"/>
      <c r="B40" s="319"/>
      <c r="C40" s="319"/>
      <c r="D40" s="319"/>
      <c r="E40" s="319"/>
      <c r="F40" s="319"/>
      <c r="G40" s="319"/>
      <c r="H40" s="319"/>
      <c r="I40" s="319"/>
      <c r="J40" s="319"/>
      <c r="K40" s="348"/>
    </row>
    <row r="41" ht="21" customHeight="1" spans="1:11">
      <c r="A41" s="318"/>
      <c r="B41" s="319"/>
      <c r="C41" s="319"/>
      <c r="D41" s="319"/>
      <c r="E41" s="319"/>
      <c r="F41" s="319"/>
      <c r="G41" s="319"/>
      <c r="H41" s="319"/>
      <c r="I41" s="319"/>
      <c r="J41" s="319"/>
      <c r="K41" s="348"/>
    </row>
    <row r="42" ht="21" customHeight="1" spans="1:11">
      <c r="A42" s="318"/>
      <c r="B42" s="319"/>
      <c r="C42" s="319"/>
      <c r="D42" s="319"/>
      <c r="E42" s="319"/>
      <c r="F42" s="319"/>
      <c r="G42" s="319"/>
      <c r="H42" s="319"/>
      <c r="I42" s="319"/>
      <c r="J42" s="319"/>
      <c r="K42" s="348"/>
    </row>
    <row r="43" ht="17.25" customHeight="1" spans="1:11">
      <c r="A43" s="313" t="s">
        <v>127</v>
      </c>
      <c r="B43" s="314"/>
      <c r="C43" s="314"/>
      <c r="D43" s="314"/>
      <c r="E43" s="314"/>
      <c r="F43" s="314"/>
      <c r="G43" s="314"/>
      <c r="H43" s="314"/>
      <c r="I43" s="314"/>
      <c r="J43" s="314"/>
      <c r="K43" s="346"/>
    </row>
    <row r="44" customHeight="1" spans="1:11">
      <c r="A44" s="315" t="s">
        <v>190</v>
      </c>
      <c r="B44" s="315"/>
      <c r="C44" s="315"/>
      <c r="D44" s="315"/>
      <c r="E44" s="315"/>
      <c r="F44" s="315"/>
      <c r="G44" s="315"/>
      <c r="H44" s="315"/>
      <c r="I44" s="315"/>
      <c r="J44" s="315"/>
      <c r="K44" s="315"/>
    </row>
    <row r="45" ht="18" customHeight="1" spans="1:11">
      <c r="A45" s="320" t="s">
        <v>122</v>
      </c>
      <c r="B45" s="321"/>
      <c r="C45" s="321"/>
      <c r="D45" s="321"/>
      <c r="E45" s="321"/>
      <c r="F45" s="321"/>
      <c r="G45" s="321"/>
      <c r="H45" s="321"/>
      <c r="I45" s="321"/>
      <c r="J45" s="321"/>
      <c r="K45" s="349"/>
    </row>
    <row r="46" ht="18" customHeight="1" spans="1:11">
      <c r="A46" s="320" t="s">
        <v>191</v>
      </c>
      <c r="B46" s="321"/>
      <c r="C46" s="321"/>
      <c r="D46" s="321"/>
      <c r="E46" s="321"/>
      <c r="F46" s="321"/>
      <c r="G46" s="321"/>
      <c r="H46" s="321"/>
      <c r="I46" s="321"/>
      <c r="J46" s="321"/>
      <c r="K46" s="349"/>
    </row>
    <row r="47" ht="18" customHeight="1" spans="1:11">
      <c r="A47" s="308"/>
      <c r="B47" s="309"/>
      <c r="C47" s="309"/>
      <c r="D47" s="309"/>
      <c r="E47" s="309"/>
      <c r="F47" s="309"/>
      <c r="G47" s="309"/>
      <c r="H47" s="309"/>
      <c r="I47" s="309"/>
      <c r="J47" s="309"/>
      <c r="K47" s="344"/>
    </row>
    <row r="48" ht="21" customHeight="1" spans="1:11">
      <c r="A48" s="322" t="s">
        <v>133</v>
      </c>
      <c r="B48" s="323" t="s">
        <v>134</v>
      </c>
      <c r="C48" s="323"/>
      <c r="D48" s="324" t="s">
        <v>135</v>
      </c>
      <c r="E48" s="324" t="s">
        <v>136</v>
      </c>
      <c r="F48" s="324" t="s">
        <v>137</v>
      </c>
      <c r="G48" s="325">
        <v>45424</v>
      </c>
      <c r="H48" s="326" t="s">
        <v>138</v>
      </c>
      <c r="I48" s="326"/>
      <c r="J48" s="323" t="s">
        <v>139</v>
      </c>
      <c r="K48" s="350"/>
    </row>
    <row r="49" customHeight="1" spans="1:11">
      <c r="A49" s="327" t="s">
        <v>140</v>
      </c>
      <c r="B49" s="328"/>
      <c r="C49" s="328"/>
      <c r="D49" s="328"/>
      <c r="E49" s="328"/>
      <c r="F49" s="328"/>
      <c r="G49" s="328"/>
      <c r="H49" s="328"/>
      <c r="I49" s="328"/>
      <c r="J49" s="328"/>
      <c r="K49" s="351"/>
    </row>
    <row r="50" customHeight="1" spans="1:11">
      <c r="A50" s="329"/>
      <c r="B50" s="330"/>
      <c r="C50" s="330"/>
      <c r="D50" s="330"/>
      <c r="E50" s="330"/>
      <c r="F50" s="330"/>
      <c r="G50" s="330"/>
      <c r="H50" s="330"/>
      <c r="I50" s="330"/>
      <c r="J50" s="330"/>
      <c r="K50" s="352"/>
    </row>
    <row r="51" customHeight="1" spans="1:11">
      <c r="A51" s="331"/>
      <c r="B51" s="332"/>
      <c r="C51" s="332"/>
      <c r="D51" s="332"/>
      <c r="E51" s="332"/>
      <c r="F51" s="332"/>
      <c r="G51" s="332"/>
      <c r="H51" s="332"/>
      <c r="I51" s="332"/>
      <c r="J51" s="332"/>
      <c r="K51" s="353"/>
    </row>
    <row r="52" ht="21" customHeight="1" spans="1:11">
      <c r="A52" s="322" t="s">
        <v>133</v>
      </c>
      <c r="B52" s="323" t="s">
        <v>134</v>
      </c>
      <c r="C52" s="323"/>
      <c r="D52" s="324" t="s">
        <v>135</v>
      </c>
      <c r="E52" s="324" t="s">
        <v>136</v>
      </c>
      <c r="F52" s="324" t="s">
        <v>137</v>
      </c>
      <c r="G52" s="325">
        <v>45424</v>
      </c>
      <c r="H52" s="326" t="s">
        <v>138</v>
      </c>
      <c r="I52" s="326"/>
      <c r="J52" s="323" t="s">
        <v>139</v>
      </c>
      <c r="K52" s="35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1"/>
  <sheetViews>
    <sheetView workbookViewId="0">
      <selection activeCell="I11" sqref="I11"/>
    </sheetView>
  </sheetViews>
  <sheetFormatPr defaultColWidth="9" defaultRowHeight="14.25"/>
  <cols>
    <col min="1" max="1" width="13.625" style="90" customWidth="1"/>
    <col min="2" max="2" width="8.5" style="90" customWidth="1"/>
    <col min="3" max="3" width="8.5" style="91" customWidth="1"/>
    <col min="4" max="7" width="8.5" style="90" customWidth="1"/>
    <col min="8" max="8" width="11.375" style="90" customWidth="1"/>
    <col min="9" max="13" width="10.625" style="90" customWidth="1"/>
    <col min="14" max="14" width="10.625" style="226" customWidth="1"/>
    <col min="15" max="16" width="8.875" style="226" customWidth="1"/>
    <col min="17" max="248" width="9" style="90"/>
    <col min="249" max="16384" width="9" style="93"/>
  </cols>
  <sheetData>
    <row r="1" s="90" customFormat="1" ht="29" customHeight="1" spans="1:251">
      <c r="A1" s="94" t="s">
        <v>143</v>
      </c>
      <c r="B1" s="96"/>
      <c r="C1" s="95"/>
      <c r="D1" s="96"/>
      <c r="E1" s="96"/>
      <c r="F1" s="96"/>
      <c r="G1" s="96"/>
      <c r="H1" s="96"/>
      <c r="I1" s="96"/>
      <c r="J1" s="96"/>
      <c r="K1" s="96"/>
      <c r="L1" s="96"/>
      <c r="M1" s="96"/>
      <c r="N1" s="239"/>
      <c r="O1" s="239"/>
      <c r="P1" s="239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</row>
    <row r="2" s="90" customFormat="1" ht="20" customHeight="1" spans="1:251">
      <c r="A2" s="227" t="s">
        <v>144</v>
      </c>
      <c r="B2" s="104" t="s">
        <v>145</v>
      </c>
      <c r="C2" s="105"/>
      <c r="D2" s="104"/>
      <c r="E2" s="104"/>
      <c r="F2" s="104"/>
      <c r="G2" s="104"/>
      <c r="H2" s="104"/>
      <c r="I2" s="240" t="s">
        <v>57</v>
      </c>
      <c r="J2" s="241"/>
      <c r="K2" s="241"/>
      <c r="L2" s="241"/>
      <c r="M2" s="241"/>
      <c r="N2" s="242"/>
      <c r="O2" s="242"/>
      <c r="P2" s="242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</row>
    <row r="3" s="90" customFormat="1" ht="15" spans="1:251">
      <c r="A3" s="227"/>
      <c r="B3" s="106" t="s">
        <v>146</v>
      </c>
      <c r="C3" s="106" t="s">
        <v>110</v>
      </c>
      <c r="D3" s="107" t="s">
        <v>111</v>
      </c>
      <c r="E3" s="106" t="s">
        <v>112</v>
      </c>
      <c r="F3" s="106" t="s">
        <v>113</v>
      </c>
      <c r="G3" s="106" t="s">
        <v>114</v>
      </c>
      <c r="H3" s="106"/>
      <c r="I3" s="243" t="s">
        <v>192</v>
      </c>
      <c r="J3" s="130"/>
      <c r="K3" s="130"/>
      <c r="L3" s="130"/>
      <c r="M3" s="130"/>
      <c r="N3" s="68"/>
      <c r="O3" s="68"/>
      <c r="P3" s="68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</row>
    <row r="4" s="90" customFormat="1" ht="16.5" spans="1:251">
      <c r="A4" s="227"/>
      <c r="B4" s="106" t="s">
        <v>149</v>
      </c>
      <c r="C4" s="106" t="s">
        <v>150</v>
      </c>
      <c r="D4" s="107" t="s">
        <v>151</v>
      </c>
      <c r="E4" s="106" t="s">
        <v>152</v>
      </c>
      <c r="F4" s="106" t="s">
        <v>153</v>
      </c>
      <c r="G4" s="106" t="s">
        <v>154</v>
      </c>
      <c r="H4" s="106"/>
      <c r="I4" s="132"/>
      <c r="J4" s="133"/>
      <c r="K4" s="134"/>
      <c r="L4" s="133"/>
      <c r="M4" s="133"/>
      <c r="N4" s="133"/>
      <c r="O4" s="68"/>
      <c r="P4" s="244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</row>
    <row r="5" s="90" customFormat="1" ht="20" customHeight="1" spans="1:251">
      <c r="A5" s="228" t="s">
        <v>156</v>
      </c>
      <c r="B5" s="111">
        <f>C5-1</f>
        <v>68</v>
      </c>
      <c r="C5" s="111">
        <f>D5-2</f>
        <v>69</v>
      </c>
      <c r="D5" s="112">
        <v>71</v>
      </c>
      <c r="E5" s="111">
        <f>D5+2</f>
        <v>73</v>
      </c>
      <c r="F5" s="111">
        <f>E5+2</f>
        <v>75</v>
      </c>
      <c r="G5" s="111">
        <f>F5+1</f>
        <v>76</v>
      </c>
      <c r="H5" s="111"/>
      <c r="I5" s="132"/>
      <c r="J5" s="133"/>
      <c r="K5" s="134"/>
      <c r="L5" s="133"/>
      <c r="M5" s="133"/>
      <c r="N5" s="133"/>
      <c r="O5" s="245"/>
      <c r="P5" s="245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</row>
    <row r="6" s="90" customFormat="1" ht="20" customHeight="1" spans="1:251">
      <c r="A6" s="228" t="s">
        <v>159</v>
      </c>
      <c r="B6" s="111">
        <f t="shared" ref="B6:B8" si="0">C6-4</f>
        <v>101</v>
      </c>
      <c r="C6" s="111">
        <f t="shared" ref="C6:C8" si="1">D6-4</f>
        <v>105</v>
      </c>
      <c r="D6" s="112">
        <v>109</v>
      </c>
      <c r="E6" s="111">
        <f t="shared" ref="E6:E8" si="2">D6+4</f>
        <v>113</v>
      </c>
      <c r="F6" s="111">
        <f>E6+4</f>
        <v>117</v>
      </c>
      <c r="G6" s="111">
        <f t="shared" ref="G6:G8" si="3">F6+6</f>
        <v>123</v>
      </c>
      <c r="H6" s="111"/>
      <c r="I6" s="137"/>
      <c r="J6" s="137"/>
      <c r="K6" s="137"/>
      <c r="L6" s="137"/>
      <c r="M6" s="137"/>
      <c r="N6" s="137"/>
      <c r="O6" s="246"/>
      <c r="P6" s="247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</row>
    <row r="7" s="90" customFormat="1" ht="20" customHeight="1" spans="1:251">
      <c r="A7" s="228" t="s">
        <v>161</v>
      </c>
      <c r="B7" s="111">
        <f t="shared" si="0"/>
        <v>98</v>
      </c>
      <c r="C7" s="111">
        <f t="shared" si="1"/>
        <v>102</v>
      </c>
      <c r="D7" s="112">
        <v>106</v>
      </c>
      <c r="E7" s="111">
        <f t="shared" si="2"/>
        <v>110</v>
      </c>
      <c r="F7" s="111">
        <f>E7+5</f>
        <v>115</v>
      </c>
      <c r="G7" s="111">
        <f t="shared" si="3"/>
        <v>121</v>
      </c>
      <c r="H7" s="111"/>
      <c r="I7" s="137"/>
      <c r="J7" s="137"/>
      <c r="K7" s="137"/>
      <c r="L7" s="137"/>
      <c r="M7" s="137"/>
      <c r="N7" s="137"/>
      <c r="O7" s="245"/>
      <c r="P7" s="248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</row>
    <row r="8" s="90" customFormat="1" ht="20" customHeight="1" spans="1:251">
      <c r="A8" s="228" t="s">
        <v>162</v>
      </c>
      <c r="B8" s="111">
        <f t="shared" si="0"/>
        <v>100</v>
      </c>
      <c r="C8" s="111">
        <f t="shared" si="1"/>
        <v>104</v>
      </c>
      <c r="D8" s="112">
        <v>108</v>
      </c>
      <c r="E8" s="111">
        <f t="shared" si="2"/>
        <v>112</v>
      </c>
      <c r="F8" s="111">
        <f>E8+5</f>
        <v>117</v>
      </c>
      <c r="G8" s="111">
        <f t="shared" si="3"/>
        <v>123</v>
      </c>
      <c r="H8" s="111"/>
      <c r="I8" s="137"/>
      <c r="J8" s="137"/>
      <c r="K8" s="137"/>
      <c r="L8" s="137"/>
      <c r="M8" s="137"/>
      <c r="N8" s="137"/>
      <c r="O8" s="245"/>
      <c r="P8" s="248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</row>
    <row r="9" s="90" customFormat="1" ht="20" customHeight="1" spans="1:251">
      <c r="A9" s="228" t="s">
        <v>164</v>
      </c>
      <c r="B9" s="111">
        <f>C9-1.2</f>
        <v>44.3</v>
      </c>
      <c r="C9" s="111">
        <f>D9-1.2</f>
        <v>45.5</v>
      </c>
      <c r="D9" s="112">
        <v>46.7</v>
      </c>
      <c r="E9" s="111">
        <f>D9+1.2</f>
        <v>47.9</v>
      </c>
      <c r="F9" s="111">
        <f>E9+1.2</f>
        <v>49.1</v>
      </c>
      <c r="G9" s="111">
        <f>F9+1.4</f>
        <v>50.5</v>
      </c>
      <c r="H9" s="111"/>
      <c r="I9" s="137"/>
      <c r="J9" s="137"/>
      <c r="K9" s="137"/>
      <c r="L9" s="137"/>
      <c r="M9" s="137"/>
      <c r="N9" s="137"/>
      <c r="O9" s="245"/>
      <c r="P9" s="248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</row>
    <row r="10" s="90" customFormat="1" ht="20" customHeight="1" spans="1:251">
      <c r="A10" s="228" t="s">
        <v>165</v>
      </c>
      <c r="B10" s="111">
        <f>C10-1</f>
        <v>46</v>
      </c>
      <c r="C10" s="111">
        <f>D10-1</f>
        <v>47</v>
      </c>
      <c r="D10" s="112">
        <v>48</v>
      </c>
      <c r="E10" s="111">
        <f>D10+1</f>
        <v>49</v>
      </c>
      <c r="F10" s="111">
        <f>E10+1</f>
        <v>50</v>
      </c>
      <c r="G10" s="111">
        <f>F10+1.5</f>
        <v>51.5</v>
      </c>
      <c r="H10" s="111"/>
      <c r="I10" s="137"/>
      <c r="J10" s="137"/>
      <c r="K10" s="137"/>
      <c r="L10" s="137"/>
      <c r="M10" s="137"/>
      <c r="N10" s="137"/>
      <c r="O10" s="245"/>
      <c r="P10" s="248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</row>
    <row r="11" s="90" customFormat="1" ht="20" customHeight="1" spans="1:251">
      <c r="A11" s="228" t="s">
        <v>168</v>
      </c>
      <c r="B11" s="111">
        <f>C11-0.5</f>
        <v>19.5</v>
      </c>
      <c r="C11" s="111">
        <f>D11-0.5</f>
        <v>20</v>
      </c>
      <c r="D11" s="112">
        <v>20.5</v>
      </c>
      <c r="E11" s="111">
        <f t="shared" ref="E11:H11" si="4">D11+0.5</f>
        <v>21</v>
      </c>
      <c r="F11" s="111">
        <f t="shared" si="4"/>
        <v>21.5</v>
      </c>
      <c r="G11" s="111">
        <f t="shared" si="4"/>
        <v>22</v>
      </c>
      <c r="H11" s="111"/>
      <c r="I11" s="137"/>
      <c r="J11" s="137"/>
      <c r="K11" s="137"/>
      <c r="L11" s="137"/>
      <c r="M11" s="137"/>
      <c r="N11" s="137"/>
      <c r="O11" s="245"/>
      <c r="P11" s="248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</row>
    <row r="12" s="90" customFormat="1" ht="20" customHeight="1" spans="1:251">
      <c r="A12" s="228" t="s">
        <v>169</v>
      </c>
      <c r="B12" s="113">
        <f>C12-0.7</f>
        <v>18.3</v>
      </c>
      <c r="C12" s="113">
        <f>D12-0.7</f>
        <v>19</v>
      </c>
      <c r="D12" s="112">
        <v>19.7</v>
      </c>
      <c r="E12" s="113">
        <f>D12+0.7</f>
        <v>20.4</v>
      </c>
      <c r="F12" s="113">
        <f>E12+0.7</f>
        <v>21.1</v>
      </c>
      <c r="G12" s="113">
        <f>F12+0.95</f>
        <v>22.05</v>
      </c>
      <c r="H12" s="113"/>
      <c r="I12" s="137"/>
      <c r="J12" s="137"/>
      <c r="K12" s="137"/>
      <c r="L12" s="137"/>
      <c r="M12" s="137"/>
      <c r="N12" s="137"/>
      <c r="O12" s="245"/>
      <c r="P12" s="248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</row>
    <row r="13" s="90" customFormat="1" ht="20" customHeight="1" spans="1:251">
      <c r="A13" s="228" t="s">
        <v>170</v>
      </c>
      <c r="B13" s="111">
        <f>C13-0.7</f>
        <v>16.3</v>
      </c>
      <c r="C13" s="111">
        <f>D13-0.7</f>
        <v>17</v>
      </c>
      <c r="D13" s="112">
        <v>17.7</v>
      </c>
      <c r="E13" s="111">
        <f>D13+0.7</f>
        <v>18.4</v>
      </c>
      <c r="F13" s="111">
        <f>E13+0.7</f>
        <v>19.1</v>
      </c>
      <c r="G13" s="111">
        <f>F13+0.95</f>
        <v>20.05</v>
      </c>
      <c r="H13" s="111"/>
      <c r="I13" s="137"/>
      <c r="J13" s="137"/>
      <c r="K13" s="137"/>
      <c r="L13" s="137"/>
      <c r="M13" s="137"/>
      <c r="N13" s="137"/>
      <c r="O13" s="245"/>
      <c r="P13" s="248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</row>
    <row r="14" s="90" customFormat="1" ht="20" customHeight="1" spans="1:251">
      <c r="A14" s="228" t="s">
        <v>171</v>
      </c>
      <c r="B14" s="111">
        <f>C14-0</f>
        <v>19.6</v>
      </c>
      <c r="C14" s="111">
        <f>D14-0.4</f>
        <v>19.6</v>
      </c>
      <c r="D14" s="112">
        <v>20</v>
      </c>
      <c r="E14" s="111">
        <f>D14+0.4</f>
        <v>20.4</v>
      </c>
      <c r="F14" s="111">
        <f>E14+0.4</f>
        <v>20.8</v>
      </c>
      <c r="G14" s="111">
        <f>F14+0.6</f>
        <v>21.4</v>
      </c>
      <c r="H14" s="111"/>
      <c r="I14" s="137"/>
      <c r="J14" s="137"/>
      <c r="K14" s="137"/>
      <c r="L14" s="137"/>
      <c r="M14" s="137"/>
      <c r="N14" s="137"/>
      <c r="O14" s="245"/>
      <c r="P14" s="248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</row>
    <row r="15" s="90" customFormat="1" ht="20" customHeight="1" spans="1:251">
      <c r="A15" s="228" t="s">
        <v>172</v>
      </c>
      <c r="B15" s="111">
        <f>C15-0</f>
        <v>10.3</v>
      </c>
      <c r="C15" s="111">
        <f>D15-0.2</f>
        <v>10.3</v>
      </c>
      <c r="D15" s="112">
        <v>10.5</v>
      </c>
      <c r="E15" s="111">
        <f>D15+0.2</f>
        <v>10.7</v>
      </c>
      <c r="F15" s="111">
        <f>E15+0.2</f>
        <v>10.9</v>
      </c>
      <c r="G15" s="111">
        <f>F15+0.25</f>
        <v>11.15</v>
      </c>
      <c r="H15" s="111"/>
      <c r="I15" s="137"/>
      <c r="J15" s="137"/>
      <c r="K15" s="137"/>
      <c r="L15" s="137"/>
      <c r="M15" s="137"/>
      <c r="N15" s="137"/>
      <c r="O15" s="245"/>
      <c r="P15" s="248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</row>
    <row r="16" s="90" customFormat="1" ht="20" customHeight="1" spans="1:251">
      <c r="A16" s="228" t="s">
        <v>173</v>
      </c>
      <c r="B16" s="111">
        <f>C16</f>
        <v>1.3</v>
      </c>
      <c r="C16" s="111">
        <f>D16</f>
        <v>1.3</v>
      </c>
      <c r="D16" s="112">
        <v>1.3</v>
      </c>
      <c r="E16" s="111">
        <f t="shared" ref="E16:H16" si="5">D16</f>
        <v>1.3</v>
      </c>
      <c r="F16" s="111">
        <f t="shared" si="5"/>
        <v>1.3</v>
      </c>
      <c r="G16" s="111">
        <f t="shared" si="5"/>
        <v>1.3</v>
      </c>
      <c r="H16" s="111"/>
      <c r="I16" s="137"/>
      <c r="J16" s="137"/>
      <c r="K16" s="137"/>
      <c r="L16" s="137"/>
      <c r="M16" s="137"/>
      <c r="N16" s="137"/>
      <c r="O16" s="245"/>
      <c r="P16" s="248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</row>
    <row r="17" s="90" customFormat="1" ht="20" customHeight="1" spans="1:251">
      <c r="A17" s="229"/>
      <c r="B17" s="116"/>
      <c r="C17" s="116"/>
      <c r="D17" s="230"/>
      <c r="E17" s="116"/>
      <c r="F17" s="116"/>
      <c r="G17" s="231"/>
      <c r="H17" s="232"/>
      <c r="I17" s="249"/>
      <c r="J17" s="250"/>
      <c r="K17" s="250"/>
      <c r="L17" s="250"/>
      <c r="M17" s="250"/>
      <c r="N17" s="250"/>
      <c r="O17" s="245"/>
      <c r="P17" s="245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</row>
    <row r="18" s="90" customFormat="1" ht="20" customHeight="1" spans="1:251">
      <c r="A18" s="233"/>
      <c r="B18" s="234"/>
      <c r="C18" s="234"/>
      <c r="D18" s="235"/>
      <c r="E18" s="234"/>
      <c r="F18" s="234"/>
      <c r="G18" s="236"/>
      <c r="H18" s="237"/>
      <c r="I18" s="251"/>
      <c r="J18" s="252"/>
      <c r="K18" s="253"/>
      <c r="L18" s="253"/>
      <c r="M18" s="252"/>
      <c r="N18" s="252"/>
      <c r="O18" s="254"/>
      <c r="P18" s="254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</row>
    <row r="19" s="90" customFormat="1" ht="17.25" spans="1:251">
      <c r="A19" s="120"/>
      <c r="B19" s="121"/>
      <c r="C19" s="121"/>
      <c r="D19" s="122"/>
      <c r="E19" s="121"/>
      <c r="F19" s="121"/>
      <c r="G19" s="238"/>
      <c r="N19" s="239"/>
      <c r="O19" s="239"/>
      <c r="P19" s="239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</row>
    <row r="20" s="90" customFormat="1" spans="1:251">
      <c r="A20" s="123" t="s">
        <v>174</v>
      </c>
      <c r="B20" s="123"/>
      <c r="C20" s="124"/>
      <c r="N20" s="239"/>
      <c r="O20" s="239"/>
      <c r="P20" s="239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</row>
    <row r="21" s="90" customFormat="1" spans="3:251">
      <c r="C21" s="91"/>
      <c r="I21" s="143" t="s">
        <v>175</v>
      </c>
      <c r="J21" s="255"/>
      <c r="L21" s="143" t="s">
        <v>176</v>
      </c>
      <c r="M21" s="143"/>
      <c r="N21" s="143" t="s">
        <v>177</v>
      </c>
      <c r="O21" s="143"/>
      <c r="P21" s="90" t="s">
        <v>139</v>
      </c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</row>
  </sheetData>
  <mergeCells count="5">
    <mergeCell ref="A1:M1"/>
    <mergeCell ref="B2:H2"/>
    <mergeCell ref="J2:M2"/>
    <mergeCell ref="I3:M3"/>
    <mergeCell ref="A2:A4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B39" sqref="B39:K39"/>
    </sheetView>
  </sheetViews>
  <sheetFormatPr defaultColWidth="10.125" defaultRowHeight="14.25"/>
  <cols>
    <col min="1" max="1" width="9.625" style="147" customWidth="1"/>
    <col min="2" max="2" width="11.125" style="147" customWidth="1"/>
    <col min="3" max="3" width="9.125" style="147" customWidth="1"/>
    <col min="4" max="4" width="9.5" style="147" customWidth="1"/>
    <col min="5" max="5" width="11.375" style="147" customWidth="1"/>
    <col min="6" max="6" width="10.375" style="147" customWidth="1"/>
    <col min="7" max="7" width="9.5" style="147" customWidth="1"/>
    <col min="8" max="8" width="9.125" style="147" customWidth="1"/>
    <col min="9" max="9" width="8.125" style="147" customWidth="1"/>
    <col min="10" max="10" width="10.5" style="147" customWidth="1"/>
    <col min="11" max="11" width="12.125" style="147" customWidth="1"/>
    <col min="12" max="16384" width="10.125" style="147"/>
  </cols>
  <sheetData>
    <row r="1" ht="23.25" spans="1:11">
      <c r="A1" s="148" t="s">
        <v>193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ht="18" customHeight="1" spans="1:11">
      <c r="A2" s="149" t="s">
        <v>53</v>
      </c>
      <c r="B2" s="150" t="s">
        <v>54</v>
      </c>
      <c r="C2" s="150"/>
      <c r="D2" s="151" t="s">
        <v>61</v>
      </c>
      <c r="E2" s="152" t="str">
        <f>首期!B4</f>
        <v>TAJJAM81109</v>
      </c>
      <c r="F2" s="153" t="s">
        <v>194</v>
      </c>
      <c r="G2" s="154" t="str">
        <f>首期!B5</f>
        <v>极地纪念版功能短袖T恤</v>
      </c>
      <c r="H2" s="155"/>
      <c r="I2" s="183" t="s">
        <v>57</v>
      </c>
      <c r="J2" s="202" t="s">
        <v>56</v>
      </c>
      <c r="K2" s="203"/>
    </row>
    <row r="3" ht="18" customHeight="1" spans="1:11">
      <c r="A3" s="156" t="s">
        <v>75</v>
      </c>
      <c r="B3" s="157">
        <f>首期!B7</f>
        <v>1000</v>
      </c>
      <c r="C3" s="157"/>
      <c r="D3" s="158" t="s">
        <v>195</v>
      </c>
      <c r="E3" s="159">
        <f>首期!F4</f>
        <v>45524</v>
      </c>
      <c r="F3" s="160"/>
      <c r="G3" s="160"/>
      <c r="H3" s="161" t="s">
        <v>196</v>
      </c>
      <c r="I3" s="161"/>
      <c r="J3" s="161"/>
      <c r="K3" s="204"/>
    </row>
    <row r="4" ht="18" customHeight="1" spans="1:11">
      <c r="A4" s="162" t="s">
        <v>71</v>
      </c>
      <c r="B4" s="157">
        <v>3</v>
      </c>
      <c r="C4" s="157">
        <v>6</v>
      </c>
      <c r="D4" s="163" t="s">
        <v>197</v>
      </c>
      <c r="E4" s="160" t="s">
        <v>198</v>
      </c>
      <c r="F4" s="160"/>
      <c r="G4" s="160"/>
      <c r="H4" s="163" t="s">
        <v>199</v>
      </c>
      <c r="I4" s="163"/>
      <c r="J4" s="175" t="s">
        <v>65</v>
      </c>
      <c r="K4" s="205" t="s">
        <v>66</v>
      </c>
    </row>
    <row r="5" ht="18" customHeight="1" spans="1:11">
      <c r="A5" s="162" t="s">
        <v>200</v>
      </c>
      <c r="B5" s="157">
        <v>1</v>
      </c>
      <c r="C5" s="157"/>
      <c r="D5" s="158" t="s">
        <v>201</v>
      </c>
      <c r="E5" s="158"/>
      <c r="G5" s="158"/>
      <c r="H5" s="163" t="s">
        <v>202</v>
      </c>
      <c r="I5" s="163"/>
      <c r="J5" s="175" t="s">
        <v>65</v>
      </c>
      <c r="K5" s="205" t="s">
        <v>66</v>
      </c>
    </row>
    <row r="6" ht="18" customHeight="1" spans="1:13">
      <c r="A6" s="164" t="s">
        <v>203</v>
      </c>
      <c r="B6" s="165">
        <v>80</v>
      </c>
      <c r="C6" s="165"/>
      <c r="D6" s="166" t="s">
        <v>204</v>
      </c>
      <c r="E6" s="167"/>
      <c r="F6" s="167">
        <v>1000</v>
      </c>
      <c r="G6" s="166"/>
      <c r="H6" s="168" t="s">
        <v>205</v>
      </c>
      <c r="I6" s="168"/>
      <c r="J6" s="167" t="s">
        <v>65</v>
      </c>
      <c r="K6" s="206" t="s">
        <v>66</v>
      </c>
      <c r="M6" s="207"/>
    </row>
    <row r="7" ht="18" customHeight="1" spans="1:11">
      <c r="A7" s="169"/>
      <c r="B7" s="170"/>
      <c r="C7" s="170"/>
      <c r="D7" s="169"/>
      <c r="E7" s="170"/>
      <c r="F7" s="171"/>
      <c r="G7" s="169"/>
      <c r="H7" s="171"/>
      <c r="I7" s="170"/>
      <c r="J7" s="170"/>
      <c r="K7" s="170"/>
    </row>
    <row r="8" ht="18" customHeight="1" spans="1:11">
      <c r="A8" s="172" t="s">
        <v>206</v>
      </c>
      <c r="B8" s="153" t="s">
        <v>207</v>
      </c>
      <c r="C8" s="153" t="s">
        <v>208</v>
      </c>
      <c r="D8" s="153" t="s">
        <v>209</v>
      </c>
      <c r="E8" s="153" t="s">
        <v>210</v>
      </c>
      <c r="F8" s="153" t="s">
        <v>211</v>
      </c>
      <c r="G8" s="173" t="s">
        <v>212</v>
      </c>
      <c r="H8" s="174"/>
      <c r="I8" s="174"/>
      <c r="J8" s="174"/>
      <c r="K8" s="208"/>
    </row>
    <row r="9" ht="18" customHeight="1" spans="1:11">
      <c r="A9" s="162" t="s">
        <v>213</v>
      </c>
      <c r="B9" s="163"/>
      <c r="C9" s="175" t="s">
        <v>65</v>
      </c>
      <c r="D9" s="175" t="s">
        <v>66</v>
      </c>
      <c r="E9" s="158" t="s">
        <v>214</v>
      </c>
      <c r="F9" s="176" t="s">
        <v>215</v>
      </c>
      <c r="G9" s="177"/>
      <c r="H9" s="178"/>
      <c r="I9" s="178"/>
      <c r="J9" s="178"/>
      <c r="K9" s="209"/>
    </row>
    <row r="10" ht="18" customHeight="1" spans="1:11">
      <c r="A10" s="162" t="s">
        <v>216</v>
      </c>
      <c r="B10" s="163"/>
      <c r="C10" s="175" t="s">
        <v>65</v>
      </c>
      <c r="D10" s="175" t="s">
        <v>66</v>
      </c>
      <c r="E10" s="158" t="s">
        <v>217</v>
      </c>
      <c r="F10" s="176" t="s">
        <v>218</v>
      </c>
      <c r="G10" s="177" t="s">
        <v>219</v>
      </c>
      <c r="H10" s="178"/>
      <c r="I10" s="178"/>
      <c r="J10" s="178"/>
      <c r="K10" s="209"/>
    </row>
    <row r="11" ht="18" customHeight="1" spans="1:11">
      <c r="A11" s="179" t="s">
        <v>180</v>
      </c>
      <c r="B11" s="180"/>
      <c r="C11" s="180"/>
      <c r="D11" s="180"/>
      <c r="E11" s="180"/>
      <c r="F11" s="180"/>
      <c r="G11" s="180"/>
      <c r="H11" s="180"/>
      <c r="I11" s="180"/>
      <c r="J11" s="180"/>
      <c r="K11" s="210"/>
    </row>
    <row r="12" ht="18" customHeight="1" spans="1:11">
      <c r="A12" s="156" t="s">
        <v>89</v>
      </c>
      <c r="B12" s="175" t="s">
        <v>85</v>
      </c>
      <c r="C12" s="175" t="s">
        <v>86</v>
      </c>
      <c r="D12" s="176"/>
      <c r="E12" s="158" t="s">
        <v>87</v>
      </c>
      <c r="F12" s="175" t="s">
        <v>85</v>
      </c>
      <c r="G12" s="175" t="s">
        <v>86</v>
      </c>
      <c r="H12" s="175"/>
      <c r="I12" s="158" t="s">
        <v>220</v>
      </c>
      <c r="J12" s="175" t="s">
        <v>85</v>
      </c>
      <c r="K12" s="205" t="s">
        <v>86</v>
      </c>
    </row>
    <row r="13" ht="18" customHeight="1" spans="1:11">
      <c r="A13" s="156" t="s">
        <v>92</v>
      </c>
      <c r="B13" s="175" t="s">
        <v>85</v>
      </c>
      <c r="C13" s="175" t="s">
        <v>86</v>
      </c>
      <c r="D13" s="176"/>
      <c r="E13" s="158" t="s">
        <v>97</v>
      </c>
      <c r="F13" s="175" t="s">
        <v>85</v>
      </c>
      <c r="G13" s="175" t="s">
        <v>86</v>
      </c>
      <c r="H13" s="175"/>
      <c r="I13" s="158" t="s">
        <v>221</v>
      </c>
      <c r="J13" s="175" t="s">
        <v>85</v>
      </c>
      <c r="K13" s="205" t="s">
        <v>86</v>
      </c>
    </row>
    <row r="14" ht="18" customHeight="1" spans="1:11">
      <c r="A14" s="164" t="s">
        <v>222</v>
      </c>
      <c r="B14" s="167" t="s">
        <v>85</v>
      </c>
      <c r="C14" s="167" t="s">
        <v>86</v>
      </c>
      <c r="D14" s="181"/>
      <c r="E14" s="166" t="s">
        <v>223</v>
      </c>
      <c r="F14" s="167" t="s">
        <v>85</v>
      </c>
      <c r="G14" s="167" t="s">
        <v>86</v>
      </c>
      <c r="H14" s="167"/>
      <c r="I14" s="166" t="s">
        <v>224</v>
      </c>
      <c r="J14" s="167" t="s">
        <v>85</v>
      </c>
      <c r="K14" s="206" t="s">
        <v>86</v>
      </c>
    </row>
    <row r="15" ht="18" customHeight="1" spans="1:11">
      <c r="A15" s="169"/>
      <c r="B15" s="182"/>
      <c r="C15" s="182"/>
      <c r="D15" s="170"/>
      <c r="E15" s="169"/>
      <c r="F15" s="182"/>
      <c r="G15" s="182"/>
      <c r="H15" s="182"/>
      <c r="I15" s="169"/>
      <c r="J15" s="182"/>
      <c r="K15" s="182"/>
    </row>
    <row r="16" s="145" customFormat="1" ht="18" customHeight="1" spans="1:11">
      <c r="A16" s="149" t="s">
        <v>225</v>
      </c>
      <c r="B16" s="183"/>
      <c r="C16" s="183"/>
      <c r="D16" s="183"/>
      <c r="E16" s="183"/>
      <c r="F16" s="183"/>
      <c r="G16" s="183"/>
      <c r="H16" s="183"/>
      <c r="I16" s="183"/>
      <c r="J16" s="183"/>
      <c r="K16" s="211"/>
    </row>
    <row r="17" ht="18" customHeight="1" spans="1:11">
      <c r="A17" s="162" t="s">
        <v>226</v>
      </c>
      <c r="B17" s="163"/>
      <c r="C17" s="163"/>
      <c r="D17" s="163"/>
      <c r="E17" s="163"/>
      <c r="F17" s="163"/>
      <c r="G17" s="163"/>
      <c r="H17" s="163"/>
      <c r="I17" s="163"/>
      <c r="J17" s="163"/>
      <c r="K17" s="212"/>
    </row>
    <row r="18" ht="18" customHeight="1" spans="1:11">
      <c r="A18" s="162" t="s">
        <v>227</v>
      </c>
      <c r="B18" s="163"/>
      <c r="C18" s="163"/>
      <c r="D18" s="163"/>
      <c r="E18" s="163"/>
      <c r="F18" s="163"/>
      <c r="G18" s="163"/>
      <c r="H18" s="163"/>
      <c r="I18" s="163"/>
      <c r="J18" s="163"/>
      <c r="K18" s="212"/>
    </row>
    <row r="19" ht="22" customHeight="1" spans="1:11">
      <c r="A19" s="184"/>
      <c r="B19" s="175"/>
      <c r="C19" s="175"/>
      <c r="D19" s="175"/>
      <c r="E19" s="175"/>
      <c r="F19" s="175"/>
      <c r="G19" s="175"/>
      <c r="H19" s="175"/>
      <c r="I19" s="175"/>
      <c r="J19" s="175"/>
      <c r="K19" s="205"/>
    </row>
    <row r="20" ht="22" customHeight="1" spans="1:11">
      <c r="A20" s="185"/>
      <c r="B20" s="186"/>
      <c r="C20" s="186"/>
      <c r="D20" s="186"/>
      <c r="E20" s="186"/>
      <c r="F20" s="186"/>
      <c r="G20" s="186"/>
      <c r="H20" s="186"/>
      <c r="I20" s="186"/>
      <c r="J20" s="186"/>
      <c r="K20" s="213"/>
    </row>
    <row r="21" ht="22" customHeight="1" spans="1:11">
      <c r="A21" s="185"/>
      <c r="B21" s="186"/>
      <c r="C21" s="186"/>
      <c r="D21" s="186"/>
      <c r="E21" s="186"/>
      <c r="F21" s="186"/>
      <c r="G21" s="186"/>
      <c r="H21" s="186"/>
      <c r="I21" s="186"/>
      <c r="J21" s="186"/>
      <c r="K21" s="213"/>
    </row>
    <row r="22" ht="22" customHeight="1" spans="1:11">
      <c r="A22" s="185"/>
      <c r="B22" s="186"/>
      <c r="C22" s="186"/>
      <c r="D22" s="186"/>
      <c r="E22" s="186"/>
      <c r="F22" s="186"/>
      <c r="G22" s="186"/>
      <c r="H22" s="186"/>
      <c r="I22" s="186"/>
      <c r="J22" s="186"/>
      <c r="K22" s="213"/>
    </row>
    <row r="23" ht="22" customHeight="1" spans="1:11">
      <c r="A23" s="187"/>
      <c r="B23" s="188"/>
      <c r="C23" s="188"/>
      <c r="D23" s="188"/>
      <c r="E23" s="188"/>
      <c r="F23" s="188"/>
      <c r="G23" s="188"/>
      <c r="H23" s="188"/>
      <c r="I23" s="188"/>
      <c r="J23" s="188"/>
      <c r="K23" s="214"/>
    </row>
    <row r="24" ht="18" customHeight="1" spans="1:11">
      <c r="A24" s="162" t="s">
        <v>121</v>
      </c>
      <c r="B24" s="163"/>
      <c r="C24" s="175" t="s">
        <v>65</v>
      </c>
      <c r="D24" s="175" t="s">
        <v>66</v>
      </c>
      <c r="E24" s="161"/>
      <c r="F24" s="161"/>
      <c r="G24" s="161"/>
      <c r="H24" s="161"/>
      <c r="I24" s="161"/>
      <c r="J24" s="161"/>
      <c r="K24" s="204"/>
    </row>
    <row r="25" ht="18" customHeight="1" spans="1:11">
      <c r="A25" s="189" t="s">
        <v>228</v>
      </c>
      <c r="B25" s="190"/>
      <c r="C25" s="190"/>
      <c r="D25" s="190"/>
      <c r="E25" s="190"/>
      <c r="F25" s="190"/>
      <c r="G25" s="190"/>
      <c r="H25" s="190"/>
      <c r="I25" s="190"/>
      <c r="J25" s="190"/>
      <c r="K25" s="215"/>
    </row>
    <row r="26" ht="15" spans="1:11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</row>
    <row r="27" ht="20" customHeight="1" spans="1:11">
      <c r="A27" s="192" t="s">
        <v>229</v>
      </c>
      <c r="B27" s="174"/>
      <c r="C27" s="174"/>
      <c r="D27" s="174"/>
      <c r="E27" s="174"/>
      <c r="F27" s="174"/>
      <c r="G27" s="174"/>
      <c r="H27" s="174"/>
      <c r="I27" s="174"/>
      <c r="J27" s="174"/>
      <c r="K27" s="216" t="s">
        <v>230</v>
      </c>
    </row>
    <row r="28" ht="23" customHeight="1" spans="1:11">
      <c r="A28" s="185" t="s">
        <v>231</v>
      </c>
      <c r="B28" s="186"/>
      <c r="C28" s="186"/>
      <c r="D28" s="186"/>
      <c r="E28" s="186"/>
      <c r="F28" s="186"/>
      <c r="G28" s="186"/>
      <c r="H28" s="186"/>
      <c r="I28" s="186"/>
      <c r="J28" s="217"/>
      <c r="K28" s="218">
        <v>1</v>
      </c>
    </row>
    <row r="29" ht="23" customHeight="1" spans="1:11">
      <c r="A29" s="185" t="s">
        <v>232</v>
      </c>
      <c r="B29" s="186"/>
      <c r="C29" s="186"/>
      <c r="D29" s="186"/>
      <c r="E29" s="186"/>
      <c r="F29" s="186"/>
      <c r="G29" s="186"/>
      <c r="H29" s="186"/>
      <c r="I29" s="186"/>
      <c r="J29" s="217"/>
      <c r="K29" s="209">
        <v>1</v>
      </c>
    </row>
    <row r="30" ht="23" customHeight="1" spans="1:11">
      <c r="A30" s="185" t="s">
        <v>233</v>
      </c>
      <c r="B30" s="186"/>
      <c r="C30" s="186"/>
      <c r="D30" s="186"/>
      <c r="E30" s="186"/>
      <c r="F30" s="186"/>
      <c r="G30" s="186"/>
      <c r="H30" s="186"/>
      <c r="I30" s="186"/>
      <c r="J30" s="217"/>
      <c r="K30" s="209">
        <v>1</v>
      </c>
    </row>
    <row r="31" ht="23" customHeight="1" spans="1:11">
      <c r="A31" s="185"/>
      <c r="B31" s="186"/>
      <c r="C31" s="186"/>
      <c r="D31" s="186"/>
      <c r="E31" s="186"/>
      <c r="F31" s="186"/>
      <c r="G31" s="186"/>
      <c r="H31" s="186"/>
      <c r="I31" s="186"/>
      <c r="J31" s="217"/>
      <c r="K31" s="209"/>
    </row>
    <row r="32" ht="23" customHeight="1" spans="1:11">
      <c r="A32" s="185"/>
      <c r="B32" s="186"/>
      <c r="C32" s="186"/>
      <c r="D32" s="186"/>
      <c r="E32" s="186"/>
      <c r="F32" s="186"/>
      <c r="G32" s="186"/>
      <c r="H32" s="186"/>
      <c r="I32" s="186"/>
      <c r="J32" s="217"/>
      <c r="K32" s="219"/>
    </row>
    <row r="33" ht="23" customHeight="1" spans="1:11">
      <c r="A33" s="185"/>
      <c r="B33" s="186"/>
      <c r="C33" s="186"/>
      <c r="D33" s="186"/>
      <c r="E33" s="186"/>
      <c r="F33" s="186"/>
      <c r="G33" s="186"/>
      <c r="H33" s="186"/>
      <c r="I33" s="186"/>
      <c r="J33" s="217"/>
      <c r="K33" s="220"/>
    </row>
    <row r="34" ht="23" customHeight="1" spans="1:11">
      <c r="A34" s="185"/>
      <c r="B34" s="186"/>
      <c r="C34" s="186"/>
      <c r="D34" s="186"/>
      <c r="E34" s="186"/>
      <c r="F34" s="186"/>
      <c r="G34" s="186"/>
      <c r="H34" s="186"/>
      <c r="I34" s="186"/>
      <c r="J34" s="217"/>
      <c r="K34" s="209"/>
    </row>
    <row r="35" ht="23" customHeight="1" spans="1:11">
      <c r="A35" s="185"/>
      <c r="B35" s="186"/>
      <c r="C35" s="186"/>
      <c r="D35" s="186"/>
      <c r="E35" s="186"/>
      <c r="F35" s="186"/>
      <c r="G35" s="186"/>
      <c r="H35" s="186"/>
      <c r="I35" s="186"/>
      <c r="J35" s="217"/>
      <c r="K35" s="221"/>
    </row>
    <row r="36" ht="23" customHeight="1" spans="1:11">
      <c r="A36" s="193" t="s">
        <v>234</v>
      </c>
      <c r="B36" s="194"/>
      <c r="C36" s="194"/>
      <c r="D36" s="194"/>
      <c r="E36" s="194"/>
      <c r="F36" s="194"/>
      <c r="G36" s="194"/>
      <c r="H36" s="194"/>
      <c r="I36" s="194"/>
      <c r="J36" s="222"/>
      <c r="K36" s="223">
        <f>SUM(K28:K35)</f>
        <v>3</v>
      </c>
    </row>
    <row r="37" ht="18.75" customHeight="1" spans="1:11">
      <c r="A37" s="195" t="s">
        <v>235</v>
      </c>
      <c r="B37" s="196"/>
      <c r="C37" s="196"/>
      <c r="D37" s="196"/>
      <c r="E37" s="196"/>
      <c r="F37" s="196"/>
      <c r="G37" s="196"/>
      <c r="H37" s="196"/>
      <c r="I37" s="196"/>
      <c r="J37" s="196"/>
      <c r="K37" s="224"/>
    </row>
    <row r="38" s="146" customFormat="1" ht="18.75" customHeight="1" spans="1:11">
      <c r="A38" s="162" t="s">
        <v>236</v>
      </c>
      <c r="B38" s="163"/>
      <c r="C38" s="163"/>
      <c r="D38" s="161" t="s">
        <v>237</v>
      </c>
      <c r="E38" s="161"/>
      <c r="F38" s="197" t="s">
        <v>238</v>
      </c>
      <c r="G38" s="198"/>
      <c r="H38" s="163" t="s">
        <v>239</v>
      </c>
      <c r="I38" s="163"/>
      <c r="J38" s="163" t="s">
        <v>240</v>
      </c>
      <c r="K38" s="212"/>
    </row>
    <row r="39" ht="18.75" customHeight="1" spans="1:11">
      <c r="A39" s="162" t="s">
        <v>122</v>
      </c>
      <c r="B39" s="163" t="s">
        <v>241</v>
      </c>
      <c r="C39" s="163"/>
      <c r="D39" s="163"/>
      <c r="E39" s="163"/>
      <c r="F39" s="163"/>
      <c r="G39" s="163"/>
      <c r="H39" s="163"/>
      <c r="I39" s="163"/>
      <c r="J39" s="163"/>
      <c r="K39" s="212"/>
    </row>
    <row r="40" ht="24" customHeight="1" spans="1:11">
      <c r="A40" s="162"/>
      <c r="B40" s="163"/>
      <c r="C40" s="163"/>
      <c r="D40" s="163"/>
      <c r="E40" s="163"/>
      <c r="F40" s="163"/>
      <c r="G40" s="163"/>
      <c r="H40" s="163"/>
      <c r="I40" s="163"/>
      <c r="J40" s="163"/>
      <c r="K40" s="212"/>
    </row>
    <row r="41" ht="24" customHeight="1" spans="1:11">
      <c r="A41" s="162"/>
      <c r="B41" s="163"/>
      <c r="C41" s="163"/>
      <c r="D41" s="163"/>
      <c r="E41" s="163"/>
      <c r="F41" s="163"/>
      <c r="G41" s="163"/>
      <c r="H41" s="163"/>
      <c r="I41" s="163"/>
      <c r="J41" s="163"/>
      <c r="K41" s="212"/>
    </row>
    <row r="42" ht="32.1" customHeight="1" spans="1:11">
      <c r="A42" s="164" t="s">
        <v>133</v>
      </c>
      <c r="B42" s="199" t="s">
        <v>242</v>
      </c>
      <c r="C42" s="199"/>
      <c r="D42" s="166" t="s">
        <v>243</v>
      </c>
      <c r="E42" s="181" t="s">
        <v>136</v>
      </c>
      <c r="F42" s="166" t="s">
        <v>137</v>
      </c>
      <c r="G42" s="200">
        <v>45523</v>
      </c>
      <c r="H42" s="201" t="s">
        <v>138</v>
      </c>
      <c r="I42" s="201"/>
      <c r="J42" s="199" t="s">
        <v>139</v>
      </c>
      <c r="K42" s="22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2"/>
  <sheetViews>
    <sheetView tabSelected="1" workbookViewId="0">
      <selection activeCell="F24" sqref="F24"/>
    </sheetView>
  </sheetViews>
  <sheetFormatPr defaultColWidth="9" defaultRowHeight="14.25"/>
  <cols>
    <col min="1" max="1" width="13.625" style="90" customWidth="1"/>
    <col min="2" max="3" width="9.625" style="90" customWidth="1"/>
    <col min="4" max="4" width="9.625" style="91" customWidth="1"/>
    <col min="5" max="8" width="9.625" style="90" customWidth="1"/>
    <col min="9" max="9" width="2.75" style="90" customWidth="1"/>
    <col min="10" max="10" width="10.625" style="90" customWidth="1"/>
    <col min="11" max="12" width="12.625" style="90" customWidth="1"/>
    <col min="13" max="15" width="12.625" style="92" customWidth="1"/>
    <col min="16" max="250" width="9" style="90"/>
    <col min="251" max="16384" width="9" style="93"/>
  </cols>
  <sheetData>
    <row r="1" s="90" customFormat="1" ht="29" customHeight="1" spans="1:253">
      <c r="A1" s="94" t="s">
        <v>143</v>
      </c>
      <c r="B1" s="94"/>
      <c r="C1" s="95"/>
      <c r="D1" s="95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</row>
    <row r="2" s="90" customFormat="1" ht="20" customHeight="1" spans="1:253">
      <c r="A2" s="97" t="s">
        <v>61</v>
      </c>
      <c r="B2" s="98" t="str">
        <f>首期!B4</f>
        <v>TAJJAM81109</v>
      </c>
      <c r="C2" s="99"/>
      <c r="D2" s="100"/>
      <c r="E2" s="101" t="s">
        <v>67</v>
      </c>
      <c r="F2" s="102" t="s">
        <v>244</v>
      </c>
      <c r="G2" s="102"/>
      <c r="H2" s="102"/>
      <c r="I2" s="125"/>
      <c r="J2" s="126" t="s">
        <v>57</v>
      </c>
      <c r="K2" s="127" t="s">
        <v>56</v>
      </c>
      <c r="L2" s="127"/>
      <c r="M2" s="127"/>
      <c r="N2" s="127"/>
      <c r="O2" s="128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</row>
    <row r="3" s="90" customFormat="1" spans="1:253">
      <c r="A3" s="103" t="s">
        <v>144</v>
      </c>
      <c r="B3" s="104" t="s">
        <v>145</v>
      </c>
      <c r="C3" s="105"/>
      <c r="D3" s="104"/>
      <c r="E3" s="104"/>
      <c r="F3" s="104"/>
      <c r="G3" s="104"/>
      <c r="H3" s="104"/>
      <c r="I3" s="129"/>
      <c r="J3" s="130"/>
      <c r="K3" s="130"/>
      <c r="L3" s="130"/>
      <c r="M3" s="130"/>
      <c r="N3" s="130"/>
      <c r="O3" s="131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</row>
    <row r="4" s="90" customFormat="1" ht="16.5" spans="1:253">
      <c r="A4" s="103"/>
      <c r="B4" s="106" t="s">
        <v>146</v>
      </c>
      <c r="C4" s="106" t="s">
        <v>110</v>
      </c>
      <c r="D4" s="107" t="s">
        <v>111</v>
      </c>
      <c r="E4" s="106" t="s">
        <v>112</v>
      </c>
      <c r="F4" s="106" t="s">
        <v>113</v>
      </c>
      <c r="G4" s="106" t="s">
        <v>114</v>
      </c>
      <c r="H4" s="106" t="s">
        <v>147</v>
      </c>
      <c r="I4" s="129"/>
      <c r="J4" s="132" t="s">
        <v>146</v>
      </c>
      <c r="K4" s="133" t="s">
        <v>110</v>
      </c>
      <c r="L4" s="134" t="s">
        <v>111</v>
      </c>
      <c r="M4" s="133" t="s">
        <v>112</v>
      </c>
      <c r="N4" s="133" t="s">
        <v>113</v>
      </c>
      <c r="O4" s="135" t="s">
        <v>114</v>
      </c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</row>
    <row r="5" s="90" customFormat="1" ht="16.5" spans="1:253">
      <c r="A5" s="103"/>
      <c r="B5" s="108" t="s">
        <v>149</v>
      </c>
      <c r="C5" s="108" t="s">
        <v>150</v>
      </c>
      <c r="D5" s="109" t="s">
        <v>151</v>
      </c>
      <c r="E5" s="108" t="s">
        <v>152</v>
      </c>
      <c r="F5" s="108" t="s">
        <v>153</v>
      </c>
      <c r="G5" s="108" t="s">
        <v>154</v>
      </c>
      <c r="H5" s="108" t="s">
        <v>155</v>
      </c>
      <c r="I5" s="129"/>
      <c r="J5" s="106"/>
      <c r="K5" s="106" t="s">
        <v>117</v>
      </c>
      <c r="L5" s="107" t="s">
        <v>116</v>
      </c>
      <c r="M5" s="106" t="s">
        <v>117</v>
      </c>
      <c r="N5" s="107" t="s">
        <v>116</v>
      </c>
      <c r="O5" s="136" t="s">
        <v>116</v>
      </c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  <c r="IR5" s="93"/>
      <c r="IS5" s="93"/>
    </row>
    <row r="6" s="90" customFormat="1" ht="21" customHeight="1" spans="1:253">
      <c r="A6" s="110" t="s">
        <v>156</v>
      </c>
      <c r="B6" s="111">
        <f>C6-1</f>
        <v>68</v>
      </c>
      <c r="C6" s="111">
        <f>D6-2</f>
        <v>69</v>
      </c>
      <c r="D6" s="112">
        <v>71</v>
      </c>
      <c r="E6" s="111">
        <f>D6+2</f>
        <v>73</v>
      </c>
      <c r="F6" s="111">
        <f>E6+2</f>
        <v>75</v>
      </c>
      <c r="G6" s="111">
        <f>F6+1</f>
        <v>76</v>
      </c>
      <c r="H6" s="111">
        <f>G6+1</f>
        <v>77</v>
      </c>
      <c r="I6" s="129"/>
      <c r="J6" s="137"/>
      <c r="K6" s="137" t="s">
        <v>245</v>
      </c>
      <c r="L6" s="137" t="s">
        <v>246</v>
      </c>
      <c r="M6" s="137" t="s">
        <v>245</v>
      </c>
      <c r="N6" s="137" t="s">
        <v>245</v>
      </c>
      <c r="O6" s="138" t="s">
        <v>247</v>
      </c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  <c r="IR6" s="93"/>
      <c r="IS6" s="93"/>
    </row>
    <row r="7" s="90" customFormat="1" ht="21" customHeight="1" spans="1:253">
      <c r="A7" s="110" t="s">
        <v>159</v>
      </c>
      <c r="B7" s="111">
        <f t="shared" ref="B7:B9" si="0">C7-4</f>
        <v>101</v>
      </c>
      <c r="C7" s="111">
        <f t="shared" ref="C7:C9" si="1">D7-4</f>
        <v>105</v>
      </c>
      <c r="D7" s="112">
        <v>109</v>
      </c>
      <c r="E7" s="111">
        <f t="shared" ref="E7:E9" si="2">D7+4</f>
        <v>113</v>
      </c>
      <c r="F7" s="111">
        <f>E7+4</f>
        <v>117</v>
      </c>
      <c r="G7" s="111">
        <f t="shared" ref="G7:G9" si="3">F7+6</f>
        <v>123</v>
      </c>
      <c r="H7" s="111">
        <f>G7+6</f>
        <v>129</v>
      </c>
      <c r="I7" s="129"/>
      <c r="J7" s="137"/>
      <c r="K7" s="137" t="s">
        <v>248</v>
      </c>
      <c r="L7" s="137" t="s">
        <v>249</v>
      </c>
      <c r="M7" s="137" t="s">
        <v>250</v>
      </c>
      <c r="N7" s="137" t="s">
        <v>245</v>
      </c>
      <c r="O7" s="138" t="s">
        <v>245</v>
      </c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</row>
    <row r="8" s="90" customFormat="1" ht="21" customHeight="1" spans="1:253">
      <c r="A8" s="110" t="s">
        <v>161</v>
      </c>
      <c r="B8" s="111">
        <f t="shared" si="0"/>
        <v>98</v>
      </c>
      <c r="C8" s="111">
        <f t="shared" si="1"/>
        <v>102</v>
      </c>
      <c r="D8" s="112">
        <v>106</v>
      </c>
      <c r="E8" s="111">
        <f t="shared" si="2"/>
        <v>110</v>
      </c>
      <c r="F8" s="111">
        <f>E8+5</f>
        <v>115</v>
      </c>
      <c r="G8" s="111">
        <f t="shared" si="3"/>
        <v>121</v>
      </c>
      <c r="H8" s="111">
        <f>G8+7</f>
        <v>128</v>
      </c>
      <c r="I8" s="129"/>
      <c r="J8" s="137"/>
      <c r="K8" s="137" t="s">
        <v>251</v>
      </c>
      <c r="L8" s="137" t="s">
        <v>251</v>
      </c>
      <c r="M8" s="137" t="s">
        <v>251</v>
      </c>
      <c r="N8" s="137" t="s">
        <v>251</v>
      </c>
      <c r="O8" s="138" t="s">
        <v>251</v>
      </c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3"/>
      <c r="IS8" s="93"/>
    </row>
    <row r="9" s="90" customFormat="1" ht="21" customHeight="1" spans="1:253">
      <c r="A9" s="110" t="s">
        <v>162</v>
      </c>
      <c r="B9" s="111">
        <f t="shared" si="0"/>
        <v>100</v>
      </c>
      <c r="C9" s="111">
        <f t="shared" si="1"/>
        <v>104</v>
      </c>
      <c r="D9" s="112">
        <v>108</v>
      </c>
      <c r="E9" s="111">
        <f t="shared" si="2"/>
        <v>112</v>
      </c>
      <c r="F9" s="111">
        <f>E9+5</f>
        <v>117</v>
      </c>
      <c r="G9" s="111">
        <f t="shared" si="3"/>
        <v>123</v>
      </c>
      <c r="H9" s="111">
        <f>G9+7</f>
        <v>130</v>
      </c>
      <c r="I9" s="129"/>
      <c r="J9" s="137"/>
      <c r="K9" s="137" t="s">
        <v>245</v>
      </c>
      <c r="L9" s="137" t="s">
        <v>250</v>
      </c>
      <c r="M9" s="137" t="s">
        <v>245</v>
      </c>
      <c r="N9" s="137" t="s">
        <v>250</v>
      </c>
      <c r="O9" s="138" t="s">
        <v>249</v>
      </c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  <c r="IR9" s="93"/>
      <c r="IS9" s="93"/>
    </row>
    <row r="10" s="90" customFormat="1" ht="21" customHeight="1" spans="1:253">
      <c r="A10" s="110" t="s">
        <v>164</v>
      </c>
      <c r="B10" s="111">
        <f>C10-1.2</f>
        <v>44.3</v>
      </c>
      <c r="C10" s="111">
        <f>D10-1.2</f>
        <v>45.5</v>
      </c>
      <c r="D10" s="112">
        <v>46.7</v>
      </c>
      <c r="E10" s="111">
        <f>D10+1.2</f>
        <v>47.9</v>
      </c>
      <c r="F10" s="111">
        <f>E10+1.2</f>
        <v>49.1</v>
      </c>
      <c r="G10" s="111">
        <f>F10+1.4</f>
        <v>50.5</v>
      </c>
      <c r="H10" s="111">
        <f>G10+1.4</f>
        <v>51.9</v>
      </c>
      <c r="I10" s="129"/>
      <c r="J10" s="137"/>
      <c r="K10" s="137" t="s">
        <v>252</v>
      </c>
      <c r="L10" s="137" t="s">
        <v>252</v>
      </c>
      <c r="M10" s="137" t="s">
        <v>247</v>
      </c>
      <c r="N10" s="137" t="s">
        <v>252</v>
      </c>
      <c r="O10" s="138" t="s">
        <v>246</v>
      </c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3"/>
      <c r="IS10" s="93"/>
    </row>
    <row r="11" s="90" customFormat="1" ht="21" customHeight="1" spans="1:253">
      <c r="A11" s="110" t="s">
        <v>165</v>
      </c>
      <c r="B11" s="111">
        <f>C11-1</f>
        <v>46</v>
      </c>
      <c r="C11" s="111">
        <f>D11-1</f>
        <v>47</v>
      </c>
      <c r="D11" s="112">
        <v>48</v>
      </c>
      <c r="E11" s="111">
        <f>D11+1</f>
        <v>49</v>
      </c>
      <c r="F11" s="111">
        <f>E11+1</f>
        <v>50</v>
      </c>
      <c r="G11" s="111">
        <f>F11+1.5</f>
        <v>51.5</v>
      </c>
      <c r="H11" s="111">
        <f>G11+1.5</f>
        <v>53</v>
      </c>
      <c r="I11" s="129"/>
      <c r="J11" s="137"/>
      <c r="K11" s="137" t="s">
        <v>250</v>
      </c>
      <c r="L11" s="137" t="s">
        <v>253</v>
      </c>
      <c r="M11" s="137" t="s">
        <v>250</v>
      </c>
      <c r="N11" s="137" t="s">
        <v>246</v>
      </c>
      <c r="O11" s="138" t="s">
        <v>252</v>
      </c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  <c r="IR11" s="93"/>
      <c r="IS11" s="93"/>
    </row>
    <row r="12" s="90" customFormat="1" ht="21" customHeight="1" spans="1:253">
      <c r="A12" s="110" t="s">
        <v>168</v>
      </c>
      <c r="B12" s="111">
        <f>C12-0.5</f>
        <v>19.5</v>
      </c>
      <c r="C12" s="111">
        <f>D12-0.5</f>
        <v>20</v>
      </c>
      <c r="D12" s="112">
        <v>20.5</v>
      </c>
      <c r="E12" s="111">
        <f t="shared" ref="E12:H12" si="4">D12+0.5</f>
        <v>21</v>
      </c>
      <c r="F12" s="111">
        <f t="shared" si="4"/>
        <v>21.5</v>
      </c>
      <c r="G12" s="111">
        <f t="shared" si="4"/>
        <v>22</v>
      </c>
      <c r="H12" s="111">
        <f t="shared" si="4"/>
        <v>22.5</v>
      </c>
      <c r="I12" s="129"/>
      <c r="J12" s="137"/>
      <c r="K12" s="137" t="s">
        <v>254</v>
      </c>
      <c r="L12" s="137" t="s">
        <v>252</v>
      </c>
      <c r="M12" s="137" t="s">
        <v>252</v>
      </c>
      <c r="N12" s="137" t="s">
        <v>246</v>
      </c>
      <c r="O12" s="138" t="s">
        <v>246</v>
      </c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3"/>
      <c r="IS12" s="93"/>
    </row>
    <row r="13" s="90" customFormat="1" ht="21" customHeight="1" spans="1:253">
      <c r="A13" s="110" t="s">
        <v>169</v>
      </c>
      <c r="B13" s="113">
        <f>C13-0.7</f>
        <v>18.3</v>
      </c>
      <c r="C13" s="113">
        <f>D13-0.7</f>
        <v>19</v>
      </c>
      <c r="D13" s="112">
        <v>19.7</v>
      </c>
      <c r="E13" s="113">
        <f>D13+0.7</f>
        <v>20.4</v>
      </c>
      <c r="F13" s="113">
        <f>E13+0.7</f>
        <v>21.1</v>
      </c>
      <c r="G13" s="113">
        <f>F13+0.95</f>
        <v>22.05</v>
      </c>
      <c r="H13" s="113">
        <f>G13+0.95</f>
        <v>23</v>
      </c>
      <c r="I13" s="129"/>
      <c r="J13" s="137"/>
      <c r="K13" s="137" t="s">
        <v>251</v>
      </c>
      <c r="L13" s="137" t="s">
        <v>251</v>
      </c>
      <c r="M13" s="137" t="s">
        <v>251</v>
      </c>
      <c r="N13" s="137" t="s">
        <v>251</v>
      </c>
      <c r="O13" s="138" t="s">
        <v>251</v>
      </c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  <c r="IR13" s="93"/>
      <c r="IS13" s="93"/>
    </row>
    <row r="14" s="90" customFormat="1" ht="21" customHeight="1" spans="1:253">
      <c r="A14" s="110" t="s">
        <v>170</v>
      </c>
      <c r="B14" s="111">
        <f>C14-0.7</f>
        <v>16.3</v>
      </c>
      <c r="C14" s="111">
        <f>D14-0.7</f>
        <v>17</v>
      </c>
      <c r="D14" s="112">
        <v>17.7</v>
      </c>
      <c r="E14" s="111">
        <f>D14+0.7</f>
        <v>18.4</v>
      </c>
      <c r="F14" s="111">
        <f>E14+0.7</f>
        <v>19.1</v>
      </c>
      <c r="G14" s="111">
        <f>F14+0.95</f>
        <v>20.05</v>
      </c>
      <c r="H14" s="111">
        <f>G14+0.95</f>
        <v>21</v>
      </c>
      <c r="I14" s="129"/>
      <c r="J14" s="137"/>
      <c r="K14" s="137" t="s">
        <v>251</v>
      </c>
      <c r="L14" s="137" t="s">
        <v>251</v>
      </c>
      <c r="M14" s="137" t="s">
        <v>251</v>
      </c>
      <c r="N14" s="137" t="s">
        <v>251</v>
      </c>
      <c r="O14" s="138" t="s">
        <v>251</v>
      </c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3"/>
      <c r="IS14" s="93"/>
    </row>
    <row r="15" s="90" customFormat="1" ht="21" customHeight="1" spans="1:253">
      <c r="A15" s="110" t="s">
        <v>171</v>
      </c>
      <c r="B15" s="111">
        <f>C15-0</f>
        <v>19.6</v>
      </c>
      <c r="C15" s="111">
        <f>D15-0.4</f>
        <v>19.6</v>
      </c>
      <c r="D15" s="112">
        <v>20</v>
      </c>
      <c r="E15" s="111">
        <f>D15+0.4</f>
        <v>20.4</v>
      </c>
      <c r="F15" s="111">
        <f>E15+0.4</f>
        <v>20.8</v>
      </c>
      <c r="G15" s="111">
        <f>F15+0.6</f>
        <v>21.4</v>
      </c>
      <c r="H15" s="111">
        <f>G15+0.6</f>
        <v>22</v>
      </c>
      <c r="I15" s="129"/>
      <c r="J15" s="137"/>
      <c r="K15" s="137" t="s">
        <v>251</v>
      </c>
      <c r="L15" s="137" t="s">
        <v>251</v>
      </c>
      <c r="M15" s="137" t="s">
        <v>251</v>
      </c>
      <c r="N15" s="137" t="s">
        <v>251</v>
      </c>
      <c r="O15" s="138" t="s">
        <v>251</v>
      </c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  <c r="IR15" s="93"/>
      <c r="IS15" s="93"/>
    </row>
    <row r="16" s="90" customFormat="1" ht="21" customHeight="1" spans="1:253">
      <c r="A16" s="110" t="s">
        <v>172</v>
      </c>
      <c r="B16" s="111">
        <f>C16-0</f>
        <v>10.3</v>
      </c>
      <c r="C16" s="111">
        <f>D16-0.2</f>
        <v>10.3</v>
      </c>
      <c r="D16" s="112">
        <v>10.5</v>
      </c>
      <c r="E16" s="111">
        <f>D16+0.2</f>
        <v>10.7</v>
      </c>
      <c r="F16" s="111">
        <f>E16+0.2</f>
        <v>10.9</v>
      </c>
      <c r="G16" s="111">
        <f>F16+0.25</f>
        <v>11.15</v>
      </c>
      <c r="H16" s="111">
        <f>G16+0.25</f>
        <v>11.4</v>
      </c>
      <c r="I16" s="129"/>
      <c r="J16" s="137"/>
      <c r="K16" s="137" t="s">
        <v>251</v>
      </c>
      <c r="L16" s="137" t="s">
        <v>251</v>
      </c>
      <c r="M16" s="137" t="s">
        <v>251</v>
      </c>
      <c r="N16" s="137" t="s">
        <v>251</v>
      </c>
      <c r="O16" s="138" t="s">
        <v>251</v>
      </c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3"/>
      <c r="IS16" s="93"/>
    </row>
    <row r="17" s="90" customFormat="1" ht="21" customHeight="1" spans="1:253">
      <c r="A17" s="110" t="s">
        <v>173</v>
      </c>
      <c r="B17" s="111">
        <f>C17</f>
        <v>1.3</v>
      </c>
      <c r="C17" s="111">
        <f>D17</f>
        <v>1.3</v>
      </c>
      <c r="D17" s="112">
        <v>1.3</v>
      </c>
      <c r="E17" s="111">
        <f t="shared" ref="E17:H17" si="5">D17</f>
        <v>1.3</v>
      </c>
      <c r="F17" s="111">
        <f t="shared" si="5"/>
        <v>1.3</v>
      </c>
      <c r="G17" s="111">
        <f t="shared" si="5"/>
        <v>1.3</v>
      </c>
      <c r="H17" s="111">
        <f t="shared" si="5"/>
        <v>1.3</v>
      </c>
      <c r="I17" s="129"/>
      <c r="J17" s="137"/>
      <c r="K17" s="137" t="s">
        <v>251</v>
      </c>
      <c r="L17" s="137" t="s">
        <v>251</v>
      </c>
      <c r="M17" s="137" t="s">
        <v>251</v>
      </c>
      <c r="N17" s="137" t="s">
        <v>251</v>
      </c>
      <c r="O17" s="138" t="s">
        <v>251</v>
      </c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</row>
    <row r="18" s="90" customFormat="1" ht="21" customHeight="1" spans="1:253">
      <c r="A18" s="114"/>
      <c r="B18" s="115"/>
      <c r="C18" s="115"/>
      <c r="D18" s="115"/>
      <c r="E18" s="115"/>
      <c r="F18" s="115"/>
      <c r="G18" s="115"/>
      <c r="H18" s="116"/>
      <c r="I18" s="129"/>
      <c r="J18" s="137"/>
      <c r="K18" s="137"/>
      <c r="L18" s="137"/>
      <c r="M18" s="137"/>
      <c r="N18" s="137"/>
      <c r="O18" s="138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3"/>
      <c r="IS18" s="93"/>
    </row>
    <row r="19" s="90" customFormat="1" ht="21" customHeight="1" spans="1:253">
      <c r="A19" s="117"/>
      <c r="B19" s="118"/>
      <c r="C19" s="118"/>
      <c r="D19" s="118"/>
      <c r="E19" s="119"/>
      <c r="F19" s="118"/>
      <c r="G19" s="118"/>
      <c r="H19" s="118"/>
      <c r="I19" s="139"/>
      <c r="J19" s="140"/>
      <c r="K19" s="140"/>
      <c r="L19" s="141"/>
      <c r="M19" s="140"/>
      <c r="N19" s="140"/>
      <c r="O19" s="142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</row>
    <row r="20" ht="16.5" spans="1:15">
      <c r="A20" s="120"/>
      <c r="B20" s="120"/>
      <c r="C20" s="121"/>
      <c r="D20" s="121"/>
      <c r="E20" s="122"/>
      <c r="F20" s="121"/>
      <c r="G20" s="121"/>
      <c r="H20" s="121"/>
      <c r="M20" s="90"/>
      <c r="N20" s="90"/>
      <c r="O20" s="90"/>
    </row>
    <row r="21" spans="1:15">
      <c r="A21" s="123" t="s">
        <v>174</v>
      </c>
      <c r="B21" s="123"/>
      <c r="C21" s="124"/>
      <c r="D21" s="124"/>
      <c r="M21" s="90"/>
      <c r="N21" s="90"/>
      <c r="O21" s="90"/>
    </row>
    <row r="22" spans="3:15">
      <c r="C22" s="91"/>
      <c r="J22" s="143" t="s">
        <v>175</v>
      </c>
      <c r="K22" s="144">
        <v>45523</v>
      </c>
      <c r="L22" s="143" t="s">
        <v>176</v>
      </c>
      <c r="M22" s="143" t="s">
        <v>136</v>
      </c>
      <c r="N22" s="143" t="s">
        <v>177</v>
      </c>
      <c r="O22" s="90" t="s">
        <v>139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11" sqref="F11"/>
    </sheetView>
  </sheetViews>
  <sheetFormatPr defaultColWidth="9" defaultRowHeight="14.25"/>
  <cols>
    <col min="1" max="1" width="7" customWidth="1"/>
    <col min="2" max="2" width="14.5" customWidth="1"/>
    <col min="3" max="3" width="19.5" style="79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256</v>
      </c>
      <c r="B2" s="5" t="s">
        <v>257</v>
      </c>
      <c r="C2" s="5" t="s">
        <v>258</v>
      </c>
      <c r="D2" s="5" t="s">
        <v>259</v>
      </c>
      <c r="E2" s="5" t="s">
        <v>260</v>
      </c>
      <c r="F2" s="5" t="s">
        <v>261</v>
      </c>
      <c r="G2" s="5" t="s">
        <v>262</v>
      </c>
      <c r="H2" s="80" t="s">
        <v>263</v>
      </c>
      <c r="I2" s="4" t="s">
        <v>264</v>
      </c>
      <c r="J2" s="4" t="s">
        <v>265</v>
      </c>
      <c r="K2" s="4" t="s">
        <v>266</v>
      </c>
      <c r="L2" s="4" t="s">
        <v>267</v>
      </c>
      <c r="M2" s="4" t="s">
        <v>268</v>
      </c>
      <c r="N2" s="5" t="s">
        <v>269</v>
      </c>
      <c r="O2" s="5" t="s">
        <v>270</v>
      </c>
    </row>
    <row r="3" s="1" customFormat="1" ht="16.5" spans="1:15">
      <c r="A3" s="4"/>
      <c r="B3" s="7"/>
      <c r="C3" s="7"/>
      <c r="D3" s="7"/>
      <c r="E3" s="7"/>
      <c r="F3" s="7"/>
      <c r="G3" s="7"/>
      <c r="H3" s="81"/>
      <c r="I3" s="4" t="s">
        <v>230</v>
      </c>
      <c r="J3" s="4" t="s">
        <v>230</v>
      </c>
      <c r="K3" s="4" t="s">
        <v>230</v>
      </c>
      <c r="L3" s="4" t="s">
        <v>230</v>
      </c>
      <c r="M3" s="4" t="s">
        <v>230</v>
      </c>
      <c r="N3" s="7"/>
      <c r="O3" s="7"/>
    </row>
    <row r="4" ht="20" customHeight="1" spans="1:15">
      <c r="A4" s="16">
        <v>1</v>
      </c>
      <c r="B4" s="12">
        <v>24070442</v>
      </c>
      <c r="C4" s="12" t="s">
        <v>271</v>
      </c>
      <c r="D4" s="28" t="s">
        <v>117</v>
      </c>
      <c r="E4" s="12" t="s">
        <v>62</v>
      </c>
      <c r="F4" s="65" t="s">
        <v>272</v>
      </c>
      <c r="G4" s="82" t="s">
        <v>65</v>
      </c>
      <c r="H4" s="16" t="s">
        <v>65</v>
      </c>
      <c r="I4" s="86">
        <v>2</v>
      </c>
      <c r="J4" s="87">
        <v>1</v>
      </c>
      <c r="K4" s="87">
        <v>2</v>
      </c>
      <c r="L4" s="87">
        <v>0</v>
      </c>
      <c r="M4" s="16">
        <v>0</v>
      </c>
      <c r="N4" s="16">
        <f>SUM(I4:M4)</f>
        <v>5</v>
      </c>
      <c r="O4" s="16"/>
    </row>
    <row r="5" ht="20" customHeight="1" spans="1:15">
      <c r="A5" s="16">
        <v>2</v>
      </c>
      <c r="B5" s="12" t="s">
        <v>273</v>
      </c>
      <c r="C5" s="12" t="s">
        <v>271</v>
      </c>
      <c r="D5" s="28" t="s">
        <v>274</v>
      </c>
      <c r="E5" s="12" t="s">
        <v>62</v>
      </c>
      <c r="F5" s="65" t="s">
        <v>272</v>
      </c>
      <c r="G5" s="82" t="s">
        <v>65</v>
      </c>
      <c r="H5" s="16" t="s">
        <v>65</v>
      </c>
      <c r="I5" s="88">
        <v>1</v>
      </c>
      <c r="J5" s="87">
        <v>1</v>
      </c>
      <c r="K5" s="87">
        <v>1</v>
      </c>
      <c r="L5" s="87">
        <v>0</v>
      </c>
      <c r="M5" s="16">
        <v>0</v>
      </c>
      <c r="N5" s="16">
        <f>SUM(I5:M5)</f>
        <v>3</v>
      </c>
      <c r="O5" s="16"/>
    </row>
    <row r="6" ht="20" customHeight="1" spans="1:15">
      <c r="A6" s="16"/>
      <c r="B6" s="27"/>
      <c r="C6" s="27"/>
      <c r="D6" s="14"/>
      <c r="E6" s="15"/>
      <c r="F6" s="65"/>
      <c r="G6" s="82"/>
      <c r="H6" s="16"/>
      <c r="I6" s="88"/>
      <c r="J6" s="87"/>
      <c r="K6" s="87"/>
      <c r="L6" s="87"/>
      <c r="M6" s="16"/>
      <c r="N6" s="16"/>
      <c r="O6" s="16"/>
    </row>
    <row r="7" ht="20" customHeight="1" spans="1:15">
      <c r="A7" s="16"/>
      <c r="B7" s="27"/>
      <c r="C7" s="27"/>
      <c r="D7" s="14"/>
      <c r="E7" s="31"/>
      <c r="F7" s="27"/>
      <c r="G7" s="83"/>
      <c r="H7" s="58"/>
      <c r="I7" s="88"/>
      <c r="J7" s="87"/>
      <c r="K7" s="87"/>
      <c r="L7" s="87"/>
      <c r="M7" s="16"/>
      <c r="N7" s="16"/>
      <c r="O7" s="16"/>
    </row>
    <row r="8" ht="20" customHeight="1" spans="1:15">
      <c r="A8" s="16"/>
      <c r="B8" s="32"/>
      <c r="C8" s="32"/>
      <c r="D8" s="32"/>
      <c r="E8" s="69"/>
      <c r="F8" s="32"/>
      <c r="G8" s="16"/>
      <c r="H8" s="9"/>
      <c r="I8" s="86"/>
      <c r="J8" s="87"/>
      <c r="K8" s="87"/>
      <c r="L8" s="87"/>
      <c r="M8" s="16"/>
      <c r="N8" s="16"/>
      <c r="O8" s="9"/>
    </row>
    <row r="9" ht="20" customHeight="1" spans="1:15">
      <c r="A9" s="16"/>
      <c r="B9" s="32"/>
      <c r="C9" s="32"/>
      <c r="D9" s="32"/>
      <c r="E9" s="69"/>
      <c r="F9" s="32"/>
      <c r="G9" s="16"/>
      <c r="H9" s="9"/>
      <c r="I9" s="86"/>
      <c r="J9" s="87"/>
      <c r="K9" s="87"/>
      <c r="L9" s="87"/>
      <c r="M9" s="16"/>
      <c r="N9" s="16"/>
      <c r="O9" s="9"/>
    </row>
    <row r="10" ht="20" customHeight="1" spans="1:15">
      <c r="A10" s="16"/>
      <c r="B10" s="32"/>
      <c r="C10" s="32"/>
      <c r="D10" s="32"/>
      <c r="E10" s="69"/>
      <c r="F10" s="32"/>
      <c r="G10" s="16"/>
      <c r="H10" s="9"/>
      <c r="I10" s="86"/>
      <c r="J10" s="87"/>
      <c r="K10" s="87"/>
      <c r="L10" s="87"/>
      <c r="M10" s="16"/>
      <c r="N10" s="16"/>
      <c r="O10" s="9"/>
    </row>
    <row r="11" ht="20" customHeight="1" spans="1:15">
      <c r="A11" s="16"/>
      <c r="B11" s="32"/>
      <c r="C11" s="32"/>
      <c r="D11" s="32"/>
      <c r="E11" s="69"/>
      <c r="F11" s="32"/>
      <c r="G11" s="16"/>
      <c r="H11" s="9"/>
      <c r="I11" s="86"/>
      <c r="J11" s="87"/>
      <c r="K11" s="87"/>
      <c r="L11" s="87"/>
      <c r="M11" s="16"/>
      <c r="N11" s="16"/>
      <c r="O11" s="9"/>
    </row>
    <row r="12" s="2" customFormat="1" ht="18.75" spans="1:15">
      <c r="A12" s="17" t="s">
        <v>275</v>
      </c>
      <c r="B12" s="18"/>
      <c r="C12" s="32"/>
      <c r="D12" s="19"/>
      <c r="E12" s="20"/>
      <c r="F12" s="32"/>
      <c r="G12" s="16"/>
      <c r="H12" s="39"/>
      <c r="I12" s="33"/>
      <c r="J12" s="17" t="s">
        <v>276</v>
      </c>
      <c r="K12" s="18"/>
      <c r="L12" s="18"/>
      <c r="M12" s="19"/>
      <c r="N12" s="18"/>
      <c r="O12" s="25"/>
    </row>
    <row r="13" ht="61" customHeight="1" spans="1:15">
      <c r="A13" s="84" t="s">
        <v>277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9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2024-08-20T08:53:01Z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