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2" firstSheet="3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9" r:id="rId8"/>
    <sheet name="尾期3" sheetId="20" r:id="rId9"/>
    <sheet name="验货尺寸表1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Print_Area" localSheetId="2">首期!$A$1:$K$56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<sst xmlns="http://schemas.openxmlformats.org/spreadsheetml/2006/main" count="1586" uniqueCount="361">
  <si>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</si>
  <si>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</si>
  <si>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</si>
  <si>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</si>
  <si>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</si>
  <si>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</si>
  <si>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</si>
  <si>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</si>
  <si>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</si>
  <si>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</si>
  <si>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</si>
  <si>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</si>
  <si>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</si>
  <si>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</si>
  <si>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</si>
  <si>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</si>
  <si>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</si>
  <si>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</si>
  <si>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</si>
  <si>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</si>
  <si>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</si>
  <si>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</si>
  <si>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</si>
  <si>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</si>
  <si>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</si>
  <si>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</si>
  <si>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</si>
  <si>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</si>
  <si>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</si>
  <si>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</si>
  <si>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</si>
  <si>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</si>
  <si>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</si>
  <si>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</si>
  <si>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</si>
  <si>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</si>
  <si>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</si>
  <si>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</si>
  <si>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</si>
  <si>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</si>
  <si>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</si>
  <si>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</si>
  <si>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</si>
  <si>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</si>
  <si>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</si>
  <si>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</si>
  <si>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</si>
  <si>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TAWWAM92520</t>
  </si>
  <si>
    <t>合同交期</t>
  </si>
  <si>
    <t>产前确认样</t>
  </si>
  <si>
    <t>有</t>
  </si>
  <si>
    <t>无</t>
  </si>
  <si>
    <t>品名</t>
  </si>
  <si>
    <t>女式套羽绒冲锋衣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</si>
  <si>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</si>
  <si>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</si>
  <si>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</si>
  <si>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</si>
  <si>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</si>
  <si>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</si>
  <si>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</si>
  <si>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</si>
  <si>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</si>
  <si>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CGDD24050700032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</si>
  <si>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</si>
  <si>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</si>
  <si>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</si>
  <si>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</si>
  <si>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</si>
  <si>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</si>
  <si>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</si>
  <si>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</si>
  <si>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</si>
  <si>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</si>
  <si>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</si>
  <si>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</si>
  <si>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</si>
  <si>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</si>
  <si>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</si>
  <si>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</si>
  <si>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</si>
  <si>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</si>
  <si>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</si>
  <si>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</si>
  <si>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</si>
  <si>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</si>
  <si>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</si>
  <si>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</si>
  <si>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</si>
  <si>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</si>
  <si>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</si>
  <si>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</si>
  <si>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</si>
  <si>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</si>
  <si>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</si>
  <si>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</si>
  <si>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</si>
  <si>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</si>
  <si>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</si>
  <si>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</si>
  <si>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</si>
  <si>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米色</t>
  </si>
  <si>
    <t>浅灰紫</t>
  </si>
  <si>
    <t>青灰绿</t>
  </si>
  <si>
    <t>乌梅紫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</si>
  <si>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</si>
  <si>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米色/40件</t>
  </si>
  <si>
    <t>浅灰紫/35件</t>
  </si>
  <si>
    <t>青灰绿/50件</t>
  </si>
  <si>
    <t>乌梅紫/38件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</si>
  <si>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</si>
  <si>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</si>
  <si>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</si>
  <si>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</si>
  <si>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</si>
  <si>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1。修笼压胶不平皱多</t>
  </si>
  <si>
    <t>2。帽檐双面胶有折印</t>
  </si>
  <si>
    <t>3。里布偏紧，面皱多</t>
  </si>
  <si>
    <t>4。后背上拼缝皱多，不平</t>
  </si>
  <si>
    <t>5。修笼腋下皱多，不平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</si>
  <si>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</si>
  <si>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</si>
  <si>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</si>
  <si>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</si>
  <si>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</si>
  <si>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</si>
  <si>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</si>
  <si>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</si>
  <si>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</si>
  <si>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</si>
  <si>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</si>
  <si>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</si>
  <si>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</si>
  <si>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</si>
  <si>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</si>
  <si>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</si>
  <si>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</si>
  <si>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</si>
  <si>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</si>
  <si>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</si>
  <si>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</si>
  <si>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</si>
  <si>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</si>
  <si>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</si>
  <si>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</si>
  <si>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</si>
  <si>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</si>
  <si>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</si>
  <si>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</si>
  <si>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</si>
  <si>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</si>
  <si>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</si>
  <si>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</si>
  <si>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</si>
  <si>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</si>
  <si>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内主项拉链</t>
  </si>
  <si>
    <t>0.5/0</t>
  </si>
  <si>
    <t>胸围</t>
  </si>
  <si>
    <t>0/-0.5</t>
  </si>
  <si>
    <t>腰围</t>
  </si>
  <si>
    <t>摆围</t>
  </si>
  <si>
    <t>-0.5/-0.4</t>
  </si>
  <si>
    <t>-0.6/-0.8</t>
  </si>
  <si>
    <t>-1/-0.7</t>
  </si>
  <si>
    <t>-1/-1</t>
  </si>
  <si>
    <t>-0.8/-0.8</t>
  </si>
  <si>
    <t>肩宽</t>
  </si>
  <si>
    <t>0/-0.1</t>
  </si>
  <si>
    <t>-0.2/-0.2</t>
  </si>
  <si>
    <t>0/-0.3</t>
  </si>
  <si>
    <t>肩点袖长</t>
  </si>
  <si>
    <t>+0.2/+0.2</t>
  </si>
  <si>
    <t>+0.3/+0.3</t>
  </si>
  <si>
    <t>袖肥/2（参考值）</t>
  </si>
  <si>
    <t>袖肘围/2</t>
  </si>
  <si>
    <t>袖口围/2(松量)</t>
  </si>
  <si>
    <t>前领高</t>
  </si>
  <si>
    <t>后领高</t>
  </si>
  <si>
    <t>+0.4/+0.3</t>
  </si>
  <si>
    <t>+0.5/+0.3</t>
  </si>
  <si>
    <t>上领围</t>
  </si>
  <si>
    <t>下领围</t>
  </si>
  <si>
    <t>帽高</t>
  </si>
  <si>
    <t>帽宽</t>
  </si>
  <si>
    <t>外插手袋口长</t>
  </si>
  <si>
    <t>内插手袋口长</t>
  </si>
  <si>
    <t>帽后拉链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</si>
  <si>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</si>
  <si>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</si>
  <si>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</si>
  <si>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</si>
  <si>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</si>
  <si>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</si>
  <si>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</si>
  <si>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</si>
  <si>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</si>
  <si>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</si>
  <si>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</si>
  <si>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</si>
  <si>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</si>
  <si>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青灰绿/30件</t>
  </si>
  <si>
    <t>乌梅紫/40件</t>
  </si>
  <si>
    <t>米色/45件</t>
  </si>
  <si>
    <t>浅灰紫/33件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</si>
  <si>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</si>
  <si>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</si>
  <si>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</si>
  <si>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</si>
  <si>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2，压胶要平整，不能有褶皱。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</si>
  <si>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</si>
  <si>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</si>
  <si>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</si>
  <si>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</si>
  <si>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</si>
  <si>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</si>
  <si>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</si>
  <si>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</si>
  <si>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</si>
  <si>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</si>
  <si>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</si>
  <si>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</si>
  <si>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</si>
  <si>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</si>
  <si>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</si>
  <si>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</si>
  <si>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</si>
  <si>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</si>
  <si>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</si>
  <si>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</si>
  <si>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</si>
  <si>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</si>
  <si>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</si>
  <si>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</si>
  <si>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采购凭证编号：CGDD24050700032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</si>
  <si>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</si>
  <si>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</si>
  <si>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</si>
  <si>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</si>
  <si>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</si>
  <si>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</si>
  <si>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</si>
  <si>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</si>
  <si>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</si>
  <si>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</si>
  <si>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</si>
  <si>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</si>
  <si>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</si>
  <si>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</si>
  <si>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米色：3#6#8#16#19#20#34#</t>
  </si>
  <si>
    <t>浅灰紫：4#6#7#13#</t>
  </si>
  <si>
    <t>原木色：5#9#11#14#</t>
  </si>
  <si>
    <t>乌梅紫;6#9#11#13#</t>
  </si>
  <si>
    <t>情况说明：</t>
  </si>
  <si>
    <t xml:space="preserve">【问题点描述】  </t>
  </si>
  <si>
    <t>1，有少量线毛</t>
  </si>
  <si>
    <t xml:space="preserve">【检验结果】  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</si>
  <si>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</si>
  <si>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</si>
  <si>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</si>
  <si>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</si>
  <si>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</si>
  <si>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</si>
  <si>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</si>
  <si>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</si>
  <si>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采购凭证编号：CGDD24050700033</t>
  </si>
  <si>
    <t>米色：3#6#8#16#19#</t>
  </si>
  <si>
    <t>浅灰紫：2#6#9#13#</t>
  </si>
  <si>
    <t>原木色;8#9#11#13#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</si>
  <si>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</si>
  <si>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</si>
  <si>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</si>
  <si>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</si>
  <si>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</si>
  <si>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</si>
  <si>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</si>
  <si>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</si>
  <si>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</si>
  <si>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</si>
  <si>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</si>
  <si>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</si>
  <si>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</si>
  <si>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</si>
  <si>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</si>
  <si>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</si>
  <si>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</si>
  <si>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3/5</t>
  </si>
  <si>
    <t>FW11550</t>
  </si>
  <si>
    <t>向兴</t>
  </si>
  <si>
    <t>5/9</t>
  </si>
  <si>
    <t>1/4</t>
  </si>
  <si>
    <t>8/12</t>
  </si>
  <si>
    <t>3/6</t>
  </si>
  <si>
    <t>原木色</t>
  </si>
  <si>
    <t>制表时间：2024/8/1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</si>
  <si>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</si>
  <si>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</si>
  <si>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</si>
  <si>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</si>
  <si>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</si>
  <si>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</si>
  <si>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</si>
  <si>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</si>
  <si>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</si>
  <si>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</si>
  <si>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1/2</t>
  </si>
  <si>
    <t>3/4</t>
  </si>
  <si>
    <t>8/11</t>
  </si>
  <si>
    <t>2/5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</si>
  <si>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</si>
  <si>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</si>
  <si>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</si>
  <si>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</si>
  <si>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</si>
  <si>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</si>
  <si>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</si>
  <si>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</si>
  <si>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</si>
  <si>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</si>
  <si>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FW09363</t>
  </si>
  <si>
    <t>0.5*0.5军工格梭织</t>
  </si>
  <si>
    <t>赢合</t>
  </si>
  <si>
    <t>G09FW0440</t>
  </si>
  <si>
    <t>210T</t>
  </si>
  <si>
    <t>台华</t>
  </si>
  <si>
    <t>G14FW1100</t>
  </si>
  <si>
    <t>超细天鹅绒</t>
  </si>
  <si>
    <t>新颜</t>
  </si>
  <si>
    <t>4/12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</si>
  <si>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</si>
  <si>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</si>
  <si>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</si>
  <si>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</si>
  <si>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</si>
  <si>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</si>
  <si>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</si>
  <si>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</si>
  <si>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</si>
  <si>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</si>
  <si>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</si>
  <si>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</si>
  <si>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</si>
  <si>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</si>
  <si>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</si>
  <si>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</si>
  <si>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</si>
  <si>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</si>
  <si>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所有缝份</t>
  </si>
  <si>
    <t>胶条</t>
  </si>
  <si>
    <t>绣花</t>
  </si>
  <si>
    <t>装饰胶</t>
  </si>
  <si>
    <t>洗测2次</t>
  </si>
  <si>
    <t>洗测4次</t>
  </si>
  <si>
    <t>2/6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</si>
  <si>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</si>
  <si>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</si>
  <si>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</si>
  <si>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</si>
  <si>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</si>
  <si>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</si>
  <si>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定卡织带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</si>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</sst>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楷体"/>
      <charset val="134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7" borderId="65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6" fillId="0" borderId="6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8" borderId="68" applyNumberFormat="0" applyAlignment="0" applyProtection="0">
      <alignment vertical="center"/>
    </xf>
    <xf numFmtId="0" fontId="48" fillId="9" borderId="69" applyNumberFormat="0" applyAlignment="0" applyProtection="0">
      <alignment vertical="center"/>
    </xf>
    <xf numFmtId="0" fontId="49" fillId="9" borderId="68" applyNumberFormat="0" applyAlignment="0" applyProtection="0">
      <alignment vertical="center"/>
    </xf>
    <xf numFmtId="0" fontId="50" fillId="10" borderId="70" applyNumberFormat="0" applyAlignment="0" applyProtection="0">
      <alignment vertical="center"/>
    </xf>
    <xf numFmtId="0" fontId="51" fillId="0" borderId="71" applyNumberFormat="0" applyFill="0" applyAlignment="0" applyProtection="0">
      <alignment vertical="center"/>
    </xf>
    <xf numFmtId="0" fontId="52" fillId="0" borderId="72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58" fillId="0" borderId="0">
      <alignment vertical="center"/>
    </xf>
    <xf numFmtId="0" fontId="21" fillId="0" borderId="0">
      <alignment vertical="center"/>
    </xf>
    <xf numFmtId="0" fontId="21" fillId="0" borderId="0"/>
    <xf numFmtId="0" fontId="1" fillId="0" borderId="0">
      <alignment vertical="center"/>
    </xf>
    <xf numFmtId="0" fontId="21" fillId="0" borderId="0"/>
    <xf numFmtId="0" fontId="21" fillId="0" borderId="0"/>
    <xf numFmtId="176" fontId="59" fillId="0" borderId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24" fillId="0" borderId="0">
      <alignment vertical="center"/>
    </xf>
    <xf numFmtId="0" fontId="60" fillId="0" borderId="0">
      <alignment vertical="center"/>
    </xf>
    <xf numFmtId="0" fontId="21" fillId="0" borderId="0"/>
  </cellStyleXfs>
  <cellXfs count="377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1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20" fontId="2" fillId="0" borderId="3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/>
    <xf numFmtId="0" fontId="8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3" fillId="0" borderId="0" xfId="55" applyFont="1" applyFill="1"/>
    <xf numFmtId="0" fontId="14" fillId="0" borderId="0" xfId="0" applyFont="1" applyFill="1" applyAlignment="1">
      <alignment vertical="center"/>
    </xf>
    <xf numFmtId="0" fontId="0" fillId="0" borderId="0" xfId="0" applyFill="1"/>
    <xf numFmtId="0" fontId="13" fillId="0" borderId="9" xfId="55" applyFont="1" applyFill="1" applyBorder="1" applyAlignment="1">
      <alignment horizontal="center" vertical="center"/>
    </xf>
    <xf numFmtId="0" fontId="13" fillId="0" borderId="0" xfId="55" applyFont="1" applyFill="1" applyAlignment="1">
      <alignment horizontal="center" vertical="center"/>
    </xf>
    <xf numFmtId="0" fontId="15" fillId="0" borderId="2" xfId="57" applyFont="1" applyFill="1" applyBorder="1" applyAlignment="1">
      <alignment horizontal="center"/>
    </xf>
    <xf numFmtId="0" fontId="16" fillId="0" borderId="10" xfId="54" applyFont="1" applyFill="1" applyBorder="1" applyAlignment="1">
      <alignment horizontal="left" vertical="center"/>
    </xf>
    <xf numFmtId="0" fontId="16" fillId="0" borderId="11" xfId="54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5" fillId="0" borderId="7" xfId="57" applyFont="1" applyFill="1" applyBorder="1" applyAlignment="1">
      <alignment horizontal="center" vertical="center"/>
    </xf>
    <xf numFmtId="0" fontId="17" fillId="0" borderId="2" xfId="63" applyFont="1" applyFill="1" applyBorder="1" applyAlignment="1">
      <alignment horizontal="center" vertical="center"/>
    </xf>
    <xf numFmtId="0" fontId="17" fillId="0" borderId="2" xfId="65" applyFont="1" applyFill="1" applyBorder="1" applyAlignment="1">
      <alignment horizontal="left" vertical="top"/>
    </xf>
    <xf numFmtId="0" fontId="17" fillId="0" borderId="2" xfId="65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3" fillId="0" borderId="12" xfId="55" applyFont="1" applyFill="1" applyBorder="1" applyAlignment="1">
      <alignment horizontal="center"/>
    </xf>
    <xf numFmtId="0" fontId="19" fillId="0" borderId="0" xfId="56" applyFont="1" applyFill="1">
      <alignment vertical="center"/>
    </xf>
    <xf numFmtId="0" fontId="20" fillId="0" borderId="2" xfId="57" applyFont="1" applyFill="1" applyBorder="1" applyAlignment="1">
      <alignment horizontal="center"/>
    </xf>
    <xf numFmtId="14" fontId="13" fillId="0" borderId="0" xfId="55" applyNumberFormat="1" applyFont="1" applyFill="1"/>
    <xf numFmtId="0" fontId="21" fillId="0" borderId="0" xfId="54" applyFill="1" applyAlignment="1">
      <alignment horizontal="left" vertical="center"/>
    </xf>
    <xf numFmtId="0" fontId="21" fillId="0" borderId="0" xfId="54" applyFill="1" applyBorder="1" applyAlignment="1">
      <alignment horizontal="left" vertical="center"/>
    </xf>
    <xf numFmtId="0" fontId="21" fillId="0" borderId="0" xfId="54" applyFont="1" applyFill="1" applyAlignment="1">
      <alignment horizontal="left" vertical="center"/>
    </xf>
    <xf numFmtId="0" fontId="22" fillId="0" borderId="13" xfId="54" applyFont="1" applyFill="1" applyBorder="1" applyAlignment="1">
      <alignment horizontal="center" vertical="top"/>
    </xf>
    <xf numFmtId="0" fontId="23" fillId="0" borderId="14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center" vertical="center"/>
    </xf>
    <xf numFmtId="0" fontId="23" fillId="0" borderId="15" xfId="54" applyFont="1" applyFill="1" applyBorder="1" applyAlignment="1">
      <alignment horizontal="center" vertical="center"/>
    </xf>
    <xf numFmtId="0" fontId="25" fillId="0" borderId="15" xfId="54" applyFont="1" applyFill="1" applyBorder="1" applyAlignment="1">
      <alignment vertical="center"/>
    </xf>
    <xf numFmtId="0" fontId="23" fillId="0" borderId="15" xfId="54" applyFont="1" applyFill="1" applyBorder="1" applyAlignment="1">
      <alignment vertical="center"/>
    </xf>
    <xf numFmtId="0" fontId="25" fillId="0" borderId="15" xfId="54" applyFont="1" applyFill="1" applyBorder="1" applyAlignment="1">
      <alignment horizontal="center" vertical="center"/>
    </xf>
    <xf numFmtId="0" fontId="23" fillId="0" borderId="16" xfId="54" applyFont="1" applyFill="1" applyBorder="1" applyAlignment="1">
      <alignment vertical="center"/>
    </xf>
    <xf numFmtId="0" fontId="24" fillId="0" borderId="10" xfId="54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vertical="center"/>
    </xf>
    <xf numFmtId="178" fontId="25" fillId="0" borderId="10" xfId="54" applyNumberFormat="1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horizontal="center" vertical="center"/>
    </xf>
    <xf numFmtId="0" fontId="23" fillId="0" borderId="16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right" vertical="center"/>
    </xf>
    <xf numFmtId="0" fontId="23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center" vertical="center"/>
    </xf>
    <xf numFmtId="0" fontId="23" fillId="0" borderId="17" xfId="54" applyFont="1" applyFill="1" applyBorder="1" applyAlignment="1">
      <alignment vertical="center"/>
    </xf>
    <xf numFmtId="0" fontId="24" fillId="0" borderId="18" xfId="54" applyFont="1" applyFill="1" applyBorder="1" applyAlignment="1">
      <alignment horizontal="center" vertical="center"/>
    </xf>
    <xf numFmtId="0" fontId="23" fillId="0" borderId="18" xfId="54" applyFont="1" applyFill="1" applyBorder="1" applyAlignment="1">
      <alignment vertical="center"/>
    </xf>
    <xf numFmtId="0" fontId="25" fillId="0" borderId="18" xfId="54" applyFont="1" applyFill="1" applyBorder="1" applyAlignment="1">
      <alignment vertical="center"/>
    </xf>
    <xf numFmtId="0" fontId="25" fillId="0" borderId="18" xfId="54" applyFont="1" applyFill="1" applyBorder="1" applyAlignment="1">
      <alignment horizontal="center" vertical="center"/>
    </xf>
    <xf numFmtId="0" fontId="23" fillId="0" borderId="18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vertical="center"/>
    </xf>
    <xf numFmtId="0" fontId="25" fillId="0" borderId="0" xfId="54" applyFont="1" applyFill="1" applyBorder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23" fillId="0" borderId="14" xfId="54" applyFont="1" applyFill="1" applyBorder="1" applyAlignment="1">
      <alignment vertical="center"/>
    </xf>
    <xf numFmtId="0" fontId="23" fillId="0" borderId="19" xfId="54" applyFont="1" applyFill="1" applyBorder="1" applyAlignment="1">
      <alignment horizontal="left" vertical="center"/>
    </xf>
    <xf numFmtId="0" fontId="23" fillId="0" borderId="2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vertical="center"/>
    </xf>
    <xf numFmtId="0" fontId="25" fillId="0" borderId="21" xfId="54" applyFont="1" applyFill="1" applyBorder="1" applyAlignment="1">
      <alignment horizontal="center" vertical="center"/>
    </xf>
    <xf numFmtId="0" fontId="25" fillId="0" borderId="22" xfId="54" applyFont="1" applyFill="1" applyBorder="1" applyAlignment="1">
      <alignment horizontal="center" vertical="center"/>
    </xf>
    <xf numFmtId="0" fontId="16" fillId="0" borderId="23" xfId="54" applyFont="1" applyFill="1" applyBorder="1" applyAlignment="1">
      <alignment horizontal="left" vertical="center"/>
    </xf>
    <xf numFmtId="0" fontId="16" fillId="0" borderId="22" xfId="54" applyFont="1" applyFill="1" applyBorder="1" applyAlignment="1">
      <alignment horizontal="left" vertical="center"/>
    </xf>
    <xf numFmtId="0" fontId="25" fillId="0" borderId="18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left" vertical="center" wrapText="1"/>
    </xf>
    <xf numFmtId="0" fontId="25" fillId="0" borderId="10" xfId="54" applyFont="1" applyFill="1" applyBorder="1" applyAlignment="1">
      <alignment horizontal="left" vertical="center" wrapText="1"/>
    </xf>
    <xf numFmtId="0" fontId="23" fillId="0" borderId="17" xfId="54" applyFont="1" applyFill="1" applyBorder="1" applyAlignment="1">
      <alignment horizontal="left" vertical="center"/>
    </xf>
    <xf numFmtId="0" fontId="21" fillId="0" borderId="18" xfId="54" applyFill="1" applyBorder="1" applyAlignment="1">
      <alignment horizontal="center" vertical="center"/>
    </xf>
    <xf numFmtId="0" fontId="23" fillId="0" borderId="24" xfId="54" applyFont="1" applyFill="1" applyBorder="1" applyAlignment="1">
      <alignment horizontal="center" vertical="center"/>
    </xf>
    <xf numFmtId="0" fontId="23" fillId="0" borderId="25" xfId="54" applyFont="1" applyFill="1" applyBorder="1" applyAlignment="1">
      <alignment horizontal="left" vertical="center"/>
    </xf>
    <xf numFmtId="0" fontId="21" fillId="0" borderId="23" xfId="54" applyFont="1" applyFill="1" applyBorder="1" applyAlignment="1">
      <alignment horizontal="left" vertical="center"/>
    </xf>
    <xf numFmtId="0" fontId="21" fillId="0" borderId="22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16" fillId="0" borderId="14" xfId="54" applyFont="1" applyFill="1" applyBorder="1" applyAlignment="1">
      <alignment horizontal="left" vertical="center"/>
    </xf>
    <xf numFmtId="0" fontId="16" fillId="0" borderId="15" xfId="54" applyFont="1" applyFill="1" applyBorder="1" applyAlignment="1">
      <alignment horizontal="left" vertical="center"/>
    </xf>
    <xf numFmtId="0" fontId="23" fillId="0" borderId="21" xfId="54" applyFont="1" applyFill="1" applyBorder="1" applyAlignment="1">
      <alignment horizontal="left" vertical="center"/>
    </xf>
    <xf numFmtId="0" fontId="23" fillId="0" borderId="28" xfId="54" applyFont="1" applyFill="1" applyBorder="1" applyAlignment="1">
      <alignment horizontal="left" vertical="center"/>
    </xf>
    <xf numFmtId="178" fontId="25" fillId="0" borderId="18" xfId="54" applyNumberFormat="1" applyFont="1" applyFill="1" applyBorder="1" applyAlignment="1">
      <alignment vertical="center"/>
    </xf>
    <xf numFmtId="0" fontId="23" fillId="0" borderId="18" xfId="54" applyFont="1" applyFill="1" applyBorder="1" applyAlignment="1">
      <alignment horizontal="center" vertical="center"/>
    </xf>
    <xf numFmtId="0" fontId="25" fillId="0" borderId="29" xfId="54" applyFont="1" applyFill="1" applyBorder="1" applyAlignment="1">
      <alignment horizontal="center" vertical="center"/>
    </xf>
    <xf numFmtId="0" fontId="23" fillId="0" borderId="11" xfId="54" applyFont="1" applyFill="1" applyBorder="1" applyAlignment="1">
      <alignment horizontal="center" vertical="center"/>
    </xf>
    <xf numFmtId="0" fontId="25" fillId="0" borderId="11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center" vertical="center"/>
    </xf>
    <xf numFmtId="0" fontId="16" fillId="0" borderId="32" xfId="54" applyFont="1" applyFill="1" applyBorder="1" applyAlignment="1">
      <alignment horizontal="left" vertical="center"/>
    </xf>
    <xf numFmtId="0" fontId="23" fillId="0" borderId="29" xfId="54" applyFont="1" applyFill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25" fillId="0" borderId="11" xfId="54" applyFont="1" applyFill="1" applyBorder="1" applyAlignment="1">
      <alignment horizontal="left" vertical="center" wrapText="1"/>
    </xf>
    <xf numFmtId="0" fontId="21" fillId="0" borderId="30" xfId="54" applyFill="1" applyBorder="1" applyAlignment="1">
      <alignment horizontal="center" vertical="center"/>
    </xf>
    <xf numFmtId="0" fontId="21" fillId="0" borderId="32" xfId="54" applyFont="1" applyFill="1" applyBorder="1" applyAlignment="1">
      <alignment horizontal="left" vertical="center"/>
    </xf>
    <xf numFmtId="0" fontId="25" fillId="0" borderId="33" xfId="54" applyFont="1" applyFill="1" applyBorder="1" applyAlignment="1">
      <alignment horizontal="left" vertical="center"/>
    </xf>
    <xf numFmtId="0" fontId="16" fillId="0" borderId="29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center" vertical="center"/>
    </xf>
    <xf numFmtId="0" fontId="21" fillId="0" borderId="0" xfId="54" applyFont="1" applyAlignment="1">
      <alignment horizontal="left" vertical="center"/>
    </xf>
    <xf numFmtId="0" fontId="27" fillId="0" borderId="13" xfId="54" applyFont="1" applyBorder="1" applyAlignment="1">
      <alignment horizontal="center" vertical="top"/>
    </xf>
    <xf numFmtId="0" fontId="26" fillId="0" borderId="34" xfId="54" applyFont="1" applyBorder="1" applyAlignment="1">
      <alignment horizontal="left" vertical="center"/>
    </xf>
    <xf numFmtId="0" fontId="24" fillId="0" borderId="35" xfId="54" applyFont="1" applyBorder="1" applyAlignment="1">
      <alignment horizontal="center" vertical="center"/>
    </xf>
    <xf numFmtId="0" fontId="26" fillId="0" borderId="35" xfId="54" applyFont="1" applyBorder="1" applyAlignment="1">
      <alignment horizontal="center" vertical="center"/>
    </xf>
    <xf numFmtId="0" fontId="16" fillId="0" borderId="35" xfId="54" applyFont="1" applyBorder="1" applyAlignment="1">
      <alignment horizontal="left" vertical="center"/>
    </xf>
    <xf numFmtId="0" fontId="16" fillId="0" borderId="14" xfId="54" applyFont="1" applyBorder="1" applyAlignment="1">
      <alignment horizontal="center" vertical="center"/>
    </xf>
    <xf numFmtId="0" fontId="16" fillId="0" borderId="15" xfId="54" applyFont="1" applyBorder="1" applyAlignment="1">
      <alignment horizontal="center" vertical="center"/>
    </xf>
    <xf numFmtId="0" fontId="16" fillId="0" borderId="29" xfId="54" applyFont="1" applyBorder="1" applyAlignment="1">
      <alignment horizontal="center" vertical="center"/>
    </xf>
    <xf numFmtId="0" fontId="26" fillId="0" borderId="14" xfId="54" applyFont="1" applyBorder="1" applyAlignment="1">
      <alignment horizontal="center" vertical="center"/>
    </xf>
    <xf numFmtId="0" fontId="26" fillId="0" borderId="15" xfId="54" applyFont="1" applyBorder="1" applyAlignment="1">
      <alignment horizontal="center" vertical="center"/>
    </xf>
    <xf numFmtId="0" fontId="26" fillId="0" borderId="29" xfId="54" applyFont="1" applyBorder="1" applyAlignment="1">
      <alignment horizontal="center" vertical="center"/>
    </xf>
    <xf numFmtId="0" fontId="16" fillId="0" borderId="16" xfId="54" applyFont="1" applyBorder="1" applyAlignment="1">
      <alignment horizontal="left" vertical="center"/>
    </xf>
    <xf numFmtId="0" fontId="24" fillId="0" borderId="10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/>
    </xf>
    <xf numFmtId="0" fontId="16" fillId="0" borderId="16" xfId="54" applyFont="1" applyFill="1" applyBorder="1" applyAlignment="1">
      <alignment horizontal="left" vertical="center"/>
    </xf>
    <xf numFmtId="14" fontId="24" fillId="0" borderId="10" xfId="54" applyNumberFormat="1" applyFont="1" applyFill="1" applyBorder="1" applyAlignment="1">
      <alignment horizontal="center" vertical="center"/>
    </xf>
    <xf numFmtId="14" fontId="24" fillId="0" borderId="11" xfId="54" applyNumberFormat="1" applyFont="1" applyFill="1" applyBorder="1" applyAlignment="1">
      <alignment horizontal="center" vertical="center"/>
    </xf>
    <xf numFmtId="0" fontId="16" fillId="0" borderId="16" xfId="54" applyFont="1" applyBorder="1" applyAlignment="1">
      <alignment vertical="center"/>
    </xf>
    <xf numFmtId="9" fontId="24" fillId="0" borderId="10" xfId="54" applyNumberFormat="1" applyFont="1" applyFill="1" applyBorder="1" applyAlignment="1" applyProtection="1">
      <alignment horizontal="center" vertical="center"/>
    </xf>
    <xf numFmtId="0" fontId="24" fillId="0" borderId="11" xfId="54" applyFont="1" applyFill="1" applyBorder="1" applyAlignment="1">
      <alignment horizontal="center" vertical="center"/>
    </xf>
    <xf numFmtId="9" fontId="24" fillId="0" borderId="10" xfId="54" applyNumberFormat="1" applyFont="1" applyFill="1" applyBorder="1" applyAlignment="1">
      <alignment horizontal="center" vertical="center"/>
    </xf>
    <xf numFmtId="0" fontId="16" fillId="0" borderId="16" xfId="54" applyFont="1" applyBorder="1" applyAlignment="1">
      <alignment horizontal="center" vertical="center"/>
    </xf>
    <xf numFmtId="0" fontId="24" fillId="0" borderId="2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4" fillId="0" borderId="16" xfId="54" applyFont="1" applyBorder="1" applyAlignment="1">
      <alignment horizontal="left" vertical="center"/>
    </xf>
    <xf numFmtId="0" fontId="28" fillId="0" borderId="17" xfId="54" applyFont="1" applyBorder="1" applyAlignment="1">
      <alignment vertical="center"/>
    </xf>
    <xf numFmtId="0" fontId="29" fillId="0" borderId="18" xfId="6" applyNumberFormat="1" applyFont="1" applyFill="1" applyBorder="1" applyAlignment="1" applyProtection="1">
      <alignment horizontal="center" vertical="center" wrapText="1"/>
    </xf>
    <xf numFmtId="0" fontId="30" fillId="0" borderId="30" xfId="54" applyFont="1" applyFill="1" applyBorder="1" applyAlignment="1">
      <alignment horizontal="center" vertical="center" wrapText="1"/>
    </xf>
    <xf numFmtId="0" fontId="16" fillId="0" borderId="17" xfId="54" applyFont="1" applyFill="1" applyBorder="1" applyAlignment="1">
      <alignment horizontal="left" vertical="center"/>
    </xf>
    <xf numFmtId="0" fontId="16" fillId="0" borderId="18" xfId="54" applyFont="1" applyFill="1" applyBorder="1" applyAlignment="1">
      <alignment horizontal="left" vertical="center"/>
    </xf>
    <xf numFmtId="14" fontId="24" fillId="0" borderId="18" xfId="54" applyNumberFormat="1" applyFont="1" applyFill="1" applyBorder="1" applyAlignment="1">
      <alignment horizontal="center" vertical="center" wrapText="1"/>
    </xf>
    <xf numFmtId="14" fontId="24" fillId="0" borderId="30" xfId="54" applyNumberFormat="1" applyFont="1" applyFill="1" applyBorder="1" applyAlignment="1">
      <alignment horizontal="center" vertical="center" wrapText="1"/>
    </xf>
    <xf numFmtId="0" fontId="16" fillId="0" borderId="17" xfId="54" applyFont="1" applyBorder="1" applyAlignment="1">
      <alignment horizontal="left" vertical="center"/>
    </xf>
    <xf numFmtId="0" fontId="26" fillId="0" borderId="0" xfId="54" applyFont="1" applyBorder="1" applyAlignment="1">
      <alignment horizontal="left" vertical="center"/>
    </xf>
    <xf numFmtId="0" fontId="16" fillId="0" borderId="14" xfId="54" applyFont="1" applyBorder="1" applyAlignment="1">
      <alignment vertical="center"/>
    </xf>
    <xf numFmtId="0" fontId="21" fillId="0" borderId="15" xfId="54" applyFont="1" applyBorder="1" applyAlignment="1">
      <alignment horizontal="left" vertical="center"/>
    </xf>
    <xf numFmtId="0" fontId="24" fillId="0" borderId="15" xfId="54" applyFont="1" applyBorder="1" applyAlignment="1">
      <alignment horizontal="left" vertical="center"/>
    </xf>
    <xf numFmtId="0" fontId="21" fillId="0" borderId="15" xfId="54" applyFont="1" applyBorder="1" applyAlignment="1">
      <alignment vertical="center"/>
    </xf>
    <xf numFmtId="0" fontId="16" fillId="0" borderId="15" xfId="54" applyFont="1" applyBorder="1" applyAlignment="1">
      <alignment vertical="center"/>
    </xf>
    <xf numFmtId="0" fontId="21" fillId="0" borderId="10" xfId="54" applyFont="1" applyBorder="1" applyAlignment="1">
      <alignment horizontal="left" vertical="center"/>
    </xf>
    <xf numFmtId="0" fontId="24" fillId="0" borderId="10" xfId="54" applyFont="1" applyBorder="1" applyAlignment="1">
      <alignment horizontal="left" vertical="center"/>
    </xf>
    <xf numFmtId="0" fontId="21" fillId="0" borderId="10" xfId="54" applyFont="1" applyBorder="1" applyAlignment="1">
      <alignment vertical="center"/>
    </xf>
    <xf numFmtId="0" fontId="16" fillId="0" borderId="10" xfId="54" applyFont="1" applyBorder="1" applyAlignment="1">
      <alignment vertical="center"/>
    </xf>
    <xf numFmtId="0" fontId="16" fillId="0" borderId="18" xfId="54" applyFont="1" applyBorder="1" applyAlignment="1">
      <alignment horizontal="left" vertical="center"/>
    </xf>
    <xf numFmtId="0" fontId="16" fillId="0" borderId="0" xfId="54" applyFont="1" applyBorder="1" applyAlignment="1">
      <alignment horizontal="left" vertical="center"/>
    </xf>
    <xf numFmtId="0" fontId="25" fillId="0" borderId="14" xfId="54" applyFont="1" applyFill="1" applyBorder="1" applyAlignment="1">
      <alignment horizontal="left" vertical="center"/>
    </xf>
    <xf numFmtId="0" fontId="25" fillId="0" borderId="15" xfId="54" applyFont="1" applyFill="1" applyBorder="1" applyAlignment="1">
      <alignment horizontal="left" vertical="center"/>
    </xf>
    <xf numFmtId="0" fontId="25" fillId="0" borderId="15" xfId="54" applyFont="1" applyBorder="1" applyAlignment="1">
      <alignment horizontal="left" vertical="center"/>
    </xf>
    <xf numFmtId="0" fontId="25" fillId="0" borderId="23" xfId="54" applyFont="1" applyBorder="1" applyAlignment="1">
      <alignment horizontal="left" vertical="center"/>
    </xf>
    <xf numFmtId="0" fontId="25" fillId="0" borderId="22" xfId="54" applyFont="1" applyBorder="1" applyAlignment="1">
      <alignment horizontal="left" vertical="center"/>
    </xf>
    <xf numFmtId="0" fontId="25" fillId="0" borderId="28" xfId="54" applyFont="1" applyBorder="1" applyAlignment="1">
      <alignment horizontal="left" vertical="center"/>
    </xf>
    <xf numFmtId="0" fontId="25" fillId="0" borderId="21" xfId="54" applyFont="1" applyBorder="1" applyAlignment="1">
      <alignment horizontal="left" vertical="center"/>
    </xf>
    <xf numFmtId="0" fontId="24" fillId="0" borderId="17" xfId="54" applyFont="1" applyBorder="1" applyAlignment="1">
      <alignment horizontal="left" vertical="center"/>
    </xf>
    <xf numFmtId="0" fontId="24" fillId="0" borderId="18" xfId="54" applyFont="1" applyBorder="1" applyAlignment="1">
      <alignment horizontal="left" vertical="center"/>
    </xf>
    <xf numFmtId="0" fontId="25" fillId="0" borderId="14" xfId="54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6" fillId="0" borderId="17" xfId="54" applyFont="1" applyBorder="1" applyAlignment="1">
      <alignment horizontal="center" vertical="center"/>
    </xf>
    <xf numFmtId="0" fontId="16" fillId="0" borderId="18" xfId="54" applyFont="1" applyBorder="1" applyAlignment="1">
      <alignment horizontal="center" vertical="center"/>
    </xf>
    <xf numFmtId="0" fontId="16" fillId="0" borderId="10" xfId="54" applyFont="1" applyBorder="1" applyAlignment="1">
      <alignment horizontal="center" vertical="center"/>
    </xf>
    <xf numFmtId="0" fontId="23" fillId="0" borderId="10" xfId="54" applyFont="1" applyBorder="1" applyAlignment="1">
      <alignment horizontal="left" vertical="center"/>
    </xf>
    <xf numFmtId="0" fontId="16" fillId="0" borderId="26" xfId="54" applyFont="1" applyFill="1" applyBorder="1" applyAlignment="1">
      <alignment horizontal="left" vertical="center"/>
    </xf>
    <xf numFmtId="0" fontId="16" fillId="0" borderId="27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16" fillId="0" borderId="23" xfId="54" applyFont="1" applyBorder="1" applyAlignment="1">
      <alignment horizontal="left" vertical="center"/>
    </xf>
    <xf numFmtId="0" fontId="16" fillId="0" borderId="22" xfId="54" applyFont="1" applyBorder="1" applyAlignment="1">
      <alignment horizontal="left" vertical="center"/>
    </xf>
    <xf numFmtId="0" fontId="26" fillId="0" borderId="36" xfId="54" applyFont="1" applyBorder="1" applyAlignment="1">
      <alignment vertical="center"/>
    </xf>
    <xf numFmtId="0" fontId="24" fillId="0" borderId="37" xfId="54" applyFont="1" applyBorder="1" applyAlignment="1">
      <alignment horizontal="center" vertical="center"/>
    </xf>
    <xf numFmtId="0" fontId="26" fillId="0" borderId="37" xfId="54" applyFont="1" applyBorder="1" applyAlignment="1">
      <alignment vertical="center"/>
    </xf>
    <xf numFmtId="0" fontId="24" fillId="0" borderId="37" xfId="54" applyFont="1" applyBorder="1" applyAlignment="1">
      <alignment vertical="center"/>
    </xf>
    <xf numFmtId="58" fontId="21" fillId="0" borderId="37" xfId="54" applyNumberFormat="1" applyFont="1" applyBorder="1" applyAlignment="1">
      <alignment vertical="center"/>
    </xf>
    <xf numFmtId="0" fontId="26" fillId="0" borderId="37" xfId="54" applyFont="1" applyBorder="1" applyAlignment="1">
      <alignment horizontal="center" vertical="center"/>
    </xf>
    <xf numFmtId="0" fontId="26" fillId="0" borderId="38" xfId="54" applyFont="1" applyFill="1" applyBorder="1" applyAlignment="1">
      <alignment horizontal="left" vertical="center"/>
    </xf>
    <xf numFmtId="0" fontId="26" fillId="0" borderId="37" xfId="54" applyFont="1" applyFill="1" applyBorder="1" applyAlignment="1">
      <alignment horizontal="left" vertical="center"/>
    </xf>
    <xf numFmtId="0" fontId="26" fillId="0" borderId="39" xfId="54" applyFont="1" applyFill="1" applyBorder="1" applyAlignment="1">
      <alignment horizontal="center" vertical="center"/>
    </xf>
    <xf numFmtId="0" fontId="26" fillId="0" borderId="40" xfId="54" applyFont="1" applyFill="1" applyBorder="1" applyAlignment="1">
      <alignment horizontal="center" vertical="center"/>
    </xf>
    <xf numFmtId="0" fontId="26" fillId="0" borderId="17" xfId="54" applyFont="1" applyFill="1" applyBorder="1" applyAlignment="1">
      <alignment horizontal="center" vertical="center"/>
    </xf>
    <xf numFmtId="0" fontId="26" fillId="0" borderId="18" xfId="54" applyFont="1" applyFill="1" applyBorder="1" applyAlignment="1">
      <alignment horizontal="center" vertical="center"/>
    </xf>
    <xf numFmtId="58" fontId="26" fillId="0" borderId="37" xfId="54" applyNumberFormat="1" applyFont="1" applyFill="1" applyBorder="1" applyAlignment="1">
      <alignment vertical="center"/>
    </xf>
    <xf numFmtId="0" fontId="21" fillId="0" borderId="35" xfId="54" applyFont="1" applyBorder="1" applyAlignment="1">
      <alignment horizontal="center" vertical="center"/>
    </xf>
    <xf numFmtId="0" fontId="21" fillId="0" borderId="41" xfId="54" applyFont="1" applyBorder="1" applyAlignment="1">
      <alignment horizontal="center" vertical="center"/>
    </xf>
    <xf numFmtId="0" fontId="16" fillId="0" borderId="10" xfId="54" applyFont="1" applyBorder="1" applyAlignment="1">
      <alignment horizontal="left" vertical="center"/>
    </xf>
    <xf numFmtId="0" fontId="24" fillId="0" borderId="11" xfId="54" applyFont="1" applyBorder="1" applyAlignment="1">
      <alignment horizontal="left" vertical="center"/>
    </xf>
    <xf numFmtId="0" fontId="16" fillId="0" borderId="11" xfId="54" applyFont="1" applyBorder="1" applyAlignment="1">
      <alignment horizontal="center" vertical="center"/>
    </xf>
    <xf numFmtId="0" fontId="16" fillId="0" borderId="30" xfId="54" applyFont="1" applyBorder="1" applyAlignment="1">
      <alignment horizontal="left" vertical="center"/>
    </xf>
    <xf numFmtId="0" fontId="24" fillId="0" borderId="29" xfId="54" applyFont="1" applyBorder="1" applyAlignment="1">
      <alignment horizontal="left" vertical="center"/>
    </xf>
    <xf numFmtId="0" fontId="23" fillId="0" borderId="15" xfId="54" applyFont="1" applyBorder="1" applyAlignment="1">
      <alignment horizontal="left" vertical="center"/>
    </xf>
    <xf numFmtId="0" fontId="23" fillId="0" borderId="29" xfId="54" applyFont="1" applyBorder="1" applyAlignment="1">
      <alignment horizontal="left" vertical="center"/>
    </xf>
    <xf numFmtId="0" fontId="23" fillId="0" borderId="21" xfId="54" applyFont="1" applyBorder="1" applyAlignment="1">
      <alignment horizontal="left" vertical="center"/>
    </xf>
    <xf numFmtId="0" fontId="23" fillId="0" borderId="22" xfId="54" applyFont="1" applyBorder="1" applyAlignment="1">
      <alignment horizontal="left" vertical="center"/>
    </xf>
    <xf numFmtId="0" fontId="23" fillId="0" borderId="32" xfId="54" applyFont="1" applyBorder="1" applyAlignment="1">
      <alignment horizontal="left" vertical="center"/>
    </xf>
    <xf numFmtId="0" fontId="24" fillId="0" borderId="30" xfId="54" applyFont="1" applyBorder="1" applyAlignment="1">
      <alignment horizontal="left" vertical="center"/>
    </xf>
    <xf numFmtId="0" fontId="16" fillId="0" borderId="30" xfId="54" applyFont="1" applyBorder="1" applyAlignment="1">
      <alignment horizontal="center" vertical="center"/>
    </xf>
    <xf numFmtId="0" fontId="23" fillId="0" borderId="11" xfId="54" applyFont="1" applyBorder="1" applyAlignment="1">
      <alignment horizontal="left" vertical="center"/>
    </xf>
    <xf numFmtId="0" fontId="16" fillId="0" borderId="33" xfId="54" applyFont="1" applyFill="1" applyBorder="1" applyAlignment="1">
      <alignment horizontal="left" vertical="center"/>
    </xf>
    <xf numFmtId="0" fontId="16" fillId="0" borderId="32" xfId="54" applyFont="1" applyBorder="1" applyAlignment="1">
      <alignment horizontal="left" vertical="center"/>
    </xf>
    <xf numFmtId="0" fontId="24" fillId="0" borderId="42" xfId="54" applyFont="1" applyBorder="1" applyAlignment="1">
      <alignment horizontal="center" vertical="center"/>
    </xf>
    <xf numFmtId="0" fontId="26" fillId="0" borderId="43" xfId="54" applyFont="1" applyFill="1" applyBorder="1" applyAlignment="1">
      <alignment horizontal="left" vertical="center"/>
    </xf>
    <xf numFmtId="0" fontId="26" fillId="0" borderId="44" xfId="54" applyFont="1" applyFill="1" applyBorder="1" applyAlignment="1">
      <alignment horizontal="center" vertical="center"/>
    </xf>
    <xf numFmtId="0" fontId="26" fillId="0" borderId="30" xfId="54" applyFont="1" applyFill="1" applyBorder="1" applyAlignment="1">
      <alignment horizontal="center" vertical="center"/>
    </xf>
    <xf numFmtId="0" fontId="21" fillId="0" borderId="37" xfId="54" applyFont="1" applyBorder="1" applyAlignment="1">
      <alignment horizontal="center" vertical="center"/>
    </xf>
    <xf numFmtId="0" fontId="21" fillId="0" borderId="42" xfId="54" applyFont="1" applyBorder="1" applyAlignment="1">
      <alignment horizontal="center" vertical="center"/>
    </xf>
    <xf numFmtId="0" fontId="21" fillId="0" borderId="0" xfId="54" applyFont="1" applyBorder="1" applyAlignment="1">
      <alignment horizontal="left" vertical="center"/>
    </xf>
    <xf numFmtId="0" fontId="31" fillId="0" borderId="13" xfId="54" applyFont="1" applyBorder="1" applyAlignment="1">
      <alignment horizontal="center" vertical="top"/>
    </xf>
    <xf numFmtId="0" fontId="24" fillId="0" borderId="10" xfId="54" applyFont="1" applyFill="1" applyBorder="1" applyAlignment="1">
      <alignment vertical="center"/>
    </xf>
    <xf numFmtId="0" fontId="24" fillId="0" borderId="11" xfId="54" applyFont="1" applyFill="1" applyBorder="1" applyAlignment="1">
      <alignment vertical="center"/>
    </xf>
    <xf numFmtId="14" fontId="24" fillId="0" borderId="18" xfId="54" applyNumberFormat="1" applyFont="1" applyFill="1" applyBorder="1" applyAlignment="1">
      <alignment horizontal="center" vertical="center"/>
    </xf>
    <xf numFmtId="14" fontId="24" fillId="0" borderId="30" xfId="54" applyNumberFormat="1" applyFont="1" applyFill="1" applyBorder="1" applyAlignment="1">
      <alignment horizontal="center" vertical="center"/>
    </xf>
    <xf numFmtId="0" fontId="16" fillId="0" borderId="45" xfId="54" applyFont="1" applyBorder="1" applyAlignment="1">
      <alignment horizontal="left" vertical="center"/>
    </xf>
    <xf numFmtId="0" fontId="16" fillId="0" borderId="24" xfId="54" applyFont="1" applyBorder="1" applyAlignment="1">
      <alignment horizontal="left" vertical="center"/>
    </xf>
    <xf numFmtId="0" fontId="26" fillId="0" borderId="38" xfId="54" applyFont="1" applyBorder="1" applyAlignment="1">
      <alignment horizontal="left" vertical="center"/>
    </xf>
    <xf numFmtId="0" fontId="26" fillId="0" borderId="37" xfId="54" applyFont="1" applyBorder="1" applyAlignment="1">
      <alignment horizontal="left" vertical="center"/>
    </xf>
    <xf numFmtId="0" fontId="16" fillId="0" borderId="39" xfId="54" applyFont="1" applyBorder="1" applyAlignment="1">
      <alignment vertical="center"/>
    </xf>
    <xf numFmtId="0" fontId="21" fillId="0" borderId="40" xfId="54" applyFont="1" applyBorder="1" applyAlignment="1">
      <alignment horizontal="left" vertical="center"/>
    </xf>
    <xf numFmtId="0" fontId="24" fillId="0" borderId="40" xfId="54" applyFont="1" applyBorder="1" applyAlignment="1">
      <alignment horizontal="left" vertical="center"/>
    </xf>
    <xf numFmtId="0" fontId="21" fillId="0" borderId="40" xfId="54" applyFont="1" applyBorder="1" applyAlignment="1">
      <alignment vertical="center"/>
    </xf>
    <xf numFmtId="0" fontId="16" fillId="0" borderId="40" xfId="54" applyFont="1" applyBorder="1" applyAlignment="1">
      <alignment vertical="center"/>
    </xf>
    <xf numFmtId="0" fontId="16" fillId="0" borderId="39" xfId="54" applyFont="1" applyBorder="1" applyAlignment="1">
      <alignment horizontal="center" vertical="center"/>
    </xf>
    <xf numFmtId="0" fontId="24" fillId="0" borderId="40" xfId="54" applyFont="1" applyBorder="1" applyAlignment="1">
      <alignment horizontal="center" vertical="center"/>
    </xf>
    <xf numFmtId="0" fontId="16" fillId="0" borderId="40" xfId="54" applyFont="1" applyBorder="1" applyAlignment="1">
      <alignment horizontal="center" vertical="center"/>
    </xf>
    <xf numFmtId="0" fontId="21" fillId="0" borderId="40" xfId="54" applyFont="1" applyBorder="1" applyAlignment="1">
      <alignment horizontal="center" vertical="center"/>
    </xf>
    <xf numFmtId="0" fontId="24" fillId="0" borderId="10" xfId="54" applyFont="1" applyBorder="1" applyAlignment="1">
      <alignment horizontal="center" vertical="center"/>
    </xf>
    <xf numFmtId="0" fontId="21" fillId="0" borderId="10" xfId="54" applyFont="1" applyBorder="1" applyAlignment="1">
      <alignment horizontal="center" vertical="center"/>
    </xf>
    <xf numFmtId="0" fontId="16" fillId="0" borderId="26" xfId="54" applyFont="1" applyBorder="1" applyAlignment="1">
      <alignment horizontal="left" vertical="center" wrapText="1"/>
    </xf>
    <xf numFmtId="0" fontId="16" fillId="0" borderId="27" xfId="54" applyFont="1" applyBorder="1" applyAlignment="1">
      <alignment horizontal="left" vertical="center" wrapText="1"/>
    </xf>
    <xf numFmtId="0" fontId="16" fillId="0" borderId="39" xfId="54" applyFont="1" applyBorder="1" applyAlignment="1">
      <alignment horizontal="left" vertical="center"/>
    </xf>
    <xf numFmtId="0" fontId="16" fillId="0" borderId="40" xfId="54" applyFont="1" applyBorder="1" applyAlignment="1">
      <alignment horizontal="left" vertical="center"/>
    </xf>
    <xf numFmtId="0" fontId="32" fillId="0" borderId="46" xfId="54" applyFont="1" applyBorder="1" applyAlignment="1">
      <alignment horizontal="left" vertical="center" wrapText="1"/>
    </xf>
    <xf numFmtId="0" fontId="24" fillId="0" borderId="16" xfId="54" applyFont="1" applyFill="1" applyBorder="1" applyAlignment="1">
      <alignment horizontal="left" vertical="center"/>
    </xf>
    <xf numFmtId="9" fontId="24" fillId="0" borderId="10" xfId="54" applyNumberFormat="1" applyFont="1" applyBorder="1" applyAlignment="1">
      <alignment horizontal="center" vertical="center"/>
    </xf>
    <xf numFmtId="0" fontId="26" fillId="0" borderId="38" xfId="0" applyFont="1" applyBorder="1" applyAlignment="1">
      <alignment horizontal="left" vertical="center"/>
    </xf>
    <xf numFmtId="0" fontId="26" fillId="0" borderId="37" xfId="0" applyFont="1" applyBorder="1" applyAlignment="1">
      <alignment horizontal="left" vertical="center"/>
    </xf>
    <xf numFmtId="9" fontId="24" fillId="0" borderId="25" xfId="54" applyNumberFormat="1" applyFont="1" applyFill="1" applyBorder="1" applyAlignment="1">
      <alignment horizontal="left" vertical="center"/>
    </xf>
    <xf numFmtId="9" fontId="24" fillId="0" borderId="20" xfId="54" applyNumberFormat="1" applyFont="1" applyFill="1" applyBorder="1" applyAlignment="1">
      <alignment horizontal="left" vertical="center"/>
    </xf>
    <xf numFmtId="9" fontId="24" fillId="0" borderId="47" xfId="54" applyNumberFormat="1" applyFont="1" applyBorder="1" applyAlignment="1">
      <alignment horizontal="left" vertical="center"/>
    </xf>
    <xf numFmtId="9" fontId="24" fillId="0" borderId="0" xfId="54" applyNumberFormat="1" applyFont="1" applyAlignment="1">
      <alignment horizontal="left" vertical="center"/>
    </xf>
    <xf numFmtId="9" fontId="24" fillId="0" borderId="26" xfId="54" applyNumberFormat="1" applyFont="1" applyBorder="1" applyAlignment="1">
      <alignment horizontal="left" vertical="center"/>
    </xf>
    <xf numFmtId="9" fontId="24" fillId="0" borderId="27" xfId="54" applyNumberFormat="1" applyFont="1" applyBorder="1" applyAlignment="1">
      <alignment horizontal="left" vertical="center"/>
    </xf>
    <xf numFmtId="0" fontId="23" fillId="0" borderId="39" xfId="54" applyFont="1" applyFill="1" applyBorder="1" applyAlignment="1">
      <alignment horizontal="left" vertical="center"/>
    </xf>
    <xf numFmtId="0" fontId="23" fillId="0" borderId="40" xfId="54" applyFont="1" applyFill="1" applyBorder="1" applyAlignment="1">
      <alignment horizontal="left" vertical="center"/>
    </xf>
    <xf numFmtId="0" fontId="23" fillId="0" borderId="48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4" fillId="0" borderId="49" xfId="54" applyFont="1" applyFill="1" applyBorder="1" applyAlignment="1">
      <alignment horizontal="left" vertical="center"/>
    </xf>
    <xf numFmtId="0" fontId="24" fillId="0" borderId="50" xfId="54" applyFont="1" applyFill="1" applyBorder="1" applyAlignment="1">
      <alignment horizontal="left" vertical="center"/>
    </xf>
    <xf numFmtId="0" fontId="26" fillId="0" borderId="34" xfId="54" applyFont="1" applyBorder="1" applyAlignment="1">
      <alignment vertical="center"/>
    </xf>
    <xf numFmtId="0" fontId="33" fillId="0" borderId="37" xfId="54" applyFont="1" applyBorder="1" applyAlignment="1">
      <alignment horizontal="center" vertical="center"/>
    </xf>
    <xf numFmtId="0" fontId="26" fillId="0" borderId="35" xfId="54" applyFont="1" applyBorder="1" applyAlignment="1">
      <alignment vertical="center"/>
    </xf>
    <xf numFmtId="0" fontId="24" fillId="0" borderId="51" xfId="54" applyFont="1" applyBorder="1" applyAlignment="1">
      <alignment vertical="center"/>
    </xf>
    <xf numFmtId="0" fontId="26" fillId="0" borderId="51" xfId="54" applyFont="1" applyBorder="1" applyAlignment="1">
      <alignment vertical="center"/>
    </xf>
    <xf numFmtId="58" fontId="21" fillId="0" borderId="35" xfId="54" applyNumberFormat="1" applyFont="1" applyBorder="1" applyAlignment="1">
      <alignment vertical="center"/>
    </xf>
    <xf numFmtId="0" fontId="26" fillId="0" borderId="24" xfId="54" applyFont="1" applyBorder="1" applyAlignment="1">
      <alignment horizontal="center" vertical="center"/>
    </xf>
    <xf numFmtId="0" fontId="24" fillId="0" borderId="45" xfId="54" applyFont="1" applyFill="1" applyBorder="1" applyAlignment="1">
      <alignment horizontal="left" vertical="center"/>
    </xf>
    <xf numFmtId="0" fontId="24" fillId="0" borderId="24" xfId="54" applyFont="1" applyFill="1" applyBorder="1" applyAlignment="1">
      <alignment horizontal="left" vertical="center"/>
    </xf>
    <xf numFmtId="0" fontId="21" fillId="0" borderId="51" xfId="54" applyFont="1" applyBorder="1" applyAlignment="1">
      <alignment vertical="center"/>
    </xf>
    <xf numFmtId="58" fontId="21" fillId="0" borderId="35" xfId="54" applyNumberFormat="1" applyFont="1" applyFill="1" applyBorder="1" applyAlignment="1">
      <alignment vertical="center"/>
    </xf>
    <xf numFmtId="0" fontId="16" fillId="0" borderId="52" xfId="54" applyFont="1" applyBorder="1" applyAlignment="1">
      <alignment horizontal="left" vertical="center"/>
    </xf>
    <xf numFmtId="0" fontId="26" fillId="0" borderId="43" xfId="54" applyFont="1" applyBorder="1" applyAlignment="1">
      <alignment horizontal="left" vertical="center"/>
    </xf>
    <xf numFmtId="0" fontId="24" fillId="0" borderId="44" xfId="54" applyFont="1" applyBorder="1" applyAlignment="1">
      <alignment horizontal="left" vertical="center"/>
    </xf>
    <xf numFmtId="0" fontId="16" fillId="0" borderId="0" xfId="54" applyFont="1" applyBorder="1" applyAlignment="1">
      <alignment vertical="center"/>
    </xf>
    <xf numFmtId="0" fontId="16" fillId="0" borderId="33" xfId="54" applyFont="1" applyBorder="1" applyAlignment="1">
      <alignment horizontal="left" vertical="center" wrapText="1"/>
    </xf>
    <xf numFmtId="0" fontId="16" fillId="0" borderId="44" xfId="54" applyFont="1" applyBorder="1" applyAlignment="1">
      <alignment horizontal="left" vertical="center"/>
    </xf>
    <xf numFmtId="0" fontId="34" fillId="0" borderId="11" xfId="54" applyFont="1" applyBorder="1" applyAlignment="1">
      <alignment horizontal="left" vertical="center"/>
    </xf>
    <xf numFmtId="0" fontId="25" fillId="0" borderId="11" xfId="54" applyFont="1" applyBorder="1" applyAlignment="1">
      <alignment horizontal="left" vertical="center"/>
    </xf>
    <xf numFmtId="0" fontId="26" fillId="0" borderId="43" xfId="0" applyFont="1" applyBorder="1" applyAlignment="1">
      <alignment horizontal="left" vertical="center"/>
    </xf>
    <xf numFmtId="9" fontId="24" fillId="0" borderId="31" xfId="54" applyNumberFormat="1" applyFont="1" applyFill="1" applyBorder="1" applyAlignment="1">
      <alignment horizontal="left" vertical="center"/>
    </xf>
    <xf numFmtId="9" fontId="24" fillId="0" borderId="53" xfId="54" applyNumberFormat="1" applyFont="1" applyBorder="1" applyAlignment="1">
      <alignment horizontal="left" vertical="center"/>
    </xf>
    <xf numFmtId="9" fontId="24" fillId="0" borderId="33" xfId="54" applyNumberFormat="1" applyFont="1" applyBorder="1" applyAlignment="1">
      <alignment horizontal="left" vertical="center"/>
    </xf>
    <xf numFmtId="0" fontId="23" fillId="0" borderId="44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left" vertical="center"/>
    </xf>
    <xf numFmtId="0" fontId="24" fillId="0" borderId="54" xfId="54" applyFont="1" applyFill="1" applyBorder="1" applyAlignment="1">
      <alignment horizontal="left" vertical="center"/>
    </xf>
    <xf numFmtId="0" fontId="26" fillId="0" borderId="55" xfId="54" applyFont="1" applyBorder="1" applyAlignment="1">
      <alignment horizontal="center" vertical="center"/>
    </xf>
    <xf numFmtId="0" fontId="24" fillId="0" borderId="51" xfId="54" applyFont="1" applyBorder="1" applyAlignment="1">
      <alignment horizontal="center" vertical="center"/>
    </xf>
    <xf numFmtId="0" fontId="24" fillId="0" borderId="52" xfId="54" applyFont="1" applyBorder="1" applyAlignment="1">
      <alignment horizontal="center" vertical="center"/>
    </xf>
    <xf numFmtId="0" fontId="24" fillId="0" borderId="52" xfId="54" applyFont="1" applyFill="1" applyBorder="1" applyAlignment="1">
      <alignment horizontal="left" vertical="center"/>
    </xf>
    <xf numFmtId="0" fontId="35" fillId="0" borderId="56" xfId="0" applyFont="1" applyBorder="1" applyAlignment="1">
      <alignment horizontal="center" vertical="center" wrapText="1"/>
    </xf>
    <xf numFmtId="0" fontId="35" fillId="0" borderId="57" xfId="0" applyFont="1" applyBorder="1" applyAlignment="1">
      <alignment horizontal="center" vertical="center" wrapText="1"/>
    </xf>
    <xf numFmtId="0" fontId="36" fillId="0" borderId="58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/>
    </xf>
    <xf numFmtId="0" fontId="36" fillId="3" borderId="7" xfId="0" applyFont="1" applyFill="1" applyBorder="1" applyAlignment="1">
      <alignment horizontal="center" vertical="center"/>
    </xf>
    <xf numFmtId="0" fontId="36" fillId="3" borderId="2" xfId="0" applyFont="1" applyFill="1" applyBorder="1"/>
    <xf numFmtId="0" fontId="0" fillId="0" borderId="58" xfId="0" applyBorder="1"/>
    <xf numFmtId="0" fontId="0" fillId="0" borderId="2" xfId="0" applyBorder="1"/>
    <xf numFmtId="0" fontId="0" fillId="3" borderId="2" xfId="0" applyFill="1" applyBorder="1"/>
    <xf numFmtId="0" fontId="0" fillId="0" borderId="59" xfId="0" applyBorder="1"/>
    <xf numFmtId="0" fontId="0" fillId="0" borderId="60" xfId="0" applyBorder="1"/>
    <xf numFmtId="0" fontId="0" fillId="3" borderId="60" xfId="0" applyFill="1" applyBorder="1"/>
    <xf numFmtId="0" fontId="0" fillId="4" borderId="0" xfId="0" applyFill="1"/>
    <xf numFmtId="0" fontId="35" fillId="0" borderId="61" xfId="0" applyFont="1" applyBorder="1" applyAlignment="1">
      <alignment horizontal="center" vertical="center" wrapText="1"/>
    </xf>
    <xf numFmtId="0" fontId="36" fillId="0" borderId="62" xfId="0" applyFont="1" applyBorder="1" applyAlignment="1">
      <alignment horizontal="center" vertical="center"/>
    </xf>
    <xf numFmtId="0" fontId="36" fillId="0" borderId="63" xfId="0" applyFont="1" applyBorder="1"/>
    <xf numFmtId="0" fontId="0" fillId="0" borderId="63" xfId="0" applyBorder="1"/>
    <xf numFmtId="0" fontId="0" fillId="0" borderId="6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5" borderId="2" xfId="0" applyFill="1" applyBorder="1" applyAlignment="1">
      <alignment horizontal="center"/>
    </xf>
    <xf numFmtId="0" fontId="37" fillId="5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6" borderId="2" xfId="0" applyFont="1" applyFill="1" applyBorder="1" applyAlignment="1">
      <alignment vertical="top" wrapText="1"/>
    </xf>
    <xf numFmtId="0" fontId="36" fillId="5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vertical="top" wrapText="1"/>
    </xf>
    <xf numFmtId="176" fontId="7" fillId="0" borderId="2" xfId="59" applyNumberFormat="1" applyFont="1" applyFill="1" applyBorder="1" applyAlignment="1" quotePrefix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  <cellStyle name="常规 23 2" xfId="6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115695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393700</xdr:colOff>
          <xdr:row>53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1156950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1742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5392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26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4677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56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550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7825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763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01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182880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5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35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182245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013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7825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47</xdr:row>
          <xdr:rowOff>12700</xdr:rowOff>
        </xdr:from>
        <xdr:to>
          <xdr:col>1</xdr:col>
          <xdr:colOff>596900</xdr:colOff>
          <xdr:row>48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101504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0</xdr:rowOff>
        </xdr:from>
        <xdr:to>
          <xdr:col>1</xdr:col>
          <xdr:colOff>596900</xdr:colOff>
          <xdr:row>49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10335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596900</xdr:colOff>
          <xdr:row>49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103358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47</xdr:row>
          <xdr:rowOff>0</xdr:rowOff>
        </xdr:from>
        <xdr:to>
          <xdr:col>2</xdr:col>
          <xdr:colOff>596900</xdr:colOff>
          <xdr:row>48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101377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48</xdr:row>
          <xdr:rowOff>0</xdr:rowOff>
        </xdr:from>
        <xdr:to>
          <xdr:col>5</xdr:col>
          <xdr:colOff>635000</xdr:colOff>
          <xdr:row>49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10335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622300</xdr:colOff>
          <xdr:row>48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101377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103358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101377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48</xdr:row>
          <xdr:rowOff>0</xdr:rowOff>
        </xdr:from>
        <xdr:to>
          <xdr:col>9</xdr:col>
          <xdr:colOff>596900</xdr:colOff>
          <xdr:row>49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10335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48</xdr:row>
          <xdr:rowOff>0</xdr:rowOff>
        </xdr:from>
        <xdr:to>
          <xdr:col>10</xdr:col>
          <xdr:colOff>609600</xdr:colOff>
          <xdr:row>49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10335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584200</xdr:colOff>
          <xdr:row>48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101377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101377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190500</xdr:colOff>
          <xdr:row>49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10335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47</xdr:row>
          <xdr:rowOff>0</xdr:rowOff>
        </xdr:from>
        <xdr:to>
          <xdr:col>8</xdr:col>
          <xdr:colOff>190500</xdr:colOff>
          <xdr:row>48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101377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190500</xdr:colOff>
          <xdr:row>49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10335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47</xdr:row>
          <xdr:rowOff>0</xdr:rowOff>
        </xdr:from>
        <xdr:to>
          <xdr:col>4</xdr:col>
          <xdr:colOff>190500</xdr:colOff>
          <xdr:row>48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101377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8508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190500</xdr:colOff>
          <xdr:row>49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10335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36</xdr:row>
          <xdr:rowOff>0</xdr:rowOff>
        </xdr:from>
        <xdr:to>
          <xdr:col>2</xdr:col>
          <xdr:colOff>596900</xdr:colOff>
          <xdr:row>37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92035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36</xdr:row>
          <xdr:rowOff>0</xdr:rowOff>
        </xdr:from>
        <xdr:to>
          <xdr:col>3</xdr:col>
          <xdr:colOff>596900</xdr:colOff>
          <xdr:row>37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92035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266700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266700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365" customWidth="1"/>
    <col min="2" max="2" width="96.3333333333333" style="366" customWidth="1"/>
    <col min="3" max="3" width="10.1666666666667" customWidth="1"/>
  </cols>
  <sheetData>
    <row r="1" customFormat="1" ht="21" customHeight="1" spans="1:2">
      <c r="A1" s="367"/>
      <c r="B1" s="368" t="s">
        <v>0</v>
      </c>
    </row>
    <row r="2" customFormat="1" spans="1:2">
      <c r="A2" s="369">
        <v>1</v>
      </c>
      <c r="B2" s="370" t="s">
        <v>1</v>
      </c>
    </row>
    <row r="3" customFormat="1" spans="1:2">
      <c r="A3" s="369">
        <v>2</v>
      </c>
      <c r="B3" s="370" t="s">
        <v>2</v>
      </c>
    </row>
    <row r="4" customFormat="1" spans="1:2">
      <c r="A4" s="369">
        <v>3</v>
      </c>
      <c r="B4" s="370" t="s">
        <v>3</v>
      </c>
    </row>
    <row r="5" customFormat="1" spans="1:2">
      <c r="A5" s="369">
        <v>4</v>
      </c>
      <c r="B5" s="370" t="s">
        <v>4</v>
      </c>
    </row>
    <row r="6" customFormat="1" spans="1:2">
      <c r="A6" s="369">
        <v>5</v>
      </c>
      <c r="B6" s="370" t="s">
        <v>5</v>
      </c>
    </row>
    <row r="7" customFormat="1" spans="1:2">
      <c r="A7" s="369">
        <v>6</v>
      </c>
      <c r="B7" s="370" t="s">
        <v>6</v>
      </c>
    </row>
    <row r="8" s="364" customFormat="1" ht="35" customHeight="1" spans="1:2">
      <c r="A8" s="371">
        <v>7</v>
      </c>
      <c r="B8" s="372" t="s">
        <v>7</v>
      </c>
    </row>
    <row r="9" customFormat="1" ht="19" customHeight="1" spans="1:2">
      <c r="A9" s="367"/>
      <c r="B9" s="373" t="s">
        <v>8</v>
      </c>
    </row>
    <row r="10" customFormat="1" ht="30" customHeight="1" spans="1:2">
      <c r="A10" s="369">
        <v>1</v>
      </c>
      <c r="B10" s="374" t="s">
        <v>9</v>
      </c>
    </row>
    <row r="11" customFormat="1" spans="1:2">
      <c r="A11" s="369">
        <v>2</v>
      </c>
      <c r="B11" s="372" t="s">
        <v>10</v>
      </c>
    </row>
    <row r="12" customFormat="1" spans="1:2">
      <c r="A12" s="369"/>
      <c r="B12" s="370"/>
    </row>
    <row r="13" customFormat="1" ht="20.4" spans="1:2">
      <c r="A13" s="367"/>
      <c r="B13" s="373" t="s">
        <v>11</v>
      </c>
    </row>
    <row r="14" customFormat="1" ht="31.2" spans="1:2">
      <c r="A14" s="369">
        <v>1</v>
      </c>
      <c r="B14" s="374" t="s">
        <v>12</v>
      </c>
    </row>
    <row r="15" customFormat="1" spans="1:2">
      <c r="A15" s="369">
        <v>2</v>
      </c>
      <c r="B15" s="370" t="s">
        <v>13</v>
      </c>
    </row>
    <row r="16" customFormat="1" spans="1:2">
      <c r="A16" s="369">
        <v>3</v>
      </c>
      <c r="B16" s="370" t="s">
        <v>14</v>
      </c>
    </row>
    <row r="17" customFormat="1" spans="1:2">
      <c r="A17" s="369"/>
      <c r="B17" s="370"/>
    </row>
    <row r="18" customFormat="1" ht="20.4" spans="1:2">
      <c r="A18" s="367"/>
      <c r="B18" s="373" t="s">
        <v>15</v>
      </c>
    </row>
    <row r="19" customFormat="1" ht="31.2" spans="1:2">
      <c r="A19" s="369">
        <v>1</v>
      </c>
      <c r="B19" s="374" t="s">
        <v>16</v>
      </c>
    </row>
    <row r="20" customFormat="1" spans="1:2">
      <c r="A20" s="369">
        <v>2</v>
      </c>
      <c r="B20" s="370" t="s">
        <v>17</v>
      </c>
    </row>
    <row r="21" customFormat="1" ht="31.2" spans="1:2">
      <c r="A21" s="369">
        <v>3</v>
      </c>
      <c r="B21" s="370" t="s">
        <v>18</v>
      </c>
    </row>
    <row r="22" customFormat="1" spans="1:2">
      <c r="A22" s="369"/>
      <c r="B22" s="370"/>
    </row>
    <row r="24" customFormat="1" spans="1:2">
      <c r="A24" s="375"/>
      <c r="B24" s="376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zoomScale="80" zoomScaleNormal="80" workbookViewId="0">
      <selection activeCell="R11" sqref="R11"/>
    </sheetView>
  </sheetViews>
  <sheetFormatPr defaultColWidth="9" defaultRowHeight="26" customHeight="1"/>
  <cols>
    <col min="1" max="1" width="17.1666666666667" style="66" customWidth="1"/>
    <col min="2" max="2" width="7.8" style="66" customWidth="1"/>
    <col min="3" max="8" width="9.33333333333333" style="66" customWidth="1"/>
    <col min="9" max="9" width="1.33333333333333" style="66" customWidth="1"/>
    <col min="10" max="10" width="11.5" style="66" customWidth="1"/>
    <col min="11" max="11" width="8.375" style="66" customWidth="1"/>
    <col min="12" max="12" width="10.5" style="66" customWidth="1"/>
    <col min="13" max="13" width="8.375" style="66" customWidth="1"/>
    <col min="14" max="15" width="10.875" style="66" customWidth="1"/>
    <col min="16" max="16" width="11" style="66" customWidth="1"/>
    <col min="17" max="16384" width="9" style="66"/>
  </cols>
  <sheetData>
    <row r="1" s="66" customFormat="1" ht="30" customHeight="1" spans="1:16">
      <c r="A1" s="69" t="s">
        <v>134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="67" customFormat="1" ht="25" customHeight="1" spans="1:16">
      <c r="A2" s="71" t="s">
        <v>46</v>
      </c>
      <c r="B2" s="72" t="s">
        <v>47</v>
      </c>
      <c r="C2" s="73"/>
      <c r="D2" s="74" t="s">
        <v>135</v>
      </c>
      <c r="E2" s="75"/>
      <c r="F2" s="75"/>
      <c r="G2" s="75"/>
      <c r="H2" s="75"/>
      <c r="I2" s="81"/>
      <c r="J2" s="82" t="s">
        <v>41</v>
      </c>
      <c r="K2" s="83" t="s">
        <v>42</v>
      </c>
      <c r="L2" s="84"/>
      <c r="M2" s="84"/>
      <c r="N2" s="84"/>
      <c r="O2" s="84"/>
      <c r="P2" s="85"/>
    </row>
    <row r="3" s="67" customFormat="1" ht="23" customHeight="1" spans="1:16">
      <c r="A3" s="76" t="s">
        <v>136</v>
      </c>
      <c r="B3" s="77" t="s">
        <v>137</v>
      </c>
      <c r="C3" s="76"/>
      <c r="D3" s="76"/>
      <c r="E3" s="76"/>
      <c r="F3" s="76"/>
      <c r="G3" s="76"/>
      <c r="H3" s="76"/>
      <c r="I3" s="71"/>
      <c r="J3" s="77" t="s">
        <v>138</v>
      </c>
      <c r="K3" s="76"/>
      <c r="L3" s="76"/>
      <c r="M3" s="76"/>
      <c r="N3" s="76"/>
      <c r="O3" s="76"/>
      <c r="P3" s="76"/>
    </row>
    <row r="4" s="67" customFormat="1" ht="23" customHeight="1" spans="1:16">
      <c r="A4" s="76"/>
      <c r="B4" s="78" t="s">
        <v>139</v>
      </c>
      <c r="C4" s="78" t="s">
        <v>94</v>
      </c>
      <c r="D4" s="78" t="s">
        <v>95</v>
      </c>
      <c r="E4" s="78" t="s">
        <v>96</v>
      </c>
      <c r="F4" s="78" t="s">
        <v>97</v>
      </c>
      <c r="G4" s="78" t="s">
        <v>98</v>
      </c>
      <c r="H4" s="78" t="s">
        <v>99</v>
      </c>
      <c r="I4" s="71"/>
      <c r="J4" s="78" t="s">
        <v>139</v>
      </c>
      <c r="K4" s="78" t="s">
        <v>94</v>
      </c>
      <c r="L4" s="78" t="s">
        <v>95</v>
      </c>
      <c r="M4" s="78" t="s">
        <v>96</v>
      </c>
      <c r="N4" s="78" t="s">
        <v>97</v>
      </c>
      <c r="O4" s="78" t="s">
        <v>98</v>
      </c>
      <c r="P4" s="78" t="s">
        <v>99</v>
      </c>
    </row>
    <row r="5" s="67" customFormat="1" ht="23" customHeight="1" spans="1:16">
      <c r="A5" s="76"/>
      <c r="B5" s="78" t="s">
        <v>140</v>
      </c>
      <c r="C5" s="78" t="s">
        <v>141</v>
      </c>
      <c r="D5" s="78" t="s">
        <v>142</v>
      </c>
      <c r="E5" s="78" t="s">
        <v>143</v>
      </c>
      <c r="F5" s="78" t="s">
        <v>144</v>
      </c>
      <c r="G5" s="78" t="s">
        <v>145</v>
      </c>
      <c r="H5" s="78" t="s">
        <v>146</v>
      </c>
      <c r="I5" s="71"/>
      <c r="J5" s="78" t="s">
        <v>140</v>
      </c>
      <c r="K5" s="78" t="s">
        <v>141</v>
      </c>
      <c r="L5" s="78" t="s">
        <v>142</v>
      </c>
      <c r="M5" s="78" t="s">
        <v>143</v>
      </c>
      <c r="N5" s="78" t="s">
        <v>144</v>
      </c>
      <c r="O5" s="78" t="s">
        <v>145</v>
      </c>
      <c r="P5" s="78" t="s">
        <v>146</v>
      </c>
    </row>
    <row r="6" s="67" customFormat="1" ht="21" customHeight="1" spans="1:16">
      <c r="A6" s="79" t="s">
        <v>147</v>
      </c>
      <c r="B6" s="80">
        <f t="shared" ref="B6:B8" si="0">C6-1</f>
        <v>65</v>
      </c>
      <c r="C6" s="80">
        <f t="shared" ref="C6:C8" si="1">D6-2</f>
        <v>66</v>
      </c>
      <c r="D6" s="80">
        <v>68</v>
      </c>
      <c r="E6" s="80">
        <f t="shared" ref="E6:E8" si="2">D6+2</f>
        <v>70</v>
      </c>
      <c r="F6" s="80">
        <f t="shared" ref="F6:F8" si="3">E6+2</f>
        <v>72</v>
      </c>
      <c r="G6" s="80">
        <f t="shared" ref="G6:G8" si="4">F6+1</f>
        <v>73</v>
      </c>
      <c r="H6" s="80">
        <f t="shared" ref="H6:H8" si="5">G6+1</f>
        <v>74</v>
      </c>
      <c r="I6" s="71"/>
      <c r="J6" s="71" t="s">
        <v>148</v>
      </c>
      <c r="K6" s="71" t="s">
        <v>149</v>
      </c>
      <c r="L6" s="71" t="s">
        <v>150</v>
      </c>
      <c r="M6" s="71" t="s">
        <v>149</v>
      </c>
      <c r="N6" s="71" t="s">
        <v>148</v>
      </c>
      <c r="O6" s="71" t="s">
        <v>151</v>
      </c>
      <c r="P6" s="71" t="s">
        <v>151</v>
      </c>
    </row>
    <row r="7" s="67" customFormat="1" ht="21" customHeight="1" spans="1:16">
      <c r="A7" s="79" t="s">
        <v>152</v>
      </c>
      <c r="B7" s="80">
        <f t="shared" si="0"/>
        <v>64</v>
      </c>
      <c r="C7" s="80">
        <f t="shared" si="1"/>
        <v>65</v>
      </c>
      <c r="D7" s="80">
        <v>67</v>
      </c>
      <c r="E7" s="80">
        <f t="shared" si="2"/>
        <v>69</v>
      </c>
      <c r="F7" s="80">
        <f t="shared" si="3"/>
        <v>71</v>
      </c>
      <c r="G7" s="80">
        <f t="shared" si="4"/>
        <v>72</v>
      </c>
      <c r="H7" s="80">
        <f t="shared" si="5"/>
        <v>73</v>
      </c>
      <c r="I7" s="71"/>
      <c r="J7" s="71" t="s">
        <v>153</v>
      </c>
      <c r="K7" s="71" t="s">
        <v>149</v>
      </c>
      <c r="L7" s="71">
        <f>0.3/0.3</f>
        <v>1</v>
      </c>
      <c r="M7" s="71" t="s">
        <v>150</v>
      </c>
      <c r="N7" s="71" t="s">
        <v>154</v>
      </c>
      <c r="O7" s="71" t="s">
        <v>151</v>
      </c>
      <c r="P7" s="71" t="s">
        <v>151</v>
      </c>
    </row>
    <row r="8" s="67" customFormat="1" ht="21" customHeight="1" spans="1:16">
      <c r="A8" s="79" t="s">
        <v>155</v>
      </c>
      <c r="B8" s="80">
        <f t="shared" si="0"/>
        <v>57</v>
      </c>
      <c r="C8" s="80">
        <f t="shared" si="1"/>
        <v>58</v>
      </c>
      <c r="D8" s="80">
        <v>60</v>
      </c>
      <c r="E8" s="80">
        <f t="shared" si="2"/>
        <v>62</v>
      </c>
      <c r="F8" s="80">
        <f t="shared" si="3"/>
        <v>64</v>
      </c>
      <c r="G8" s="80">
        <f t="shared" si="4"/>
        <v>65</v>
      </c>
      <c r="H8" s="80">
        <f t="shared" si="5"/>
        <v>66</v>
      </c>
      <c r="I8" s="71"/>
      <c r="J8" s="71" t="s">
        <v>156</v>
      </c>
      <c r="K8" s="71" t="s">
        <v>149</v>
      </c>
      <c r="L8" s="71" t="s">
        <v>149</v>
      </c>
      <c r="M8" s="71" t="s">
        <v>149</v>
      </c>
      <c r="N8" s="71" t="s">
        <v>149</v>
      </c>
      <c r="O8" s="71" t="s">
        <v>149</v>
      </c>
      <c r="P8" s="71" t="s">
        <v>149</v>
      </c>
    </row>
    <row r="9" s="67" customFormat="1" ht="21" customHeight="1" spans="1:16">
      <c r="A9" s="79" t="s">
        <v>157</v>
      </c>
      <c r="B9" s="80">
        <f t="shared" ref="B9:B11" si="6">C9-4</f>
        <v>100</v>
      </c>
      <c r="C9" s="80">
        <f t="shared" ref="C9:C11" si="7">D9-4</f>
        <v>104</v>
      </c>
      <c r="D9" s="80">
        <v>108</v>
      </c>
      <c r="E9" s="80">
        <f t="shared" ref="E9:E11" si="8">D9+4</f>
        <v>112</v>
      </c>
      <c r="F9" s="80">
        <f>E9+4</f>
        <v>116</v>
      </c>
      <c r="G9" s="80">
        <f t="shared" ref="G9:G11" si="9">F9+6</f>
        <v>122</v>
      </c>
      <c r="H9" s="80">
        <f>G9+6</f>
        <v>128</v>
      </c>
      <c r="I9" s="71"/>
      <c r="J9" s="71" t="s">
        <v>149</v>
      </c>
      <c r="K9" s="71" t="s">
        <v>149</v>
      </c>
      <c r="L9" s="71" t="s">
        <v>149</v>
      </c>
      <c r="M9" s="71" t="s">
        <v>158</v>
      </c>
      <c r="N9" s="71" t="s">
        <v>149</v>
      </c>
      <c r="O9" s="71" t="s">
        <v>149</v>
      </c>
      <c r="P9" s="71" t="s">
        <v>149</v>
      </c>
    </row>
    <row r="10" s="67" customFormat="1" ht="21" customHeight="1" spans="1:16">
      <c r="A10" s="79" t="s">
        <v>159</v>
      </c>
      <c r="B10" s="80">
        <f t="shared" si="6"/>
        <v>96</v>
      </c>
      <c r="C10" s="80">
        <f t="shared" si="7"/>
        <v>100</v>
      </c>
      <c r="D10" s="80">
        <v>104</v>
      </c>
      <c r="E10" s="80">
        <f t="shared" si="8"/>
        <v>108</v>
      </c>
      <c r="F10" s="80">
        <f>E10+5</f>
        <v>113</v>
      </c>
      <c r="G10" s="80">
        <f t="shared" si="9"/>
        <v>119</v>
      </c>
      <c r="H10" s="80">
        <f>G10+7</f>
        <v>126</v>
      </c>
      <c r="I10" s="71"/>
      <c r="J10" s="71" t="s">
        <v>149</v>
      </c>
      <c r="K10" s="71" t="s">
        <v>149</v>
      </c>
      <c r="L10" s="71" t="s">
        <v>149</v>
      </c>
      <c r="M10" s="71" t="s">
        <v>149</v>
      </c>
      <c r="N10" s="71" t="s">
        <v>149</v>
      </c>
      <c r="O10" s="71" t="s">
        <v>149</v>
      </c>
      <c r="P10" s="71" t="s">
        <v>149</v>
      </c>
    </row>
    <row r="11" s="67" customFormat="1" ht="21" customHeight="1" spans="1:16">
      <c r="A11" s="79" t="s">
        <v>160</v>
      </c>
      <c r="B11" s="80">
        <f t="shared" si="6"/>
        <v>104</v>
      </c>
      <c r="C11" s="80">
        <f t="shared" si="7"/>
        <v>108</v>
      </c>
      <c r="D11" s="80">
        <v>112</v>
      </c>
      <c r="E11" s="80">
        <f t="shared" si="8"/>
        <v>116</v>
      </c>
      <c r="F11" s="80">
        <f>E11+5</f>
        <v>121</v>
      </c>
      <c r="G11" s="80">
        <f t="shared" si="9"/>
        <v>127</v>
      </c>
      <c r="H11" s="80">
        <f>G11+7</f>
        <v>134</v>
      </c>
      <c r="I11" s="71"/>
      <c r="J11" s="71" t="s">
        <v>161</v>
      </c>
      <c r="K11" s="71" t="s">
        <v>162</v>
      </c>
      <c r="L11" s="71" t="s">
        <v>163</v>
      </c>
      <c r="M11" s="71" t="s">
        <v>164</v>
      </c>
      <c r="N11" s="71" t="s">
        <v>162</v>
      </c>
      <c r="O11" s="71" t="s">
        <v>165</v>
      </c>
      <c r="P11" s="71" t="s">
        <v>165</v>
      </c>
    </row>
    <row r="12" s="67" customFormat="1" ht="21" customHeight="1" spans="1:16">
      <c r="A12" s="79" t="s">
        <v>166</v>
      </c>
      <c r="B12" s="80">
        <f>C12-1</f>
        <v>39</v>
      </c>
      <c r="C12" s="80">
        <f>D12-1</f>
        <v>40</v>
      </c>
      <c r="D12" s="80">
        <v>41</v>
      </c>
      <c r="E12" s="80">
        <f>D12+1</f>
        <v>42</v>
      </c>
      <c r="F12" s="80">
        <f>E12+1</f>
        <v>43</v>
      </c>
      <c r="G12" s="80">
        <f>F12+1.2</f>
        <v>44.2</v>
      </c>
      <c r="H12" s="80">
        <f>G12+1.2</f>
        <v>45.4</v>
      </c>
      <c r="I12" s="71"/>
      <c r="J12" s="71" t="s">
        <v>167</v>
      </c>
      <c r="K12" s="71" t="s">
        <v>168</v>
      </c>
      <c r="L12" s="71" t="s">
        <v>149</v>
      </c>
      <c r="M12" s="71" t="s">
        <v>158</v>
      </c>
      <c r="N12" s="71" t="s">
        <v>149</v>
      </c>
      <c r="O12" s="71" t="s">
        <v>169</v>
      </c>
      <c r="P12" s="71" t="s">
        <v>169</v>
      </c>
    </row>
    <row r="13" s="67" customFormat="1" ht="21" customHeight="1" spans="1:16">
      <c r="A13" s="79" t="s">
        <v>170</v>
      </c>
      <c r="B13" s="80">
        <f>C13-0.5</f>
        <v>60.5</v>
      </c>
      <c r="C13" s="80">
        <f>D13-1</f>
        <v>61</v>
      </c>
      <c r="D13" s="80">
        <v>62</v>
      </c>
      <c r="E13" s="80">
        <f>D13+1</f>
        <v>63</v>
      </c>
      <c r="F13" s="80">
        <f>E13+1</f>
        <v>64</v>
      </c>
      <c r="G13" s="80">
        <f>F13+0.5</f>
        <v>64.5</v>
      </c>
      <c r="H13" s="80">
        <f>G13+0.5</f>
        <v>65</v>
      </c>
      <c r="I13" s="71"/>
      <c r="J13" s="71" t="s">
        <v>171</v>
      </c>
      <c r="K13" s="71" t="s">
        <v>172</v>
      </c>
      <c r="L13" s="71" t="s">
        <v>172</v>
      </c>
      <c r="M13" s="71" t="s">
        <v>172</v>
      </c>
      <c r="N13" s="71" t="s">
        <v>172</v>
      </c>
      <c r="O13" s="71" t="s">
        <v>172</v>
      </c>
      <c r="P13" s="71" t="s">
        <v>172</v>
      </c>
    </row>
    <row r="14" s="67" customFormat="1" ht="21" customHeight="1" spans="1:16">
      <c r="A14" s="79" t="s">
        <v>173</v>
      </c>
      <c r="B14" s="80">
        <f>C14-0.8</f>
        <v>20.4</v>
      </c>
      <c r="C14" s="80">
        <f>D14-0.8</f>
        <v>21.2</v>
      </c>
      <c r="D14" s="80">
        <v>22</v>
      </c>
      <c r="E14" s="80">
        <f>D14+0.8</f>
        <v>22.8</v>
      </c>
      <c r="F14" s="80">
        <f>E14+0.8</f>
        <v>23.6</v>
      </c>
      <c r="G14" s="80">
        <f>F14+1.3</f>
        <v>24.9</v>
      </c>
      <c r="H14" s="80">
        <f>G14+1.3</f>
        <v>26.2</v>
      </c>
      <c r="I14" s="71"/>
      <c r="J14" s="71" t="s">
        <v>150</v>
      </c>
      <c r="K14" s="71" t="s">
        <v>149</v>
      </c>
      <c r="L14" s="71" t="s">
        <v>171</v>
      </c>
      <c r="M14" s="71" t="s">
        <v>171</v>
      </c>
      <c r="N14" s="71" t="s">
        <v>172</v>
      </c>
      <c r="O14" s="71" t="s">
        <v>172</v>
      </c>
      <c r="P14" s="71" t="s">
        <v>172</v>
      </c>
    </row>
    <row r="15" s="67" customFormat="1" ht="21" customHeight="1" spans="1:16">
      <c r="A15" s="79" t="s">
        <v>174</v>
      </c>
      <c r="B15" s="80">
        <f>C15-0.7</f>
        <v>17.6</v>
      </c>
      <c r="C15" s="80">
        <f>D15-0.7</f>
        <v>18.3</v>
      </c>
      <c r="D15" s="80">
        <v>19</v>
      </c>
      <c r="E15" s="80">
        <f>D15+0.7</f>
        <v>19.7</v>
      </c>
      <c r="F15" s="80">
        <f>E15+0.7</f>
        <v>20.4</v>
      </c>
      <c r="G15" s="80">
        <f>F15+0.9</f>
        <v>21.3</v>
      </c>
      <c r="H15" s="80">
        <f>G15+0.9</f>
        <v>22.2</v>
      </c>
      <c r="I15" s="71"/>
      <c r="J15" s="71" t="s">
        <v>149</v>
      </c>
      <c r="K15" s="71" t="s">
        <v>149</v>
      </c>
      <c r="L15" s="71" t="s">
        <v>149</v>
      </c>
      <c r="M15" s="71" t="s">
        <v>149</v>
      </c>
      <c r="N15" s="71" t="s">
        <v>149</v>
      </c>
      <c r="O15" s="71" t="s">
        <v>149</v>
      </c>
      <c r="P15" s="71" t="s">
        <v>149</v>
      </c>
    </row>
    <row r="16" s="67" customFormat="1" ht="21" customHeight="1" spans="1:16">
      <c r="A16" s="79" t="s">
        <v>175</v>
      </c>
      <c r="B16" s="80">
        <f>C16-0.5</f>
        <v>12.5</v>
      </c>
      <c r="C16" s="80">
        <f>D16-0.5</f>
        <v>13</v>
      </c>
      <c r="D16" s="80">
        <v>13.5</v>
      </c>
      <c r="E16" s="80">
        <f>D16+0.5</f>
        <v>14</v>
      </c>
      <c r="F16" s="80">
        <f>E16+0.5</f>
        <v>14.5</v>
      </c>
      <c r="G16" s="80">
        <f>F16+0.7</f>
        <v>15.2</v>
      </c>
      <c r="H16" s="80">
        <f>G16+0.7</f>
        <v>15.9</v>
      </c>
      <c r="I16" s="71"/>
      <c r="J16" s="71" t="s">
        <v>149</v>
      </c>
      <c r="K16" s="71" t="s">
        <v>149</v>
      </c>
      <c r="L16" s="71" t="s">
        <v>149</v>
      </c>
      <c r="M16" s="71" t="s">
        <v>149</v>
      </c>
      <c r="N16" s="71" t="s">
        <v>149</v>
      </c>
      <c r="O16" s="71" t="s">
        <v>149</v>
      </c>
      <c r="P16" s="71" t="s">
        <v>149</v>
      </c>
    </row>
    <row r="17" s="67" customFormat="1" ht="21" customHeight="1" spans="1:16">
      <c r="A17" s="79" t="s">
        <v>176</v>
      </c>
      <c r="B17" s="80">
        <f>C17</f>
        <v>9.5</v>
      </c>
      <c r="C17" s="80">
        <f>D17</f>
        <v>9.5</v>
      </c>
      <c r="D17" s="80">
        <v>9.5</v>
      </c>
      <c r="E17" s="80">
        <f t="shared" ref="E17:H17" si="10">D17</f>
        <v>9.5</v>
      </c>
      <c r="F17" s="80">
        <f t="shared" si="10"/>
        <v>9.5</v>
      </c>
      <c r="G17" s="80">
        <f t="shared" si="10"/>
        <v>9.5</v>
      </c>
      <c r="H17" s="80">
        <f t="shared" si="10"/>
        <v>9.5</v>
      </c>
      <c r="I17" s="71"/>
      <c r="J17" s="71"/>
      <c r="K17" s="71" t="s">
        <v>149</v>
      </c>
      <c r="L17" s="71" t="s">
        <v>149</v>
      </c>
      <c r="M17" s="71" t="s">
        <v>149</v>
      </c>
      <c r="N17" s="71" t="s">
        <v>149</v>
      </c>
      <c r="O17" s="71" t="s">
        <v>149</v>
      </c>
      <c r="P17" s="71" t="s">
        <v>149</v>
      </c>
    </row>
    <row r="18" s="67" customFormat="1" ht="21" customHeight="1" spans="1:16">
      <c r="A18" s="79" t="s">
        <v>177</v>
      </c>
      <c r="B18" s="80">
        <f>C18</f>
        <v>9</v>
      </c>
      <c r="C18" s="80">
        <f>D18</f>
        <v>9</v>
      </c>
      <c r="D18" s="80">
        <v>9</v>
      </c>
      <c r="E18" s="80">
        <f t="shared" ref="E18:H18" si="11">D18</f>
        <v>9</v>
      </c>
      <c r="F18" s="80">
        <f t="shared" si="11"/>
        <v>9</v>
      </c>
      <c r="G18" s="80">
        <f t="shared" si="11"/>
        <v>9</v>
      </c>
      <c r="H18" s="80">
        <f t="shared" si="11"/>
        <v>9</v>
      </c>
      <c r="I18" s="71"/>
      <c r="J18" s="71" t="s">
        <v>178</v>
      </c>
      <c r="K18" s="71" t="s">
        <v>172</v>
      </c>
      <c r="L18" s="71" t="s">
        <v>172</v>
      </c>
      <c r="M18" s="71" t="s">
        <v>179</v>
      </c>
      <c r="N18" s="71" t="s">
        <v>172</v>
      </c>
      <c r="O18" s="71" t="s">
        <v>148</v>
      </c>
      <c r="P18" s="71" t="s">
        <v>148</v>
      </c>
    </row>
    <row r="19" s="67" customFormat="1" ht="21" customHeight="1" spans="1:16">
      <c r="A19" s="79" t="s">
        <v>180</v>
      </c>
      <c r="B19" s="80">
        <f>C19-1</f>
        <v>53</v>
      </c>
      <c r="C19" s="80">
        <f t="shared" ref="C19:C23" si="12">D19-1</f>
        <v>54</v>
      </c>
      <c r="D19" s="80">
        <v>55</v>
      </c>
      <c r="E19" s="80">
        <f>D19+1</f>
        <v>56</v>
      </c>
      <c r="F19" s="80">
        <f t="shared" ref="F19:F24" si="13">E19+1</f>
        <v>57</v>
      </c>
      <c r="G19" s="80">
        <f>F19+1.5</f>
        <v>58.5</v>
      </c>
      <c r="H19" s="80">
        <f>G19+1.5</f>
        <v>60</v>
      </c>
      <c r="I19" s="71"/>
      <c r="J19" s="71" t="s">
        <v>150</v>
      </c>
      <c r="K19" s="71" t="s">
        <v>149</v>
      </c>
      <c r="L19" s="71" t="s">
        <v>171</v>
      </c>
      <c r="M19" s="71" t="s">
        <v>171</v>
      </c>
      <c r="N19" s="71" t="s">
        <v>172</v>
      </c>
      <c r="O19" s="71" t="s">
        <v>172</v>
      </c>
      <c r="P19" s="71" t="s">
        <v>172</v>
      </c>
    </row>
    <row r="20" s="67" customFormat="1" ht="21" customHeight="1" spans="1:16">
      <c r="A20" s="79" t="s">
        <v>181</v>
      </c>
      <c r="B20" s="80">
        <f>C20-1</f>
        <v>51</v>
      </c>
      <c r="C20" s="80">
        <f t="shared" si="12"/>
        <v>52</v>
      </c>
      <c r="D20" s="80">
        <v>53</v>
      </c>
      <c r="E20" s="80">
        <f>D20+1</f>
        <v>54</v>
      </c>
      <c r="F20" s="80">
        <f t="shared" si="13"/>
        <v>55</v>
      </c>
      <c r="G20" s="80">
        <f>F20+1.5</f>
        <v>56.5</v>
      </c>
      <c r="H20" s="80">
        <f>G20+1.5</f>
        <v>58</v>
      </c>
      <c r="I20" s="71"/>
      <c r="J20" s="71" t="s">
        <v>167</v>
      </c>
      <c r="K20" s="71" t="s">
        <v>168</v>
      </c>
      <c r="L20" s="71" t="s">
        <v>149</v>
      </c>
      <c r="M20" s="71" t="s">
        <v>158</v>
      </c>
      <c r="N20" s="71" t="s">
        <v>149</v>
      </c>
      <c r="O20" s="71" t="s">
        <v>169</v>
      </c>
      <c r="P20" s="71" t="s">
        <v>169</v>
      </c>
    </row>
    <row r="21" s="67" customFormat="1" ht="19" customHeight="1" spans="1:16">
      <c r="A21" s="79" t="s">
        <v>182</v>
      </c>
      <c r="B21" s="80">
        <f>C21-0.5</f>
        <v>35</v>
      </c>
      <c r="C21" s="80">
        <f>D21-0.5</f>
        <v>35.5</v>
      </c>
      <c r="D21" s="80">
        <v>36</v>
      </c>
      <c r="E21" s="80">
        <f t="shared" ref="E21:G21" si="14">D21+0.5</f>
        <v>36.5</v>
      </c>
      <c r="F21" s="80">
        <f t="shared" si="14"/>
        <v>37</v>
      </c>
      <c r="G21" s="80">
        <f t="shared" si="14"/>
        <v>37.5</v>
      </c>
      <c r="H21" s="80">
        <f t="shared" ref="H21:H25" si="15">G21</f>
        <v>37.5</v>
      </c>
      <c r="I21" s="86"/>
      <c r="J21" s="71" t="s">
        <v>171</v>
      </c>
      <c r="K21" s="71" t="s">
        <v>172</v>
      </c>
      <c r="L21" s="71" t="s">
        <v>172</v>
      </c>
      <c r="M21" s="71" t="s">
        <v>172</v>
      </c>
      <c r="N21" s="71" t="s">
        <v>172</v>
      </c>
      <c r="O21" s="71" t="s">
        <v>172</v>
      </c>
      <c r="P21" s="71" t="s">
        <v>172</v>
      </c>
    </row>
    <row r="22" s="66" customFormat="1" ht="47" customHeight="1" spans="1:16">
      <c r="A22" s="79" t="s">
        <v>183</v>
      </c>
      <c r="B22" s="80">
        <f>C22-0.5</f>
        <v>25</v>
      </c>
      <c r="C22" s="80">
        <f>D22-0.5</f>
        <v>25.5</v>
      </c>
      <c r="D22" s="80">
        <v>26</v>
      </c>
      <c r="E22" s="80">
        <f>D22+0.5</f>
        <v>26.5</v>
      </c>
      <c r="F22" s="80">
        <f>E22+0.5</f>
        <v>27</v>
      </c>
      <c r="G22" s="80">
        <f>F22+0.75</f>
        <v>27.75</v>
      </c>
      <c r="H22" s="80">
        <f t="shared" si="15"/>
        <v>27.75</v>
      </c>
      <c r="I22" s="87"/>
      <c r="J22" s="88" t="s">
        <v>167</v>
      </c>
      <c r="K22" s="88" t="s">
        <v>168</v>
      </c>
      <c r="L22" s="88" t="s">
        <v>149</v>
      </c>
      <c r="M22" s="88" t="s">
        <v>158</v>
      </c>
      <c r="N22" s="88" t="s">
        <v>149</v>
      </c>
      <c r="O22" s="88" t="s">
        <v>169</v>
      </c>
      <c r="P22" s="88" t="s">
        <v>167</v>
      </c>
    </row>
    <row r="23" s="68" customFormat="1" customHeight="1" spans="1:16">
      <c r="A23" s="79" t="s">
        <v>184</v>
      </c>
      <c r="B23" s="80">
        <f>C23</f>
        <v>17</v>
      </c>
      <c r="C23" s="80">
        <f t="shared" si="12"/>
        <v>17</v>
      </c>
      <c r="D23" s="80">
        <v>18</v>
      </c>
      <c r="E23" s="80">
        <f t="shared" ref="E23:E25" si="16">D23</f>
        <v>18</v>
      </c>
      <c r="F23" s="80">
        <f>E23+1.5</f>
        <v>19.5</v>
      </c>
      <c r="G23" s="80">
        <f t="shared" ref="G23:G25" si="17">F23</f>
        <v>19.5</v>
      </c>
      <c r="H23" s="80">
        <f t="shared" si="15"/>
        <v>19.5</v>
      </c>
      <c r="I23" s="66"/>
      <c r="J23" s="71" t="s">
        <v>171</v>
      </c>
      <c r="K23" s="71" t="s">
        <v>172</v>
      </c>
      <c r="L23" s="71" t="s">
        <v>172</v>
      </c>
      <c r="M23" s="71" t="s">
        <v>172</v>
      </c>
      <c r="N23" s="71" t="s">
        <v>172</v>
      </c>
      <c r="O23" s="71" t="s">
        <v>172</v>
      </c>
      <c r="P23" s="71" t="s">
        <v>172</v>
      </c>
    </row>
    <row r="24" s="68" customFormat="1" customHeight="1" spans="1:16">
      <c r="A24" s="79" t="s">
        <v>185</v>
      </c>
      <c r="B24" s="80">
        <f>C24</f>
        <v>16</v>
      </c>
      <c r="C24" s="80">
        <f>D24</f>
        <v>16</v>
      </c>
      <c r="D24" s="80">
        <v>16</v>
      </c>
      <c r="E24" s="80">
        <f t="shared" si="16"/>
        <v>16</v>
      </c>
      <c r="F24" s="80">
        <f t="shared" si="13"/>
        <v>17</v>
      </c>
      <c r="G24" s="80">
        <f t="shared" si="17"/>
        <v>17</v>
      </c>
      <c r="H24" s="80">
        <f t="shared" si="15"/>
        <v>17</v>
      </c>
      <c r="I24" s="66"/>
      <c r="J24" s="71" t="s">
        <v>171</v>
      </c>
      <c r="K24" s="71" t="s">
        <v>172</v>
      </c>
      <c r="L24" s="71" t="s">
        <v>172</v>
      </c>
      <c r="M24" s="71" t="s">
        <v>172</v>
      </c>
      <c r="N24" s="71" t="s">
        <v>172</v>
      </c>
      <c r="O24" s="71" t="s">
        <v>172</v>
      </c>
      <c r="P24" s="71" t="s">
        <v>172</v>
      </c>
    </row>
    <row r="25" s="68" customFormat="1" customHeight="1" spans="1:16">
      <c r="A25" s="79" t="s">
        <v>186</v>
      </c>
      <c r="B25" s="80">
        <v>13</v>
      </c>
      <c r="C25" s="80">
        <f>D25</f>
        <v>13</v>
      </c>
      <c r="D25" s="80">
        <v>13</v>
      </c>
      <c r="E25" s="80">
        <f t="shared" si="16"/>
        <v>13</v>
      </c>
      <c r="F25" s="80">
        <f>E25+2</f>
        <v>15</v>
      </c>
      <c r="G25" s="80">
        <f t="shared" si="17"/>
        <v>15</v>
      </c>
      <c r="H25" s="80">
        <f t="shared" si="15"/>
        <v>15</v>
      </c>
      <c r="I25" s="66"/>
      <c r="J25" s="88" t="s">
        <v>149</v>
      </c>
      <c r="K25" s="88" t="s">
        <v>149</v>
      </c>
      <c r="L25" s="88" t="s">
        <v>149</v>
      </c>
      <c r="M25" s="88" t="s">
        <v>149</v>
      </c>
      <c r="N25" s="88" t="s">
        <v>149</v>
      </c>
      <c r="O25" s="88" t="s">
        <v>149</v>
      </c>
      <c r="P25" s="88" t="s">
        <v>149</v>
      </c>
    </row>
    <row r="26" s="66" customFormat="1" customHeight="1" spans="10:14">
      <c r="J26" s="66" t="s">
        <v>187</v>
      </c>
      <c r="K26" s="89"/>
      <c r="L26" s="66" t="s">
        <v>188</v>
      </c>
      <c r="N26" s="66" t="s">
        <v>189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E11" sqref="E11:I11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268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269</v>
      </c>
      <c r="B2" s="7" t="s">
        <v>270</v>
      </c>
      <c r="C2" s="7" t="s">
        <v>271</v>
      </c>
      <c r="D2" s="7" t="s">
        <v>272</v>
      </c>
      <c r="E2" s="7" t="s">
        <v>273</v>
      </c>
      <c r="F2" s="7" t="s">
        <v>274</v>
      </c>
      <c r="G2" s="7" t="s">
        <v>275</v>
      </c>
      <c r="H2" s="7" t="s">
        <v>276</v>
      </c>
      <c r="I2" s="6" t="s">
        <v>277</v>
      </c>
      <c r="J2" s="6" t="s">
        <v>278</v>
      </c>
      <c r="K2" s="6" t="s">
        <v>279</v>
      </c>
      <c r="L2" s="6" t="s">
        <v>280</v>
      </c>
      <c r="M2" s="6" t="s">
        <v>281</v>
      </c>
      <c r="N2" s="7" t="s">
        <v>282</v>
      </c>
      <c r="O2" s="7" t="s">
        <v>283</v>
      </c>
    </row>
    <row r="3" s="2" customFormat="1" ht="21" customHeight="1" spans="1:15">
      <c r="A3" s="6"/>
      <c r="B3" s="9"/>
      <c r="C3" s="9"/>
      <c r="D3" s="9"/>
      <c r="E3" s="9"/>
      <c r="F3" s="9"/>
      <c r="G3" s="9"/>
      <c r="H3" s="9"/>
      <c r="I3" s="6" t="s">
        <v>284</v>
      </c>
      <c r="J3" s="6" t="s">
        <v>284</v>
      </c>
      <c r="K3" s="6" t="s">
        <v>284</v>
      </c>
      <c r="L3" s="6" t="s">
        <v>284</v>
      </c>
      <c r="M3" s="6" t="s">
        <v>284</v>
      </c>
      <c r="N3" s="9"/>
      <c r="O3" s="9"/>
    </row>
    <row r="4" s="2" customFormat="1" ht="18" customHeight="1" spans="1:15">
      <c r="A4" s="34">
        <v>1</v>
      </c>
      <c r="B4" s="29" t="s">
        <v>285</v>
      </c>
      <c r="C4" s="377" t="s">
        <v>286</v>
      </c>
      <c r="D4" s="12" t="s">
        <v>104</v>
      </c>
      <c r="E4" s="13" t="s">
        <v>47</v>
      </c>
      <c r="F4" s="11" t="s">
        <v>287</v>
      </c>
      <c r="G4" s="65" t="s">
        <v>79</v>
      </c>
      <c r="H4" s="60"/>
      <c r="I4" s="34">
        <v>1</v>
      </c>
      <c r="J4" s="34"/>
      <c r="K4" s="34">
        <v>1</v>
      </c>
      <c r="L4" s="34"/>
      <c r="M4" s="34">
        <v>1</v>
      </c>
      <c r="N4" s="60">
        <f>SUM(I4:M4)</f>
        <v>3</v>
      </c>
      <c r="O4" s="60"/>
    </row>
    <row r="5" s="2" customFormat="1" ht="18" customHeight="1" spans="1:15">
      <c r="A5" s="34">
        <v>2</v>
      </c>
      <c r="B5" s="29" t="s">
        <v>288</v>
      </c>
      <c r="C5" s="377" t="s">
        <v>286</v>
      </c>
      <c r="D5" s="12" t="s">
        <v>103</v>
      </c>
      <c r="E5" s="13" t="s">
        <v>47</v>
      </c>
      <c r="F5" s="11" t="s">
        <v>287</v>
      </c>
      <c r="G5" s="65" t="s">
        <v>79</v>
      </c>
      <c r="H5" s="60"/>
      <c r="I5" s="34"/>
      <c r="J5" s="34">
        <v>1</v>
      </c>
      <c r="K5" s="34"/>
      <c r="L5" s="34">
        <v>1</v>
      </c>
      <c r="M5" s="34">
        <v>1</v>
      </c>
      <c r="N5" s="60">
        <f>SUM(I5:M5)</f>
        <v>3</v>
      </c>
      <c r="O5" s="60"/>
    </row>
    <row r="6" s="2" customFormat="1" ht="18" customHeight="1" spans="1:15">
      <c r="A6" s="34">
        <v>3</v>
      </c>
      <c r="B6" s="29" t="s">
        <v>289</v>
      </c>
      <c r="C6" s="377" t="s">
        <v>286</v>
      </c>
      <c r="D6" s="12" t="s">
        <v>101</v>
      </c>
      <c r="E6" s="13" t="s">
        <v>47</v>
      </c>
      <c r="F6" s="11" t="s">
        <v>287</v>
      </c>
      <c r="G6" s="65" t="s">
        <v>79</v>
      </c>
      <c r="H6" s="60"/>
      <c r="I6" s="34">
        <v>1</v>
      </c>
      <c r="J6" s="34">
        <v>1</v>
      </c>
      <c r="K6" s="34"/>
      <c r="L6" s="34">
        <v>1</v>
      </c>
      <c r="M6" s="34"/>
      <c r="N6" s="60">
        <f>SUM(I6:M6)</f>
        <v>3</v>
      </c>
      <c r="O6" s="60"/>
    </row>
    <row r="7" s="2" customFormat="1" ht="18" customHeight="1" spans="1:15">
      <c r="A7" s="34">
        <v>4</v>
      </c>
      <c r="B7" s="29" t="s">
        <v>290</v>
      </c>
      <c r="C7" s="377" t="s">
        <v>286</v>
      </c>
      <c r="D7" s="12" t="s">
        <v>102</v>
      </c>
      <c r="E7" s="13" t="s">
        <v>47</v>
      </c>
      <c r="F7" s="11" t="s">
        <v>287</v>
      </c>
      <c r="G7" s="65" t="s">
        <v>79</v>
      </c>
      <c r="H7" s="60"/>
      <c r="I7" s="34">
        <v>1</v>
      </c>
      <c r="J7" s="34"/>
      <c r="K7" s="34">
        <v>1</v>
      </c>
      <c r="L7" s="34"/>
      <c r="M7" s="34">
        <v>1</v>
      </c>
      <c r="N7" s="60">
        <f>SUM(I7:M7)</f>
        <v>3</v>
      </c>
      <c r="O7" s="60"/>
    </row>
    <row r="8" s="2" customFormat="1" ht="18" customHeight="1" spans="1:15">
      <c r="A8" s="34">
        <v>5</v>
      </c>
      <c r="B8" s="29" t="s">
        <v>291</v>
      </c>
      <c r="C8" s="377" t="s">
        <v>286</v>
      </c>
      <c r="D8" s="12" t="s">
        <v>292</v>
      </c>
      <c r="E8" s="13" t="s">
        <v>47</v>
      </c>
      <c r="F8" s="11" t="s">
        <v>287</v>
      </c>
      <c r="G8" s="65"/>
      <c r="H8" s="60"/>
      <c r="I8" s="34"/>
      <c r="J8" s="34"/>
      <c r="K8" s="34"/>
      <c r="L8" s="34"/>
      <c r="M8" s="34"/>
      <c r="N8" s="60"/>
      <c r="O8" s="60"/>
    </row>
    <row r="9" s="2" customFormat="1" ht="18" customHeight="1" spans="1:15">
      <c r="A9" s="34"/>
      <c r="B9" s="13"/>
      <c r="C9" s="30"/>
      <c r="D9" s="12"/>
      <c r="E9" s="13"/>
      <c r="F9" s="11"/>
      <c r="G9" s="65"/>
      <c r="H9" s="60"/>
      <c r="I9" s="34"/>
      <c r="J9" s="34"/>
      <c r="K9" s="34"/>
      <c r="L9" s="34"/>
      <c r="M9" s="34"/>
      <c r="N9" s="60"/>
      <c r="O9" s="60"/>
    </row>
    <row r="10" s="1" customFormat="1" ht="14.25" customHeight="1" spans="1:1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="4" customFormat="1" ht="29.25" customHeight="1" spans="1:15">
      <c r="A11" s="17" t="s">
        <v>293</v>
      </c>
      <c r="B11" s="18"/>
      <c r="C11" s="18"/>
      <c r="D11" s="19"/>
      <c r="E11" s="20"/>
      <c r="F11" s="41"/>
      <c r="G11" s="41"/>
      <c r="H11" s="41"/>
      <c r="I11" s="32"/>
      <c r="J11" s="17" t="s">
        <v>294</v>
      </c>
      <c r="K11" s="18"/>
      <c r="L11" s="18"/>
      <c r="M11" s="19"/>
      <c r="N11" s="18"/>
      <c r="O11" s="27"/>
    </row>
    <row r="12" s="1" customFormat="1" ht="72.95" customHeight="1" spans="1:15">
      <c r="A12" s="21" t="s">
        <v>295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E4" sqref="E4:E8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296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34" t="s">
        <v>269</v>
      </c>
      <c r="B2" s="35" t="s">
        <v>274</v>
      </c>
      <c r="C2" s="35" t="s">
        <v>270</v>
      </c>
      <c r="D2" s="35" t="s">
        <v>271</v>
      </c>
      <c r="E2" s="35" t="s">
        <v>272</v>
      </c>
      <c r="F2" s="7" t="s">
        <v>273</v>
      </c>
      <c r="G2" s="6" t="s">
        <v>297</v>
      </c>
      <c r="H2" s="6"/>
      <c r="I2" s="6" t="s">
        <v>298</v>
      </c>
      <c r="J2" s="6"/>
      <c r="K2" s="8" t="s">
        <v>299</v>
      </c>
      <c r="L2" s="62" t="s">
        <v>300</v>
      </c>
      <c r="M2" s="23" t="s">
        <v>301</v>
      </c>
    </row>
    <row r="3" s="2" customFormat="1" ht="21" customHeight="1" spans="1:13">
      <c r="A3" s="34"/>
      <c r="B3" s="60"/>
      <c r="C3" s="60"/>
      <c r="D3" s="60"/>
      <c r="E3" s="60"/>
      <c r="F3" s="9"/>
      <c r="G3" s="6" t="s">
        <v>302</v>
      </c>
      <c r="H3" s="6" t="s">
        <v>303</v>
      </c>
      <c r="I3" s="6" t="s">
        <v>302</v>
      </c>
      <c r="J3" s="6" t="s">
        <v>303</v>
      </c>
      <c r="K3" s="10"/>
      <c r="L3" s="63"/>
      <c r="M3" s="24"/>
    </row>
    <row r="4" s="58" customFormat="1" ht="18" customHeight="1" spans="1:13">
      <c r="A4" s="11">
        <v>1</v>
      </c>
      <c r="B4" s="11" t="s">
        <v>287</v>
      </c>
      <c r="C4" s="29" t="s">
        <v>304</v>
      </c>
      <c r="D4" s="377" t="s">
        <v>286</v>
      </c>
      <c r="E4" s="12" t="s">
        <v>104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/>
    </row>
    <row r="5" s="58" customFormat="1" ht="18" customHeight="1" spans="1:13">
      <c r="A5" s="11">
        <v>2</v>
      </c>
      <c r="B5" s="11" t="s">
        <v>287</v>
      </c>
      <c r="C5" s="29" t="s">
        <v>291</v>
      </c>
      <c r="D5" s="377" t="s">
        <v>286</v>
      </c>
      <c r="E5" s="12" t="s">
        <v>103</v>
      </c>
      <c r="F5" s="13" t="s">
        <v>47</v>
      </c>
      <c r="G5" s="14">
        <v>-0.006</v>
      </c>
      <c r="H5" s="14">
        <v>-0.003</v>
      </c>
      <c r="I5" s="15">
        <v>-0.003</v>
      </c>
      <c r="J5" s="15">
        <v>-0.007</v>
      </c>
      <c r="K5" s="14">
        <f>SUM(G5:J5)</f>
        <v>-0.019</v>
      </c>
      <c r="L5" s="11"/>
      <c r="M5" s="11"/>
    </row>
    <row r="6" s="58" customFormat="1" ht="18" customHeight="1" spans="1:13">
      <c r="A6" s="11">
        <v>3</v>
      </c>
      <c r="B6" s="11" t="s">
        <v>287</v>
      </c>
      <c r="C6" s="29" t="s">
        <v>305</v>
      </c>
      <c r="D6" s="377" t="s">
        <v>286</v>
      </c>
      <c r="E6" s="12" t="s">
        <v>101</v>
      </c>
      <c r="F6" s="13" t="s">
        <v>47</v>
      </c>
      <c r="G6" s="14">
        <v>-0.005</v>
      </c>
      <c r="H6" s="14">
        <v>-0.003</v>
      </c>
      <c r="I6" s="15">
        <v>-0.003</v>
      </c>
      <c r="J6" s="15">
        <v>-0.008</v>
      </c>
      <c r="K6" s="14">
        <f>SUM(G6:J6)</f>
        <v>-0.019</v>
      </c>
      <c r="L6" s="11"/>
      <c r="M6" s="11"/>
    </row>
    <row r="7" s="58" customFormat="1" ht="18" customHeight="1" spans="1:13">
      <c r="A7" s="11">
        <v>4</v>
      </c>
      <c r="B7" s="11" t="s">
        <v>287</v>
      </c>
      <c r="C7" s="29" t="s">
        <v>306</v>
      </c>
      <c r="D7" s="377" t="s">
        <v>286</v>
      </c>
      <c r="E7" s="12" t="s">
        <v>102</v>
      </c>
      <c r="F7" s="13" t="s">
        <v>47</v>
      </c>
      <c r="G7" s="14">
        <v>-0.005</v>
      </c>
      <c r="H7" s="14">
        <v>-0.001</v>
      </c>
      <c r="I7" s="15">
        <v>-0.002</v>
      </c>
      <c r="J7" s="15">
        <v>-0.008</v>
      </c>
      <c r="K7" s="14">
        <f>SUM(G7:J7)</f>
        <v>-0.016</v>
      </c>
      <c r="L7" s="11"/>
      <c r="M7" s="11"/>
    </row>
    <row r="8" s="58" customFormat="1" ht="18" customHeight="1" spans="1:13">
      <c r="A8" s="11">
        <v>5</v>
      </c>
      <c r="B8" s="11" t="s">
        <v>287</v>
      </c>
      <c r="C8" s="29" t="s">
        <v>307</v>
      </c>
      <c r="D8" s="377" t="s">
        <v>286</v>
      </c>
      <c r="E8" s="12" t="s">
        <v>292</v>
      </c>
      <c r="F8" s="13" t="s">
        <v>47</v>
      </c>
      <c r="G8" s="14">
        <v>-0.005</v>
      </c>
      <c r="H8" s="14">
        <v>-0.001</v>
      </c>
      <c r="I8" s="15">
        <v>-0.002</v>
      </c>
      <c r="J8" s="15">
        <v>-0.008</v>
      </c>
      <c r="K8" s="14">
        <f>SUM(G8:J8)</f>
        <v>-0.016</v>
      </c>
      <c r="L8" s="11"/>
      <c r="M8" s="11"/>
    </row>
    <row r="9" s="59" customFormat="1" ht="14.25" customHeight="1" spans="1:1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</row>
    <row r="10" s="1" customFormat="1" ht="14.25" customHeight="1" spans="1:13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="4" customFormat="1" ht="29.25" customHeight="1" spans="1:13">
      <c r="A11" s="17" t="s">
        <v>293</v>
      </c>
      <c r="B11" s="18"/>
      <c r="C11" s="18"/>
      <c r="D11" s="18"/>
      <c r="E11" s="19"/>
      <c r="F11" s="20"/>
      <c r="G11" s="32"/>
      <c r="H11" s="17" t="s">
        <v>294</v>
      </c>
      <c r="I11" s="18"/>
      <c r="J11" s="18"/>
      <c r="K11" s="19"/>
      <c r="L11" s="64"/>
      <c r="M11" s="27"/>
    </row>
    <row r="12" s="1" customFormat="1" ht="105" customHeight="1" spans="1:13">
      <c r="A12" s="61" t="s">
        <v>308</v>
      </c>
      <c r="B12" s="6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view="pageBreakPreview" zoomScale="110" zoomScaleNormal="100" workbookViewId="0">
      <selection activeCell="B4" sqref="B4:B8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309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310</v>
      </c>
      <c r="B2" s="7" t="s">
        <v>274</v>
      </c>
      <c r="C2" s="7" t="s">
        <v>270</v>
      </c>
      <c r="D2" s="7" t="s">
        <v>271</v>
      </c>
      <c r="E2" s="7" t="s">
        <v>272</v>
      </c>
      <c r="F2" s="7" t="s">
        <v>273</v>
      </c>
      <c r="G2" s="47" t="s">
        <v>311</v>
      </c>
      <c r="H2" s="48"/>
      <c r="I2" s="54"/>
      <c r="J2" s="47" t="s">
        <v>312</v>
      </c>
      <c r="K2" s="48"/>
      <c r="L2" s="54"/>
      <c r="M2" s="47" t="s">
        <v>313</v>
      </c>
      <c r="N2" s="48"/>
      <c r="O2" s="54"/>
      <c r="P2" s="47" t="s">
        <v>314</v>
      </c>
      <c r="Q2" s="48"/>
      <c r="R2" s="54"/>
      <c r="S2" s="48" t="s">
        <v>315</v>
      </c>
      <c r="T2" s="48"/>
      <c r="U2" s="54"/>
      <c r="V2" s="35" t="s">
        <v>316</v>
      </c>
      <c r="W2" s="35" t="s">
        <v>283</v>
      </c>
    </row>
    <row r="3" s="2" customFormat="1" ht="18" customHeight="1" spans="1:23">
      <c r="A3" s="49"/>
      <c r="B3" s="49"/>
      <c r="C3" s="49"/>
      <c r="D3" s="49"/>
      <c r="E3" s="49"/>
      <c r="F3" s="49"/>
      <c r="G3" s="6" t="s">
        <v>317</v>
      </c>
      <c r="H3" s="6" t="s">
        <v>52</v>
      </c>
      <c r="I3" s="6" t="s">
        <v>274</v>
      </c>
      <c r="J3" s="6" t="s">
        <v>317</v>
      </c>
      <c r="K3" s="6" t="s">
        <v>52</v>
      </c>
      <c r="L3" s="6" t="s">
        <v>274</v>
      </c>
      <c r="M3" s="6" t="s">
        <v>317</v>
      </c>
      <c r="N3" s="6" t="s">
        <v>52</v>
      </c>
      <c r="O3" s="6" t="s">
        <v>274</v>
      </c>
      <c r="P3" s="6" t="s">
        <v>317</v>
      </c>
      <c r="Q3" s="6" t="s">
        <v>52</v>
      </c>
      <c r="R3" s="6" t="s">
        <v>274</v>
      </c>
      <c r="S3" s="6" t="s">
        <v>317</v>
      </c>
      <c r="T3" s="6" t="s">
        <v>52</v>
      </c>
      <c r="U3" s="6" t="s">
        <v>274</v>
      </c>
      <c r="V3" s="56"/>
      <c r="W3" s="56"/>
    </row>
    <row r="4" s="1" customFormat="1" ht="18" customHeight="1" spans="1:23">
      <c r="A4" s="26"/>
      <c r="B4" s="11" t="s">
        <v>287</v>
      </c>
      <c r="C4" s="29" t="s">
        <v>304</v>
      </c>
      <c r="D4" s="377" t="s">
        <v>286</v>
      </c>
      <c r="E4" s="12" t="s">
        <v>104</v>
      </c>
      <c r="F4" s="13" t="s">
        <v>47</v>
      </c>
      <c r="G4" s="30" t="s">
        <v>318</v>
      </c>
      <c r="H4" s="50" t="s">
        <v>319</v>
      </c>
      <c r="I4" s="12" t="s">
        <v>320</v>
      </c>
      <c r="J4" s="55" t="s">
        <v>321</v>
      </c>
      <c r="K4" s="42" t="s">
        <v>322</v>
      </c>
      <c r="L4" s="42" t="s">
        <v>323</v>
      </c>
      <c r="M4" s="55" t="s">
        <v>324</v>
      </c>
      <c r="N4" s="42" t="s">
        <v>325</v>
      </c>
      <c r="O4" s="42" t="s">
        <v>326</v>
      </c>
      <c r="P4" s="42"/>
      <c r="Q4" s="42"/>
      <c r="R4" s="42"/>
      <c r="S4" s="42"/>
      <c r="T4" s="42"/>
      <c r="U4" s="42"/>
      <c r="V4" s="42" t="s">
        <v>79</v>
      </c>
      <c r="W4" s="42"/>
    </row>
    <row r="5" s="1" customFormat="1" ht="18" customHeight="1" spans="1:23">
      <c r="A5" s="26"/>
      <c r="B5" s="11" t="s">
        <v>287</v>
      </c>
      <c r="C5" s="29" t="s">
        <v>285</v>
      </c>
      <c r="D5" s="377" t="s">
        <v>286</v>
      </c>
      <c r="E5" s="12" t="s">
        <v>103</v>
      </c>
      <c r="F5" s="13" t="s">
        <v>47</v>
      </c>
      <c r="G5" s="29"/>
      <c r="H5" s="30"/>
      <c r="I5" s="12"/>
      <c r="J5" s="13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="1" customFormat="1" ht="14.25" customHeight="1" spans="1:23">
      <c r="A6" s="26"/>
      <c r="B6" s="11" t="s">
        <v>287</v>
      </c>
      <c r="C6" s="29" t="s">
        <v>305</v>
      </c>
      <c r="D6" s="377" t="s">
        <v>286</v>
      </c>
      <c r="E6" s="12" t="s">
        <v>101</v>
      </c>
      <c r="F6" s="13" t="s">
        <v>47</v>
      </c>
      <c r="G6" s="30" t="s">
        <v>318</v>
      </c>
      <c r="H6" s="50" t="s">
        <v>319</v>
      </c>
      <c r="I6" s="12" t="s">
        <v>320</v>
      </c>
      <c r="J6" s="55" t="s">
        <v>321</v>
      </c>
      <c r="K6" s="42" t="s">
        <v>322</v>
      </c>
      <c r="L6" s="42" t="s">
        <v>323</v>
      </c>
      <c r="M6" s="55" t="s">
        <v>324</v>
      </c>
      <c r="N6" s="42" t="s">
        <v>325</v>
      </c>
      <c r="O6" s="42" t="s">
        <v>326</v>
      </c>
      <c r="P6" s="26"/>
      <c r="Q6" s="26"/>
      <c r="R6" s="26"/>
      <c r="S6" s="26"/>
      <c r="T6" s="26"/>
      <c r="U6" s="26"/>
      <c r="V6" s="42" t="s">
        <v>79</v>
      </c>
      <c r="W6" s="26"/>
    </row>
    <row r="7" s="1" customFormat="1" ht="14.25" customHeight="1" spans="1:23">
      <c r="A7" s="51"/>
      <c r="B7" s="11" t="s">
        <v>287</v>
      </c>
      <c r="C7" s="29" t="s">
        <v>306</v>
      </c>
      <c r="D7" s="377" t="s">
        <v>286</v>
      </c>
      <c r="E7" s="12" t="s">
        <v>102</v>
      </c>
      <c r="F7" s="13" t="s">
        <v>47</v>
      </c>
      <c r="G7" s="30" t="s">
        <v>318</v>
      </c>
      <c r="H7" s="50" t="s">
        <v>319</v>
      </c>
      <c r="I7" s="12" t="s">
        <v>320</v>
      </c>
      <c r="J7" s="55" t="s">
        <v>321</v>
      </c>
      <c r="K7" s="42" t="s">
        <v>322</v>
      </c>
      <c r="L7" s="42" t="s">
        <v>323</v>
      </c>
      <c r="M7" s="55" t="s">
        <v>324</v>
      </c>
      <c r="N7" s="42" t="s">
        <v>325</v>
      </c>
      <c r="O7" s="42" t="s">
        <v>326</v>
      </c>
      <c r="P7" s="52"/>
      <c r="Q7" s="52"/>
      <c r="R7" s="52"/>
      <c r="S7" s="52"/>
      <c r="T7" s="52"/>
      <c r="U7" s="57"/>
      <c r="V7" s="42"/>
      <c r="W7" s="57"/>
    </row>
    <row r="8" s="1" customFormat="1" ht="14.25" customHeight="1" spans="1:23">
      <c r="A8" s="51"/>
      <c r="B8" s="11" t="s">
        <v>287</v>
      </c>
      <c r="C8" s="29" t="s">
        <v>327</v>
      </c>
      <c r="D8" s="377" t="s">
        <v>286</v>
      </c>
      <c r="E8" s="12" t="s">
        <v>292</v>
      </c>
      <c r="F8" s="13" t="s">
        <v>47</v>
      </c>
      <c r="G8" s="13"/>
      <c r="H8" s="52"/>
      <c r="I8" s="52"/>
      <c r="J8" s="51"/>
      <c r="K8" s="52"/>
      <c r="L8" s="52"/>
      <c r="M8" s="52"/>
      <c r="N8" s="52"/>
      <c r="O8" s="52"/>
      <c r="P8" s="52"/>
      <c r="Q8" s="52"/>
      <c r="R8" s="52"/>
      <c r="S8" s="52"/>
      <c r="T8" s="52"/>
      <c r="U8" s="57"/>
      <c r="V8" s="42"/>
      <c r="W8" s="57"/>
    </row>
    <row r="9" s="1" customFormat="1" ht="14.25" customHeight="1" spans="1:23">
      <c r="A9" s="51"/>
      <c r="B9" s="52"/>
      <c r="C9" s="52"/>
      <c r="D9" s="52"/>
      <c r="E9" s="53"/>
      <c r="F9" s="51"/>
      <c r="G9" s="13"/>
      <c r="H9" s="52"/>
      <c r="I9" s="52"/>
      <c r="J9" s="51"/>
      <c r="K9" s="52"/>
      <c r="L9" s="52"/>
      <c r="M9" s="52"/>
      <c r="N9" s="52"/>
      <c r="O9" s="52"/>
      <c r="P9" s="52"/>
      <c r="Q9" s="52"/>
      <c r="R9" s="52"/>
      <c r="S9" s="52"/>
      <c r="T9" s="52"/>
      <c r="U9" s="57"/>
      <c r="V9" s="42"/>
      <c r="W9" s="57"/>
    </row>
    <row r="10" s="4" customFormat="1" ht="29.25" customHeight="1" spans="1:23">
      <c r="A10" s="17" t="s">
        <v>293</v>
      </c>
      <c r="B10" s="18"/>
      <c r="C10" s="18"/>
      <c r="D10" s="18"/>
      <c r="E10" s="19"/>
      <c r="F10" s="20"/>
      <c r="G10" s="32"/>
      <c r="H10" s="41"/>
      <c r="I10" s="41"/>
      <c r="J10" s="17" t="s">
        <v>294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9"/>
      <c r="V10" s="18"/>
      <c r="W10" s="27"/>
    </row>
    <row r="11" s="1" customFormat="1" ht="72.95" customHeight="1" spans="1:23">
      <c r="A11" s="21" t="s">
        <v>328</v>
      </c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</sheetData>
  <mergeCells count="18">
    <mergeCell ref="A1:W1"/>
    <mergeCell ref="G2:I2"/>
    <mergeCell ref="J2:L2"/>
    <mergeCell ref="M2:O2"/>
    <mergeCell ref="P2:R2"/>
    <mergeCell ref="S2:U2"/>
    <mergeCell ref="A10:E10"/>
    <mergeCell ref="F10:G10"/>
    <mergeCell ref="J10:U10"/>
    <mergeCell ref="A11:W11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zoomScale="125" zoomScaleNormal="125" topLeftCell="A2" workbookViewId="0">
      <selection activeCell="E3" sqref="E3:E7"/>
    </sheetView>
  </sheetViews>
  <sheetFormatPr defaultColWidth="8.1" defaultRowHeight="14.4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4" t="s">
        <v>330</v>
      </c>
      <c r="B2" s="35" t="s">
        <v>270</v>
      </c>
      <c r="C2" s="35" t="s">
        <v>271</v>
      </c>
      <c r="D2" s="35" t="s">
        <v>272</v>
      </c>
      <c r="E2" s="34" t="s">
        <v>273</v>
      </c>
      <c r="F2" s="35" t="s">
        <v>274</v>
      </c>
      <c r="G2" s="34" t="s">
        <v>331</v>
      </c>
      <c r="H2" s="34" t="s">
        <v>332</v>
      </c>
      <c r="I2" s="34" t="s">
        <v>333</v>
      </c>
      <c r="J2" s="34" t="s">
        <v>332</v>
      </c>
      <c r="K2" s="34" t="s">
        <v>334</v>
      </c>
      <c r="L2" s="34" t="s">
        <v>332</v>
      </c>
      <c r="M2" s="35" t="s">
        <v>316</v>
      </c>
      <c r="N2" s="35" t="s">
        <v>283</v>
      </c>
    </row>
    <row r="3" s="1" customFormat="1" ht="14.25" customHeight="1" spans="1:15">
      <c r="A3" s="36">
        <v>45437</v>
      </c>
      <c r="B3" s="29" t="s">
        <v>304</v>
      </c>
      <c r="C3" s="377" t="s">
        <v>286</v>
      </c>
      <c r="D3" s="12" t="s">
        <v>104</v>
      </c>
      <c r="E3" s="13" t="s">
        <v>47</v>
      </c>
      <c r="F3" s="11" t="s">
        <v>287</v>
      </c>
      <c r="G3" s="37">
        <v>0.333333333333333</v>
      </c>
      <c r="H3" s="38" t="s">
        <v>335</v>
      </c>
      <c r="I3" s="37">
        <v>0.583333333333333</v>
      </c>
      <c r="J3" s="38" t="s">
        <v>335</v>
      </c>
      <c r="K3" s="26"/>
      <c r="L3" s="42"/>
      <c r="M3" s="42"/>
      <c r="N3" s="42" t="s">
        <v>336</v>
      </c>
      <c r="O3" s="42"/>
    </row>
    <row r="4" s="1" customFormat="1" ht="14.25" customHeight="1" spans="1:15">
      <c r="A4" s="36">
        <v>45437</v>
      </c>
      <c r="B4" s="29" t="s">
        <v>305</v>
      </c>
      <c r="C4" s="377" t="s">
        <v>286</v>
      </c>
      <c r="D4" s="12" t="s">
        <v>103</v>
      </c>
      <c r="E4" s="13" t="s">
        <v>47</v>
      </c>
      <c r="F4" s="11" t="s">
        <v>287</v>
      </c>
      <c r="G4" s="37">
        <v>0.375</v>
      </c>
      <c r="H4" s="38" t="s">
        <v>335</v>
      </c>
      <c r="I4" s="37">
        <v>0.604166666666667</v>
      </c>
      <c r="J4" s="38" t="s">
        <v>335</v>
      </c>
      <c r="K4" s="26"/>
      <c r="L4" s="34"/>
      <c r="M4" s="34"/>
      <c r="N4" s="35" t="s">
        <v>337</v>
      </c>
      <c r="O4" s="35"/>
    </row>
    <row r="5" s="1" customFormat="1" ht="14.25" customHeight="1" spans="1:15">
      <c r="A5" s="36">
        <v>45437</v>
      </c>
      <c r="B5" s="29" t="s">
        <v>289</v>
      </c>
      <c r="C5" s="377" t="s">
        <v>286</v>
      </c>
      <c r="D5" s="12" t="s">
        <v>101</v>
      </c>
      <c r="E5" s="13" t="s">
        <v>47</v>
      </c>
      <c r="F5" s="11" t="s">
        <v>287</v>
      </c>
      <c r="G5" s="37">
        <v>0.395833333333333</v>
      </c>
      <c r="H5" s="38" t="s">
        <v>335</v>
      </c>
      <c r="I5" s="37">
        <v>0.625</v>
      </c>
      <c r="J5" s="38" t="s">
        <v>335</v>
      </c>
      <c r="K5" s="26"/>
      <c r="L5" s="42"/>
      <c r="M5" s="42"/>
      <c r="N5" s="42" t="s">
        <v>338</v>
      </c>
      <c r="O5" s="42"/>
    </row>
    <row r="6" s="1" customFormat="1" ht="14.25" customHeight="1" spans="1:15">
      <c r="A6" s="36">
        <v>45437</v>
      </c>
      <c r="B6" s="29" t="s">
        <v>306</v>
      </c>
      <c r="C6" s="377" t="s">
        <v>286</v>
      </c>
      <c r="D6" s="12" t="s">
        <v>102</v>
      </c>
      <c r="E6" s="13" t="s">
        <v>47</v>
      </c>
      <c r="F6" s="11" t="s">
        <v>287</v>
      </c>
      <c r="G6" s="39">
        <v>0.416666666666667</v>
      </c>
      <c r="H6" s="40" t="s">
        <v>335</v>
      </c>
      <c r="I6" s="39">
        <v>0.645833333333334</v>
      </c>
      <c r="J6" s="43" t="s">
        <v>335</v>
      </c>
      <c r="L6" s="44"/>
      <c r="M6" s="26"/>
      <c r="N6" s="42" t="s">
        <v>338</v>
      </c>
      <c r="O6" s="26"/>
    </row>
    <row r="7" s="4" customFormat="1" ht="19" customHeight="1" spans="1:14">
      <c r="A7" s="36">
        <v>45437</v>
      </c>
      <c r="B7" s="29" t="s">
        <v>288</v>
      </c>
      <c r="C7" s="377" t="s">
        <v>286</v>
      </c>
      <c r="D7" s="12" t="s">
        <v>292</v>
      </c>
      <c r="E7" s="13" t="s">
        <v>47</v>
      </c>
      <c r="F7" s="11" t="s">
        <v>287</v>
      </c>
      <c r="G7" s="39">
        <v>0.416666666666667</v>
      </c>
      <c r="H7" s="40" t="s">
        <v>335</v>
      </c>
      <c r="I7" s="39">
        <v>0.645833333333334</v>
      </c>
      <c r="J7" s="43" t="s">
        <v>335</v>
      </c>
      <c r="K7" s="45"/>
      <c r="L7" s="46"/>
      <c r="M7" s="18"/>
      <c r="N7" s="27"/>
    </row>
    <row r="8" s="4" customFormat="1" ht="29.25" customHeight="1" spans="1:14">
      <c r="A8" s="17" t="s">
        <v>293</v>
      </c>
      <c r="B8" s="18"/>
      <c r="C8" s="18"/>
      <c r="D8" s="19"/>
      <c r="E8" s="20"/>
      <c r="F8" s="41"/>
      <c r="G8" s="32"/>
      <c r="H8" s="41"/>
      <c r="I8" s="17" t="s">
        <v>294</v>
      </c>
      <c r="J8" s="18"/>
      <c r="K8" s="18"/>
      <c r="L8" s="18"/>
      <c r="M8" s="18"/>
      <c r="N8" s="27"/>
    </row>
    <row r="9" s="1" customFormat="1" ht="72.95" customHeight="1" spans="1:14">
      <c r="A9" s="21" t="s">
        <v>339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O3 N7:N1048576 O5:O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A10" sqref="A10:L10"/>
    </sheetView>
  </sheetViews>
  <sheetFormatPr defaultColWidth="8.1" defaultRowHeight="14.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340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310</v>
      </c>
      <c r="B2" s="7" t="s">
        <v>274</v>
      </c>
      <c r="C2" s="7" t="s">
        <v>270</v>
      </c>
      <c r="D2" s="7" t="s">
        <v>271</v>
      </c>
      <c r="E2" s="7" t="s">
        <v>272</v>
      </c>
      <c r="F2" s="7" t="s">
        <v>273</v>
      </c>
      <c r="G2" s="6" t="s">
        <v>341</v>
      </c>
      <c r="H2" s="6" t="s">
        <v>342</v>
      </c>
      <c r="I2" s="6" t="s">
        <v>343</v>
      </c>
      <c r="J2" s="6" t="s">
        <v>344</v>
      </c>
      <c r="K2" s="7" t="s">
        <v>316</v>
      </c>
      <c r="L2" s="7" t="s">
        <v>283</v>
      </c>
    </row>
    <row r="3" s="2" customFormat="1" ht="15.95" customHeight="1" spans="1:12">
      <c r="A3" s="28" t="s">
        <v>345</v>
      </c>
      <c r="B3" s="11" t="s">
        <v>287</v>
      </c>
      <c r="C3" s="29" t="s">
        <v>304</v>
      </c>
      <c r="D3" s="377" t="s">
        <v>286</v>
      </c>
      <c r="E3" s="12" t="s">
        <v>104</v>
      </c>
      <c r="F3" s="13" t="s">
        <v>47</v>
      </c>
      <c r="G3" s="31" t="s">
        <v>346</v>
      </c>
      <c r="H3" s="31" t="s">
        <v>347</v>
      </c>
      <c r="I3" s="31" t="s">
        <v>348</v>
      </c>
      <c r="J3" s="33" t="s">
        <v>349</v>
      </c>
      <c r="K3" s="33" t="s">
        <v>337</v>
      </c>
      <c r="L3" s="33"/>
    </row>
    <row r="4" s="2" customFormat="1" ht="15.95" customHeight="1" spans="1:12">
      <c r="A4" s="28" t="s">
        <v>350</v>
      </c>
      <c r="B4" s="11" t="s">
        <v>287</v>
      </c>
      <c r="C4" s="29" t="s">
        <v>285</v>
      </c>
      <c r="D4" s="377" t="s">
        <v>286</v>
      </c>
      <c r="E4" s="12" t="s">
        <v>103</v>
      </c>
      <c r="F4" s="13" t="s">
        <v>47</v>
      </c>
      <c r="G4" s="31" t="s">
        <v>346</v>
      </c>
      <c r="H4" s="31" t="s">
        <v>347</v>
      </c>
      <c r="I4" s="31" t="s">
        <v>348</v>
      </c>
      <c r="J4" s="33" t="s">
        <v>349</v>
      </c>
      <c r="K4" s="33" t="s">
        <v>337</v>
      </c>
      <c r="L4" s="33"/>
    </row>
    <row r="5" s="2" customFormat="1" ht="15.95" customHeight="1" spans="1:12">
      <c r="A5" s="28" t="s">
        <v>345</v>
      </c>
      <c r="B5" s="11" t="s">
        <v>287</v>
      </c>
      <c r="C5" s="29" t="s">
        <v>289</v>
      </c>
      <c r="D5" s="377" t="s">
        <v>286</v>
      </c>
      <c r="E5" s="12" t="s">
        <v>101</v>
      </c>
      <c r="F5" s="13" t="s">
        <v>47</v>
      </c>
      <c r="G5" s="31" t="s">
        <v>346</v>
      </c>
      <c r="H5" s="31" t="s">
        <v>347</v>
      </c>
      <c r="I5" s="31" t="s">
        <v>348</v>
      </c>
      <c r="J5" s="33" t="s">
        <v>349</v>
      </c>
      <c r="K5" s="33" t="s">
        <v>337</v>
      </c>
      <c r="L5" s="33"/>
    </row>
    <row r="6" s="2" customFormat="1" ht="15.95" customHeight="1" spans="1:12">
      <c r="A6" s="28" t="s">
        <v>351</v>
      </c>
      <c r="B6" s="11" t="s">
        <v>287</v>
      </c>
      <c r="C6" s="29" t="s">
        <v>306</v>
      </c>
      <c r="D6" s="377" t="s">
        <v>286</v>
      </c>
      <c r="E6" s="12" t="s">
        <v>102</v>
      </c>
      <c r="F6" s="13" t="s">
        <v>47</v>
      </c>
      <c r="G6" s="31" t="s">
        <v>346</v>
      </c>
      <c r="H6" s="31" t="s">
        <v>347</v>
      </c>
      <c r="I6" s="31" t="s">
        <v>348</v>
      </c>
      <c r="J6" s="33" t="s">
        <v>349</v>
      </c>
      <c r="K6" s="33" t="s">
        <v>337</v>
      </c>
      <c r="L6" s="28"/>
    </row>
    <row r="7" s="2" customFormat="1" ht="15.95" customHeight="1" spans="1:12">
      <c r="A7" s="28" t="s">
        <v>350</v>
      </c>
      <c r="B7" s="11" t="s">
        <v>287</v>
      </c>
      <c r="C7" s="29" t="s">
        <v>352</v>
      </c>
      <c r="D7" s="377" t="s">
        <v>286</v>
      </c>
      <c r="E7" s="12" t="s">
        <v>292</v>
      </c>
      <c r="F7" s="13" t="s">
        <v>47</v>
      </c>
      <c r="G7" s="31" t="s">
        <v>346</v>
      </c>
      <c r="H7" s="31" t="s">
        <v>347</v>
      </c>
      <c r="I7" s="31" t="s">
        <v>348</v>
      </c>
      <c r="J7" s="33" t="s">
        <v>349</v>
      </c>
      <c r="K7" s="33" t="s">
        <v>337</v>
      </c>
      <c r="L7" s="28"/>
    </row>
    <row r="8" s="2" customFormat="1" ht="15.95" customHeight="1" spans="1:12">
      <c r="A8" s="28"/>
      <c r="B8" s="11"/>
      <c r="C8" s="29"/>
      <c r="D8" s="30"/>
      <c r="E8" s="12"/>
      <c r="F8" s="13"/>
      <c r="G8" s="31"/>
      <c r="H8" s="31"/>
      <c r="I8" s="31"/>
      <c r="J8" s="33"/>
      <c r="K8" s="33"/>
      <c r="L8" s="28"/>
    </row>
    <row r="9" s="4" customFormat="1" ht="29.25" customHeight="1" spans="1:12">
      <c r="A9" s="17" t="s">
        <v>293</v>
      </c>
      <c r="B9" s="18"/>
      <c r="C9" s="18"/>
      <c r="D9" s="18"/>
      <c r="E9" s="19"/>
      <c r="F9" s="20"/>
      <c r="G9" s="32"/>
      <c r="H9" s="17" t="s">
        <v>294</v>
      </c>
      <c r="I9" s="18"/>
      <c r="J9" s="18"/>
      <c r="K9" s="18"/>
      <c r="L9" s="27"/>
    </row>
    <row r="10" s="1" customFormat="1" ht="72.95" customHeight="1" spans="1:12">
      <c r="A10" s="21" t="s">
        <v>353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zoomScale="125" zoomScaleNormal="125" workbookViewId="0">
      <selection activeCell="J9" sqref="J9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354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269</v>
      </c>
      <c r="B2" s="7" t="s">
        <v>274</v>
      </c>
      <c r="C2" s="7" t="s">
        <v>317</v>
      </c>
      <c r="D2" s="7" t="s">
        <v>272</v>
      </c>
      <c r="E2" s="7" t="s">
        <v>273</v>
      </c>
      <c r="F2" s="6" t="s">
        <v>355</v>
      </c>
      <c r="G2" s="6" t="s">
        <v>298</v>
      </c>
      <c r="H2" s="8" t="s">
        <v>299</v>
      </c>
      <c r="I2" s="23" t="s">
        <v>301</v>
      </c>
    </row>
    <row r="3" s="2" customFormat="1" ht="18" customHeight="1" spans="1:9">
      <c r="A3" s="6"/>
      <c r="B3" s="9"/>
      <c r="C3" s="9"/>
      <c r="D3" s="9"/>
      <c r="E3" s="9"/>
      <c r="F3" s="6" t="s">
        <v>356</v>
      </c>
      <c r="G3" s="6" t="s">
        <v>302</v>
      </c>
      <c r="H3" s="10"/>
      <c r="I3" s="24"/>
    </row>
    <row r="4" s="3" customFormat="1" ht="18" customHeight="1" spans="1:9">
      <c r="A4" s="11">
        <v>1</v>
      </c>
      <c r="B4" s="11" t="s">
        <v>357</v>
      </c>
      <c r="C4" s="12" t="s">
        <v>358</v>
      </c>
      <c r="D4" s="12" t="s">
        <v>104</v>
      </c>
      <c r="E4" s="13" t="s">
        <v>47</v>
      </c>
      <c r="F4" s="14">
        <v>-0.008</v>
      </c>
      <c r="G4" s="14">
        <v>-0.01</v>
      </c>
      <c r="H4" s="15">
        <f t="shared" ref="H4:H13" si="0">SUM(F4:G4)</f>
        <v>-0.018</v>
      </c>
      <c r="I4" s="11"/>
    </row>
    <row r="5" s="3" customFormat="1" ht="18" customHeight="1" spans="1:9">
      <c r="A5" s="11">
        <v>2</v>
      </c>
      <c r="B5" s="11" t="s">
        <v>357</v>
      </c>
      <c r="C5" s="12" t="s">
        <v>358</v>
      </c>
      <c r="D5" s="12" t="s">
        <v>103</v>
      </c>
      <c r="E5" s="13" t="s">
        <v>47</v>
      </c>
      <c r="F5" s="14">
        <v>0.006</v>
      </c>
      <c r="G5" s="14">
        <v>-0.01</v>
      </c>
      <c r="H5" s="15">
        <f t="shared" si="0"/>
        <v>-0.004</v>
      </c>
      <c r="I5" s="11"/>
    </row>
    <row r="6" s="3" customFormat="1" ht="18" customHeight="1" spans="1:9">
      <c r="A6" s="11">
        <v>3</v>
      </c>
      <c r="B6" s="11" t="s">
        <v>357</v>
      </c>
      <c r="C6" s="12" t="s">
        <v>358</v>
      </c>
      <c r="D6" s="12" t="s">
        <v>101</v>
      </c>
      <c r="E6" s="13" t="s">
        <v>47</v>
      </c>
      <c r="F6" s="14">
        <v>-0.007</v>
      </c>
      <c r="G6" s="14">
        <v>-0.008</v>
      </c>
      <c r="H6" s="15">
        <f t="shared" si="0"/>
        <v>-0.015</v>
      </c>
      <c r="I6" s="11"/>
    </row>
    <row r="7" s="3" customFormat="1" ht="18" customHeight="1" spans="1:9">
      <c r="A7" s="11">
        <v>4</v>
      </c>
      <c r="B7" s="11" t="s">
        <v>357</v>
      </c>
      <c r="C7" s="12" t="s">
        <v>358</v>
      </c>
      <c r="D7" s="12" t="s">
        <v>102</v>
      </c>
      <c r="E7" s="13" t="s">
        <v>47</v>
      </c>
      <c r="F7" s="14">
        <v>0.006</v>
      </c>
      <c r="G7" s="14">
        <v>-0.01</v>
      </c>
      <c r="H7" s="15">
        <f t="shared" si="0"/>
        <v>-0.004</v>
      </c>
      <c r="I7" s="11"/>
    </row>
    <row r="8" s="3" customFormat="1" ht="18" customHeight="1" spans="1:9">
      <c r="A8" s="11">
        <v>5</v>
      </c>
      <c r="B8" s="11" t="s">
        <v>357</v>
      </c>
      <c r="C8" s="12" t="s">
        <v>358</v>
      </c>
      <c r="D8" s="12" t="s">
        <v>292</v>
      </c>
      <c r="E8" s="13" t="s">
        <v>47</v>
      </c>
      <c r="F8" s="14">
        <v>-0.008</v>
      </c>
      <c r="G8" s="14">
        <v>-0.01</v>
      </c>
      <c r="H8" s="15">
        <f t="shared" si="0"/>
        <v>-0.018</v>
      </c>
      <c r="I8" s="25"/>
    </row>
    <row r="9" s="3" customFormat="1" ht="18" customHeight="1" spans="1:9">
      <c r="A9" s="11">
        <v>6</v>
      </c>
      <c r="B9" s="11" t="s">
        <v>357</v>
      </c>
      <c r="C9" s="16" t="s">
        <v>359</v>
      </c>
      <c r="D9" s="12" t="s">
        <v>104</v>
      </c>
      <c r="E9" s="13" t="s">
        <v>47</v>
      </c>
      <c r="F9" s="14">
        <v>0.006</v>
      </c>
      <c r="G9" s="14">
        <v>-0.01</v>
      </c>
      <c r="H9" s="15">
        <f t="shared" si="0"/>
        <v>-0.004</v>
      </c>
      <c r="I9" s="25"/>
    </row>
    <row r="10" s="1" customFormat="1" ht="18" customHeight="1" spans="1:9">
      <c r="A10" s="11">
        <v>7</v>
      </c>
      <c r="B10" s="11" t="s">
        <v>357</v>
      </c>
      <c r="C10" s="16" t="s">
        <v>359</v>
      </c>
      <c r="D10" s="12" t="s">
        <v>103</v>
      </c>
      <c r="E10" s="13" t="s">
        <v>47</v>
      </c>
      <c r="F10" s="14">
        <v>-0.007</v>
      </c>
      <c r="G10" s="14">
        <v>-0.008</v>
      </c>
      <c r="H10" s="15">
        <f t="shared" si="0"/>
        <v>-0.015</v>
      </c>
      <c r="I10" s="26"/>
    </row>
    <row r="11" s="1" customFormat="1" ht="18" customHeight="1" spans="1:9">
      <c r="A11" s="11">
        <v>8</v>
      </c>
      <c r="B11" s="11" t="s">
        <v>357</v>
      </c>
      <c r="C11" s="16" t="s">
        <v>359</v>
      </c>
      <c r="D11" s="12" t="s">
        <v>101</v>
      </c>
      <c r="E11" s="13" t="s">
        <v>47</v>
      </c>
      <c r="F11" s="14">
        <v>0.006</v>
      </c>
      <c r="G11" s="14">
        <v>-0.01</v>
      </c>
      <c r="H11" s="15">
        <f t="shared" si="0"/>
        <v>-0.004</v>
      </c>
      <c r="I11" s="26"/>
    </row>
    <row r="12" s="1" customFormat="1" ht="18" customHeight="1" spans="1:9">
      <c r="A12" s="11">
        <v>9</v>
      </c>
      <c r="B12" s="11" t="s">
        <v>357</v>
      </c>
      <c r="C12" s="16" t="s">
        <v>359</v>
      </c>
      <c r="D12" s="12" t="s">
        <v>102</v>
      </c>
      <c r="E12" s="13" t="s">
        <v>47</v>
      </c>
      <c r="F12" s="14">
        <v>0.006</v>
      </c>
      <c r="G12" s="14">
        <v>-0.01</v>
      </c>
      <c r="H12" s="15">
        <f t="shared" si="0"/>
        <v>-0.004</v>
      </c>
      <c r="I12" s="26"/>
    </row>
    <row r="13" s="1" customFormat="1" ht="18" customHeight="1" spans="1:9">
      <c r="A13" s="11">
        <v>10</v>
      </c>
      <c r="B13" s="11" t="s">
        <v>357</v>
      </c>
      <c r="C13" s="16" t="s">
        <v>359</v>
      </c>
      <c r="D13" s="12" t="s">
        <v>292</v>
      </c>
      <c r="E13" s="13" t="s">
        <v>47</v>
      </c>
      <c r="F13" s="14">
        <v>-0.007</v>
      </c>
      <c r="G13" s="14">
        <v>-0.008</v>
      </c>
      <c r="H13" s="15">
        <f t="shared" si="0"/>
        <v>-0.015</v>
      </c>
      <c r="I13" s="26"/>
    </row>
    <row r="14" s="4" customFormat="1" ht="29.25" customHeight="1" spans="1:9">
      <c r="A14" s="17" t="s">
        <v>293</v>
      </c>
      <c r="B14" s="18"/>
      <c r="C14" s="18"/>
      <c r="D14" s="19"/>
      <c r="E14" s="20"/>
      <c r="F14" s="17" t="s">
        <v>294</v>
      </c>
      <c r="G14" s="18"/>
      <c r="H14" s="19"/>
      <c r="I14" s="27"/>
    </row>
    <row r="15" s="1" customFormat="1" ht="51.95" customHeight="1" spans="1:9">
      <c r="A15" s="21" t="s">
        <v>360</v>
      </c>
      <c r="B15" s="21"/>
      <c r="C15" s="22"/>
      <c r="D15" s="22"/>
      <c r="E15" s="22"/>
      <c r="F15" s="22"/>
      <c r="G15" s="22"/>
      <c r="H15" s="22"/>
      <c r="I15" s="22"/>
    </row>
  </sheetData>
  <mergeCells count="11">
    <mergeCell ref="A1:I1"/>
    <mergeCell ref="A14:D14"/>
    <mergeCell ref="F14:H14"/>
    <mergeCell ref="A15:I15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43" t="s">
        <v>19</v>
      </c>
      <c r="C2" s="344"/>
      <c r="D2" s="344"/>
      <c r="E2" s="344"/>
      <c r="F2" s="344"/>
      <c r="G2" s="344"/>
      <c r="H2" s="344"/>
      <c r="I2" s="359"/>
    </row>
    <row r="3" ht="28" customHeight="1" spans="2:9">
      <c r="B3" s="345"/>
      <c r="C3" s="346"/>
      <c r="D3" s="347" t="s">
        <v>20</v>
      </c>
      <c r="E3" s="348"/>
      <c r="F3" s="349" t="s">
        <v>21</v>
      </c>
      <c r="G3" s="350"/>
      <c r="H3" s="347" t="s">
        <v>22</v>
      </c>
      <c r="I3" s="360"/>
    </row>
    <row r="4" ht="28" customHeight="1" spans="2:9">
      <c r="B4" s="345" t="s">
        <v>23</v>
      </c>
      <c r="C4" s="346" t="s">
        <v>24</v>
      </c>
      <c r="D4" s="346" t="s">
        <v>25</v>
      </c>
      <c r="E4" s="346" t="s">
        <v>26</v>
      </c>
      <c r="F4" s="351" t="s">
        <v>25</v>
      </c>
      <c r="G4" s="351" t="s">
        <v>26</v>
      </c>
      <c r="H4" s="346" t="s">
        <v>25</v>
      </c>
      <c r="I4" s="361" t="s">
        <v>26</v>
      </c>
    </row>
    <row r="5" ht="28" customHeight="1" spans="2:9">
      <c r="B5" s="352" t="s">
        <v>27</v>
      </c>
      <c r="C5" s="353">
        <v>13</v>
      </c>
      <c r="D5" s="353">
        <v>0</v>
      </c>
      <c r="E5" s="353">
        <v>1</v>
      </c>
      <c r="F5" s="354">
        <v>0</v>
      </c>
      <c r="G5" s="354">
        <v>1</v>
      </c>
      <c r="H5" s="353">
        <v>1</v>
      </c>
      <c r="I5" s="362">
        <v>2</v>
      </c>
    </row>
    <row r="6" ht="28" customHeight="1" spans="2:9">
      <c r="B6" s="352" t="s">
        <v>28</v>
      </c>
      <c r="C6" s="353">
        <v>20</v>
      </c>
      <c r="D6" s="353">
        <v>0</v>
      </c>
      <c r="E6" s="353">
        <v>1</v>
      </c>
      <c r="F6" s="354">
        <v>1</v>
      </c>
      <c r="G6" s="354">
        <v>2</v>
      </c>
      <c r="H6" s="353">
        <v>2</v>
      </c>
      <c r="I6" s="362">
        <v>3</v>
      </c>
    </row>
    <row r="7" ht="28" customHeight="1" spans="2:9">
      <c r="B7" s="352" t="s">
        <v>29</v>
      </c>
      <c r="C7" s="353">
        <v>32</v>
      </c>
      <c r="D7" s="353">
        <v>0</v>
      </c>
      <c r="E7" s="353">
        <v>1</v>
      </c>
      <c r="F7" s="354">
        <v>2</v>
      </c>
      <c r="G7" s="354">
        <v>3</v>
      </c>
      <c r="H7" s="353">
        <v>3</v>
      </c>
      <c r="I7" s="362">
        <v>4</v>
      </c>
    </row>
    <row r="8" ht="28" customHeight="1" spans="2:9">
      <c r="B8" s="352" t="s">
        <v>30</v>
      </c>
      <c r="C8" s="353">
        <v>50</v>
      </c>
      <c r="D8" s="353">
        <v>1</v>
      </c>
      <c r="E8" s="353">
        <v>2</v>
      </c>
      <c r="F8" s="354">
        <v>3</v>
      </c>
      <c r="G8" s="354">
        <v>4</v>
      </c>
      <c r="H8" s="353">
        <v>5</v>
      </c>
      <c r="I8" s="362">
        <v>6</v>
      </c>
    </row>
    <row r="9" ht="28" customHeight="1" spans="2:9">
      <c r="B9" s="352" t="s">
        <v>31</v>
      </c>
      <c r="C9" s="353">
        <v>80</v>
      </c>
      <c r="D9" s="353">
        <v>2</v>
      </c>
      <c r="E9" s="353">
        <v>3</v>
      </c>
      <c r="F9" s="354">
        <v>5</v>
      </c>
      <c r="G9" s="354">
        <v>6</v>
      </c>
      <c r="H9" s="353">
        <v>7</v>
      </c>
      <c r="I9" s="362">
        <v>8</v>
      </c>
    </row>
    <row r="10" ht="28" customHeight="1" spans="2:9">
      <c r="B10" s="352" t="s">
        <v>32</v>
      </c>
      <c r="C10" s="353">
        <v>125</v>
      </c>
      <c r="D10" s="353">
        <v>3</v>
      </c>
      <c r="E10" s="353">
        <v>4</v>
      </c>
      <c r="F10" s="354">
        <v>7</v>
      </c>
      <c r="G10" s="354">
        <v>8</v>
      </c>
      <c r="H10" s="353">
        <v>10</v>
      </c>
      <c r="I10" s="362">
        <v>11</v>
      </c>
    </row>
    <row r="11" ht="28" customHeight="1" spans="2:9">
      <c r="B11" s="352" t="s">
        <v>33</v>
      </c>
      <c r="C11" s="353">
        <v>200</v>
      </c>
      <c r="D11" s="353">
        <v>5</v>
      </c>
      <c r="E11" s="353">
        <v>6</v>
      </c>
      <c r="F11" s="354">
        <v>10</v>
      </c>
      <c r="G11" s="354">
        <v>11</v>
      </c>
      <c r="H11" s="353">
        <v>14</v>
      </c>
      <c r="I11" s="362">
        <v>15</v>
      </c>
    </row>
    <row r="12" ht="28" customHeight="1" spans="2:9">
      <c r="B12" s="355" t="s">
        <v>34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spans="2:4">
      <c r="B14" s="358" t="s">
        <v>35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6"/>
  <sheetViews>
    <sheetView view="pageBreakPreview" zoomScaleNormal="125" workbookViewId="0">
      <selection activeCell="A31" sqref="A31:K33"/>
    </sheetView>
  </sheetViews>
  <sheetFormatPr defaultColWidth="10.3333333333333" defaultRowHeight="16.5" customHeight="1"/>
  <cols>
    <col min="1" max="1" width="11.7" style="166" customWidth="1"/>
    <col min="2" max="9" width="10.3333333333333" style="166"/>
    <col min="10" max="10" width="8.83333333333333" style="166" customWidth="1"/>
    <col min="11" max="11" width="12" style="166" customWidth="1"/>
    <col min="12" max="16384" width="10.3333333333333" style="166"/>
  </cols>
  <sheetData>
    <row r="1" ht="21.15" spans="1:11">
      <c r="A1" s="271" t="s">
        <v>36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ht="16.35" spans="1:11">
      <c r="A2" s="168" t="s">
        <v>37</v>
      </c>
      <c r="B2" s="169" t="s">
        <v>38</v>
      </c>
      <c r="C2" s="169"/>
      <c r="D2" s="170" t="s">
        <v>39</v>
      </c>
      <c r="E2" s="170"/>
      <c r="F2" s="169" t="s">
        <v>40</v>
      </c>
      <c r="G2" s="169"/>
      <c r="H2" s="171" t="s">
        <v>41</v>
      </c>
      <c r="I2" s="247" t="s">
        <v>42</v>
      </c>
      <c r="J2" s="247"/>
      <c r="K2" s="248"/>
    </row>
    <row r="3" ht="15.6" spans="1:11">
      <c r="A3" s="172" t="s">
        <v>43</v>
      </c>
      <c r="B3" s="173"/>
      <c r="C3" s="174"/>
      <c r="D3" s="175" t="s">
        <v>44</v>
      </c>
      <c r="E3" s="176"/>
      <c r="F3" s="176"/>
      <c r="G3" s="177"/>
      <c r="H3" s="175" t="s">
        <v>45</v>
      </c>
      <c r="I3" s="176"/>
      <c r="J3" s="176"/>
      <c r="K3" s="177"/>
    </row>
    <row r="4" ht="16.35" spans="1:11">
      <c r="A4" s="178" t="s">
        <v>46</v>
      </c>
      <c r="B4" s="179" t="s">
        <v>47</v>
      </c>
      <c r="C4" s="180"/>
      <c r="D4" s="178" t="s">
        <v>48</v>
      </c>
      <c r="E4" s="249"/>
      <c r="F4" s="182">
        <v>45532</v>
      </c>
      <c r="G4" s="183"/>
      <c r="H4" s="178" t="s">
        <v>49</v>
      </c>
      <c r="I4" s="249"/>
      <c r="J4" s="207" t="s">
        <v>50</v>
      </c>
      <c r="K4" s="250" t="s">
        <v>51</v>
      </c>
    </row>
    <row r="5" ht="15.6" spans="1:11">
      <c r="A5" s="184" t="s">
        <v>52</v>
      </c>
      <c r="B5" s="99" t="s">
        <v>53</v>
      </c>
      <c r="C5" s="99"/>
      <c r="D5" s="178" t="s">
        <v>54</v>
      </c>
      <c r="E5" s="249"/>
      <c r="F5" s="182">
        <v>45394</v>
      </c>
      <c r="G5" s="183"/>
      <c r="H5" s="178" t="s">
        <v>55</v>
      </c>
      <c r="I5" s="249"/>
      <c r="J5" s="207" t="s">
        <v>50</v>
      </c>
      <c r="K5" s="250" t="s">
        <v>51</v>
      </c>
    </row>
    <row r="6" ht="15.6" spans="1:11">
      <c r="A6" s="178" t="s">
        <v>56</v>
      </c>
      <c r="B6" s="272">
        <v>4</v>
      </c>
      <c r="C6" s="273">
        <v>6</v>
      </c>
      <c r="D6" s="184" t="s">
        <v>57</v>
      </c>
      <c r="E6" s="209"/>
      <c r="F6" s="182">
        <v>45503</v>
      </c>
      <c r="G6" s="183"/>
      <c r="H6" s="178" t="s">
        <v>58</v>
      </c>
      <c r="I6" s="249"/>
      <c r="J6" s="207" t="s">
        <v>50</v>
      </c>
      <c r="K6" s="250" t="s">
        <v>51</v>
      </c>
    </row>
    <row r="7" ht="15.6" spans="1:11">
      <c r="A7" s="178" t="s">
        <v>59</v>
      </c>
      <c r="B7" s="189">
        <v>22082</v>
      </c>
      <c r="C7" s="190"/>
      <c r="D7" s="184" t="s">
        <v>60</v>
      </c>
      <c r="E7" s="208"/>
      <c r="F7" s="182">
        <v>45506</v>
      </c>
      <c r="G7" s="183"/>
      <c r="H7" s="178" t="s">
        <v>61</v>
      </c>
      <c r="I7" s="249"/>
      <c r="J7" s="207" t="s">
        <v>50</v>
      </c>
      <c r="K7" s="250" t="s">
        <v>51</v>
      </c>
    </row>
    <row r="8" ht="28" customHeight="1" spans="1:11">
      <c r="A8" s="192" t="s">
        <v>62</v>
      </c>
      <c r="B8" s="193" t="s">
        <v>63</v>
      </c>
      <c r="C8" s="194"/>
      <c r="D8" s="199" t="s">
        <v>64</v>
      </c>
      <c r="E8" s="210"/>
      <c r="F8" s="274">
        <v>45512</v>
      </c>
      <c r="G8" s="275"/>
      <c r="H8" s="199" t="s">
        <v>65</v>
      </c>
      <c r="I8" s="210"/>
      <c r="J8" s="220" t="s">
        <v>50</v>
      </c>
      <c r="K8" s="259" t="s">
        <v>51</v>
      </c>
    </row>
    <row r="9" ht="16.35" spans="1:11">
      <c r="A9" s="276" t="s">
        <v>66</v>
      </c>
      <c r="B9" s="277"/>
      <c r="C9" s="277"/>
      <c r="D9" s="277"/>
      <c r="E9" s="277"/>
      <c r="F9" s="277"/>
      <c r="G9" s="277"/>
      <c r="H9" s="277"/>
      <c r="I9" s="277"/>
      <c r="J9" s="277"/>
      <c r="K9" s="324"/>
    </row>
    <row r="10" ht="16.35" spans="1:11">
      <c r="A10" s="278" t="s">
        <v>67</v>
      </c>
      <c r="B10" s="279"/>
      <c r="C10" s="279"/>
      <c r="D10" s="279"/>
      <c r="E10" s="279"/>
      <c r="F10" s="279"/>
      <c r="G10" s="279"/>
      <c r="H10" s="279"/>
      <c r="I10" s="279"/>
      <c r="J10" s="279"/>
      <c r="K10" s="325"/>
    </row>
    <row r="11" ht="15.6" spans="1:11">
      <c r="A11" s="280" t="s">
        <v>68</v>
      </c>
      <c r="B11" s="281" t="s">
        <v>69</v>
      </c>
      <c r="C11" s="282" t="s">
        <v>70</v>
      </c>
      <c r="D11" s="283"/>
      <c r="E11" s="284" t="s">
        <v>71</v>
      </c>
      <c r="F11" s="281" t="s">
        <v>69</v>
      </c>
      <c r="G11" s="282" t="s">
        <v>70</v>
      </c>
      <c r="H11" s="282" t="s">
        <v>72</v>
      </c>
      <c r="I11" s="284" t="s">
        <v>73</v>
      </c>
      <c r="J11" s="281" t="s">
        <v>69</v>
      </c>
      <c r="K11" s="326" t="s">
        <v>70</v>
      </c>
    </row>
    <row r="12" ht="15.6" spans="1:11">
      <c r="A12" s="184" t="s">
        <v>74</v>
      </c>
      <c r="B12" s="206" t="s">
        <v>69</v>
      </c>
      <c r="C12" s="207" t="s">
        <v>70</v>
      </c>
      <c r="D12" s="208"/>
      <c r="E12" s="209" t="s">
        <v>75</v>
      </c>
      <c r="F12" s="206" t="s">
        <v>69</v>
      </c>
      <c r="G12" s="207" t="s">
        <v>70</v>
      </c>
      <c r="H12" s="207" t="s">
        <v>72</v>
      </c>
      <c r="I12" s="209" t="s">
        <v>76</v>
      </c>
      <c r="J12" s="206" t="s">
        <v>69</v>
      </c>
      <c r="K12" s="250" t="s">
        <v>70</v>
      </c>
    </row>
    <row r="13" ht="15.6" spans="1:11">
      <c r="A13" s="184" t="s">
        <v>77</v>
      </c>
      <c r="B13" s="206" t="s">
        <v>69</v>
      </c>
      <c r="C13" s="207" t="s">
        <v>70</v>
      </c>
      <c r="D13" s="208"/>
      <c r="E13" s="209" t="s">
        <v>78</v>
      </c>
      <c r="F13" s="207" t="s">
        <v>79</v>
      </c>
      <c r="G13" s="207" t="s">
        <v>80</v>
      </c>
      <c r="H13" s="207" t="s">
        <v>72</v>
      </c>
      <c r="I13" s="209" t="s">
        <v>81</v>
      </c>
      <c r="J13" s="206" t="s">
        <v>69</v>
      </c>
      <c r="K13" s="250" t="s">
        <v>70</v>
      </c>
    </row>
    <row r="14" ht="16.35" spans="1:11">
      <c r="A14" s="199" t="s">
        <v>82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52"/>
    </row>
    <row r="15" ht="16.35" spans="1:11">
      <c r="A15" s="278" t="s">
        <v>83</v>
      </c>
      <c r="B15" s="279"/>
      <c r="C15" s="279"/>
      <c r="D15" s="279"/>
      <c r="E15" s="279"/>
      <c r="F15" s="279"/>
      <c r="G15" s="279"/>
      <c r="H15" s="279"/>
      <c r="I15" s="279"/>
      <c r="J15" s="279"/>
      <c r="K15" s="325"/>
    </row>
    <row r="16" ht="15.6" spans="1:11">
      <c r="A16" s="285" t="s">
        <v>84</v>
      </c>
      <c r="B16" s="282" t="s">
        <v>79</v>
      </c>
      <c r="C16" s="282" t="s">
        <v>80</v>
      </c>
      <c r="D16" s="286"/>
      <c r="E16" s="287" t="s">
        <v>85</v>
      </c>
      <c r="F16" s="282" t="s">
        <v>79</v>
      </c>
      <c r="G16" s="282" t="s">
        <v>80</v>
      </c>
      <c r="H16" s="288"/>
      <c r="I16" s="287" t="s">
        <v>86</v>
      </c>
      <c r="J16" s="282" t="s">
        <v>79</v>
      </c>
      <c r="K16" s="326" t="s">
        <v>80</v>
      </c>
    </row>
    <row r="17" customHeight="1" spans="1:22">
      <c r="A17" s="188" t="s">
        <v>87</v>
      </c>
      <c r="B17" s="207" t="s">
        <v>79</v>
      </c>
      <c r="C17" s="207" t="s">
        <v>80</v>
      </c>
      <c r="D17" s="289"/>
      <c r="E17" s="225" t="s">
        <v>88</v>
      </c>
      <c r="F17" s="207" t="s">
        <v>79</v>
      </c>
      <c r="G17" s="207" t="s">
        <v>80</v>
      </c>
      <c r="H17" s="290"/>
      <c r="I17" s="225" t="s">
        <v>89</v>
      </c>
      <c r="J17" s="207" t="s">
        <v>79</v>
      </c>
      <c r="K17" s="250" t="s">
        <v>80</v>
      </c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</row>
    <row r="18" ht="18" customHeight="1" spans="1:11">
      <c r="A18" s="291" t="s">
        <v>90</v>
      </c>
      <c r="B18" s="292"/>
      <c r="C18" s="292"/>
      <c r="D18" s="292"/>
      <c r="E18" s="292"/>
      <c r="F18" s="292"/>
      <c r="G18" s="292"/>
      <c r="H18" s="292"/>
      <c r="I18" s="292"/>
      <c r="J18" s="292"/>
      <c r="K18" s="328"/>
    </row>
    <row r="19" s="270" customFormat="1" ht="18" customHeight="1" spans="1:11">
      <c r="A19" s="278" t="s">
        <v>91</v>
      </c>
      <c r="B19" s="279"/>
      <c r="C19" s="279"/>
      <c r="D19" s="279"/>
      <c r="E19" s="279"/>
      <c r="F19" s="279"/>
      <c r="G19" s="279"/>
      <c r="H19" s="279"/>
      <c r="I19" s="279"/>
      <c r="J19" s="279"/>
      <c r="K19" s="325"/>
    </row>
    <row r="20" customHeight="1" spans="1:11">
      <c r="A20" s="293" t="s">
        <v>92</v>
      </c>
      <c r="B20" s="294"/>
      <c r="C20" s="294"/>
      <c r="D20" s="294"/>
      <c r="E20" s="294"/>
      <c r="F20" s="294"/>
      <c r="G20" s="294"/>
      <c r="H20" s="294"/>
      <c r="I20" s="294"/>
      <c r="J20" s="294"/>
      <c r="K20" s="329"/>
    </row>
    <row r="21" ht="21.75" customHeight="1" spans="1:11">
      <c r="A21" s="295" t="s">
        <v>93</v>
      </c>
      <c r="B21" s="225" t="s">
        <v>94</v>
      </c>
      <c r="C21" s="225" t="s">
        <v>95</v>
      </c>
      <c r="D21" s="225" t="s">
        <v>96</v>
      </c>
      <c r="E21" s="225" t="s">
        <v>97</v>
      </c>
      <c r="F21" s="225" t="s">
        <v>98</v>
      </c>
      <c r="G21" s="225" t="s">
        <v>99</v>
      </c>
      <c r="H21" s="225"/>
      <c r="I21" s="225"/>
      <c r="J21" s="225"/>
      <c r="K21" s="261" t="s">
        <v>100</v>
      </c>
    </row>
    <row r="22" customHeight="1" spans="1:11">
      <c r="A22" s="296" t="s">
        <v>101</v>
      </c>
      <c r="B22" s="297">
        <v>1</v>
      </c>
      <c r="C22" s="297">
        <v>1</v>
      </c>
      <c r="D22" s="297">
        <v>1</v>
      </c>
      <c r="E22" s="297">
        <v>1</v>
      </c>
      <c r="F22" s="297">
        <v>1</v>
      </c>
      <c r="G22" s="297">
        <v>1</v>
      </c>
      <c r="H22" s="297"/>
      <c r="I22" s="297"/>
      <c r="J22" s="297"/>
      <c r="K22" s="330"/>
    </row>
    <row r="23" customHeight="1" spans="1:11">
      <c r="A23" s="296" t="s">
        <v>102</v>
      </c>
      <c r="B23" s="297">
        <v>1</v>
      </c>
      <c r="C23" s="297">
        <v>1</v>
      </c>
      <c r="D23" s="297">
        <v>1</v>
      </c>
      <c r="E23" s="297">
        <v>1</v>
      </c>
      <c r="F23" s="297">
        <v>1</v>
      </c>
      <c r="G23" s="297">
        <v>1</v>
      </c>
      <c r="H23" s="297"/>
      <c r="I23" s="297"/>
      <c r="J23" s="297"/>
      <c r="K23" s="330"/>
    </row>
    <row r="24" customHeight="1" spans="1:11">
      <c r="A24" s="296" t="s">
        <v>103</v>
      </c>
      <c r="B24" s="297">
        <v>1</v>
      </c>
      <c r="C24" s="297">
        <v>1</v>
      </c>
      <c r="D24" s="297">
        <v>1</v>
      </c>
      <c r="E24" s="297">
        <v>1</v>
      </c>
      <c r="F24" s="297">
        <v>1</v>
      </c>
      <c r="G24" s="297">
        <v>1</v>
      </c>
      <c r="H24" s="297"/>
      <c r="I24" s="297"/>
      <c r="J24" s="297"/>
      <c r="K24" s="330"/>
    </row>
    <row r="25" customHeight="1" spans="1:11">
      <c r="A25" s="296" t="s">
        <v>104</v>
      </c>
      <c r="B25" s="297">
        <v>1</v>
      </c>
      <c r="C25" s="297">
        <v>1</v>
      </c>
      <c r="D25" s="297">
        <v>1</v>
      </c>
      <c r="E25" s="297">
        <v>1</v>
      </c>
      <c r="F25" s="297">
        <v>1</v>
      </c>
      <c r="G25" s="297">
        <v>1</v>
      </c>
      <c r="H25" s="297"/>
      <c r="I25" s="297"/>
      <c r="J25" s="297"/>
      <c r="K25" s="330"/>
    </row>
    <row r="26" customHeight="1" spans="1:11">
      <c r="A26" s="191"/>
      <c r="B26" s="297"/>
      <c r="C26" s="297"/>
      <c r="D26" s="297"/>
      <c r="E26" s="297"/>
      <c r="F26" s="297"/>
      <c r="G26" s="297"/>
      <c r="H26" s="297"/>
      <c r="I26" s="297"/>
      <c r="J26" s="297"/>
      <c r="K26" s="331"/>
    </row>
    <row r="27" customHeight="1" spans="1:11">
      <c r="A27" s="191"/>
      <c r="B27" s="297"/>
      <c r="C27" s="297"/>
      <c r="D27" s="297"/>
      <c r="E27" s="297"/>
      <c r="F27" s="297"/>
      <c r="G27" s="297"/>
      <c r="H27" s="297"/>
      <c r="I27" s="297"/>
      <c r="J27" s="297"/>
      <c r="K27" s="331"/>
    </row>
    <row r="28" customHeight="1" spans="1:11">
      <c r="A28" s="191"/>
      <c r="B28" s="297"/>
      <c r="C28" s="297"/>
      <c r="D28" s="297"/>
      <c r="E28" s="297"/>
      <c r="F28" s="297"/>
      <c r="G28" s="297"/>
      <c r="H28" s="297"/>
      <c r="I28" s="297"/>
      <c r="J28" s="297"/>
      <c r="K28" s="331"/>
    </row>
    <row r="29" ht="18" customHeight="1" spans="1:11">
      <c r="A29" s="298" t="s">
        <v>105</v>
      </c>
      <c r="B29" s="299"/>
      <c r="C29" s="299"/>
      <c r="D29" s="299"/>
      <c r="E29" s="299"/>
      <c r="F29" s="299"/>
      <c r="G29" s="299"/>
      <c r="H29" s="299"/>
      <c r="I29" s="299"/>
      <c r="J29" s="299"/>
      <c r="K29" s="332"/>
    </row>
    <row r="30" ht="18.75" customHeight="1" spans="1:11">
      <c r="A30" s="300" t="s">
        <v>106</v>
      </c>
      <c r="B30" s="301"/>
      <c r="C30" s="301"/>
      <c r="D30" s="301"/>
      <c r="E30" s="301"/>
      <c r="F30" s="301"/>
      <c r="G30" s="301"/>
      <c r="H30" s="301"/>
      <c r="I30" s="301"/>
      <c r="J30" s="301"/>
      <c r="K30" s="333"/>
    </row>
    <row r="31" ht="18.75" customHeight="1" spans="1:11">
      <c r="A31" s="302" t="s">
        <v>107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34"/>
    </row>
    <row r="32" ht="18.75" customHeight="1" spans="1:11">
      <c r="A32" s="302" t="s">
        <v>108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34"/>
    </row>
    <row r="33" ht="18.75" customHeight="1" spans="1:11">
      <c r="A33" s="302" t="s">
        <v>109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34"/>
    </row>
    <row r="34" ht="18.75" customHeight="1" spans="1:11">
      <c r="A34" s="304"/>
      <c r="B34" s="305"/>
      <c r="C34" s="305"/>
      <c r="D34" s="305"/>
      <c r="E34" s="305"/>
      <c r="F34" s="305"/>
      <c r="G34" s="305"/>
      <c r="H34" s="305"/>
      <c r="I34" s="305"/>
      <c r="J34" s="305"/>
      <c r="K34" s="335"/>
    </row>
    <row r="35" ht="18" customHeight="1" spans="1:11">
      <c r="A35" s="298" t="s">
        <v>110</v>
      </c>
      <c r="B35" s="299"/>
      <c r="C35" s="299"/>
      <c r="D35" s="299"/>
      <c r="E35" s="299"/>
      <c r="F35" s="299"/>
      <c r="G35" s="299"/>
      <c r="H35" s="299"/>
      <c r="I35" s="299"/>
      <c r="J35" s="299"/>
      <c r="K35" s="332"/>
    </row>
    <row r="36" ht="15.6" spans="1:11">
      <c r="A36" s="306" t="s">
        <v>111</v>
      </c>
      <c r="B36" s="307"/>
      <c r="C36" s="307"/>
      <c r="D36" s="307"/>
      <c r="E36" s="307"/>
      <c r="F36" s="307"/>
      <c r="G36" s="307"/>
      <c r="H36" s="307"/>
      <c r="I36" s="307"/>
      <c r="J36" s="307"/>
      <c r="K36" s="336"/>
    </row>
    <row r="37" ht="16.35" spans="1:11">
      <c r="A37" s="105" t="s">
        <v>112</v>
      </c>
      <c r="B37" s="107"/>
      <c r="C37" s="207" t="s">
        <v>50</v>
      </c>
      <c r="D37" s="207" t="s">
        <v>51</v>
      </c>
      <c r="E37" s="308" t="s">
        <v>113</v>
      </c>
      <c r="F37" s="309"/>
      <c r="G37" s="309"/>
      <c r="H37" s="309"/>
      <c r="I37" s="309"/>
      <c r="J37" s="309"/>
      <c r="K37" s="337"/>
    </row>
    <row r="38" ht="16.35" spans="1:11">
      <c r="A38" s="310" t="s">
        <v>114</v>
      </c>
      <c r="B38" s="310"/>
      <c r="C38" s="310"/>
      <c r="D38" s="310"/>
      <c r="E38" s="310"/>
      <c r="F38" s="310"/>
      <c r="G38" s="310"/>
      <c r="H38" s="310"/>
      <c r="I38" s="310"/>
      <c r="J38" s="310"/>
      <c r="K38" s="310"/>
    </row>
    <row r="39" ht="15.6" spans="1:11">
      <c r="A39" s="230" t="s">
        <v>115</v>
      </c>
      <c r="B39" s="231"/>
      <c r="C39" s="231"/>
      <c r="D39" s="231"/>
      <c r="E39" s="231"/>
      <c r="F39" s="231"/>
      <c r="G39" s="231"/>
      <c r="H39" s="231"/>
      <c r="I39" s="231"/>
      <c r="J39" s="231"/>
      <c r="K39" s="190"/>
    </row>
    <row r="40" ht="15.6" spans="1:11">
      <c r="A40" s="230" t="s">
        <v>116</v>
      </c>
      <c r="B40" s="231"/>
      <c r="C40" s="231"/>
      <c r="D40" s="231"/>
      <c r="E40" s="231"/>
      <c r="F40" s="231"/>
      <c r="G40" s="231"/>
      <c r="H40" s="231"/>
      <c r="I40" s="231"/>
      <c r="J40" s="231"/>
      <c r="K40" s="190"/>
    </row>
    <row r="41" ht="15.6" spans="1:11">
      <c r="A41" s="230" t="s">
        <v>117</v>
      </c>
      <c r="B41" s="231"/>
      <c r="C41" s="231"/>
      <c r="D41" s="231"/>
      <c r="E41" s="231"/>
      <c r="F41" s="231"/>
      <c r="G41" s="231"/>
      <c r="H41" s="231"/>
      <c r="I41" s="231"/>
      <c r="J41" s="231"/>
      <c r="K41" s="190"/>
    </row>
    <row r="42" ht="15.6" spans="1:11">
      <c r="A42" s="230" t="s">
        <v>118</v>
      </c>
      <c r="B42" s="231"/>
      <c r="C42" s="231"/>
      <c r="D42" s="231"/>
      <c r="E42" s="231"/>
      <c r="F42" s="231"/>
      <c r="G42" s="231"/>
      <c r="H42" s="231"/>
      <c r="I42" s="231"/>
      <c r="J42" s="231"/>
      <c r="K42" s="190"/>
    </row>
    <row r="43" ht="15.6" spans="1:11">
      <c r="A43" s="230" t="s">
        <v>119</v>
      </c>
      <c r="B43" s="231"/>
      <c r="C43" s="231"/>
      <c r="D43" s="231"/>
      <c r="E43" s="231"/>
      <c r="F43" s="231"/>
      <c r="G43" s="231"/>
      <c r="H43" s="231"/>
      <c r="I43" s="231"/>
      <c r="J43" s="231"/>
      <c r="K43" s="190"/>
    </row>
    <row r="44" ht="15.6" spans="1:11">
      <c r="A44" s="230"/>
      <c r="B44" s="231"/>
      <c r="C44" s="231"/>
      <c r="D44" s="231"/>
      <c r="E44" s="231"/>
      <c r="F44" s="231"/>
      <c r="G44" s="231"/>
      <c r="H44" s="231"/>
      <c r="I44" s="231"/>
      <c r="J44" s="231"/>
      <c r="K44" s="190"/>
    </row>
    <row r="45" ht="15.6" spans="1:11">
      <c r="A45" s="230"/>
      <c r="B45" s="231"/>
      <c r="C45" s="231"/>
      <c r="D45" s="231"/>
      <c r="E45" s="231"/>
      <c r="F45" s="231"/>
      <c r="G45" s="231"/>
      <c r="H45" s="231"/>
      <c r="I45" s="231"/>
      <c r="J45" s="231"/>
      <c r="K45" s="190"/>
    </row>
    <row r="46" ht="16.35" spans="1:11">
      <c r="A46" s="227" t="s">
        <v>120</v>
      </c>
      <c r="B46" s="228"/>
      <c r="C46" s="228"/>
      <c r="D46" s="228"/>
      <c r="E46" s="228"/>
      <c r="F46" s="228"/>
      <c r="G46" s="228"/>
      <c r="H46" s="228"/>
      <c r="I46" s="228"/>
      <c r="J46" s="228"/>
      <c r="K46" s="262"/>
    </row>
    <row r="47" ht="16.35" spans="1:11">
      <c r="A47" s="278" t="s">
        <v>121</v>
      </c>
      <c r="B47" s="279"/>
      <c r="C47" s="279"/>
      <c r="D47" s="279"/>
      <c r="E47" s="279"/>
      <c r="F47" s="279"/>
      <c r="G47" s="279"/>
      <c r="H47" s="279"/>
      <c r="I47" s="279"/>
      <c r="J47" s="279"/>
      <c r="K47" s="325"/>
    </row>
    <row r="48" ht="15.6" spans="1:11">
      <c r="A48" s="285" t="s">
        <v>122</v>
      </c>
      <c r="B48" s="282" t="s">
        <v>79</v>
      </c>
      <c r="C48" s="282" t="s">
        <v>80</v>
      </c>
      <c r="D48" s="282" t="s">
        <v>72</v>
      </c>
      <c r="E48" s="287" t="s">
        <v>123</v>
      </c>
      <c r="F48" s="282" t="s">
        <v>79</v>
      </c>
      <c r="G48" s="282" t="s">
        <v>80</v>
      </c>
      <c r="H48" s="282" t="s">
        <v>72</v>
      </c>
      <c r="I48" s="287" t="s">
        <v>124</v>
      </c>
      <c r="J48" s="282" t="s">
        <v>79</v>
      </c>
      <c r="K48" s="326" t="s">
        <v>80</v>
      </c>
    </row>
    <row r="49" ht="15.6" spans="1:11">
      <c r="A49" s="188" t="s">
        <v>71</v>
      </c>
      <c r="B49" s="207" t="s">
        <v>79</v>
      </c>
      <c r="C49" s="207" t="s">
        <v>80</v>
      </c>
      <c r="D49" s="207" t="s">
        <v>72</v>
      </c>
      <c r="E49" s="225" t="s">
        <v>78</v>
      </c>
      <c r="F49" s="207" t="s">
        <v>79</v>
      </c>
      <c r="G49" s="207" t="s">
        <v>80</v>
      </c>
      <c r="H49" s="207" t="s">
        <v>72</v>
      </c>
      <c r="I49" s="225" t="s">
        <v>89</v>
      </c>
      <c r="J49" s="207" t="s">
        <v>79</v>
      </c>
      <c r="K49" s="250" t="s">
        <v>80</v>
      </c>
    </row>
    <row r="50" ht="16.35" spans="1:11">
      <c r="A50" s="199" t="s">
        <v>82</v>
      </c>
      <c r="B50" s="210"/>
      <c r="C50" s="210"/>
      <c r="D50" s="210"/>
      <c r="E50" s="210"/>
      <c r="F50" s="210"/>
      <c r="G50" s="210"/>
      <c r="H50" s="210"/>
      <c r="I50" s="210"/>
      <c r="J50" s="210"/>
      <c r="K50" s="252"/>
    </row>
    <row r="51" ht="16.35" spans="1:11">
      <c r="A51" s="310" t="s">
        <v>125</v>
      </c>
      <c r="B51" s="310"/>
      <c r="C51" s="310"/>
      <c r="D51" s="310"/>
      <c r="E51" s="310"/>
      <c r="F51" s="310"/>
      <c r="G51" s="310"/>
      <c r="H51" s="310"/>
      <c r="I51" s="310"/>
      <c r="J51" s="310"/>
      <c r="K51" s="310"/>
    </row>
    <row r="52" ht="16.35" spans="1:11">
      <c r="A52" s="311"/>
      <c r="B52" s="312"/>
      <c r="C52" s="312"/>
      <c r="D52" s="312"/>
      <c r="E52" s="312"/>
      <c r="F52" s="312"/>
      <c r="G52" s="312"/>
      <c r="H52" s="312"/>
      <c r="I52" s="312"/>
      <c r="J52" s="312"/>
      <c r="K52" s="338"/>
    </row>
    <row r="53" ht="16.35" spans="1:11">
      <c r="A53" s="313" t="s">
        <v>126</v>
      </c>
      <c r="B53" s="314" t="s">
        <v>127</v>
      </c>
      <c r="C53" s="314"/>
      <c r="D53" s="315" t="s">
        <v>128</v>
      </c>
      <c r="E53" s="316"/>
      <c r="F53" s="317" t="s">
        <v>129</v>
      </c>
      <c r="G53" s="318"/>
      <c r="H53" s="319" t="s">
        <v>130</v>
      </c>
      <c r="I53" s="339"/>
      <c r="J53" s="340" t="s">
        <v>131</v>
      </c>
      <c r="K53" s="341"/>
    </row>
    <row r="54" ht="16.35" spans="1:11">
      <c r="A54" s="310" t="s">
        <v>132</v>
      </c>
      <c r="B54" s="310"/>
      <c r="C54" s="310"/>
      <c r="D54" s="310"/>
      <c r="E54" s="310"/>
      <c r="F54" s="310"/>
      <c r="G54" s="310"/>
      <c r="H54" s="310"/>
      <c r="I54" s="310"/>
      <c r="J54" s="310"/>
      <c r="K54" s="310"/>
    </row>
    <row r="55" ht="16.35" spans="1:11">
      <c r="A55" s="320"/>
      <c r="B55" s="321"/>
      <c r="C55" s="321"/>
      <c r="D55" s="321"/>
      <c r="E55" s="321"/>
      <c r="F55" s="321"/>
      <c r="G55" s="321"/>
      <c r="H55" s="321"/>
      <c r="I55" s="321"/>
      <c r="J55" s="321"/>
      <c r="K55" s="342"/>
    </row>
    <row r="56" ht="16.35" spans="1:11">
      <c r="A56" s="313" t="s">
        <v>126</v>
      </c>
      <c r="B56" s="314" t="s">
        <v>127</v>
      </c>
      <c r="C56" s="314"/>
      <c r="D56" s="315" t="s">
        <v>128</v>
      </c>
      <c r="E56" s="322"/>
      <c r="F56" s="317" t="s">
        <v>133</v>
      </c>
      <c r="G56" s="323">
        <v>45439</v>
      </c>
      <c r="H56" s="319" t="s">
        <v>130</v>
      </c>
      <c r="I56" s="339"/>
      <c r="J56" s="340" t="s">
        <v>131</v>
      </c>
      <c r="K56" s="341"/>
    </row>
  </sheetData>
  <mergeCells count="6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K34"/>
    <mergeCell ref="A35:K35"/>
    <mergeCell ref="A36:K36"/>
    <mergeCell ref="A37:B37"/>
    <mergeCell ref="E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50:K50"/>
    <mergeCell ref="A51:K51"/>
    <mergeCell ref="A52:K52"/>
    <mergeCell ref="B53:C53"/>
    <mergeCell ref="H53:I53"/>
    <mergeCell ref="J53:K53"/>
    <mergeCell ref="A54:K54"/>
    <mergeCell ref="A55:K55"/>
    <mergeCell ref="B56:C56"/>
    <mergeCell ref="H56:I56"/>
    <mergeCell ref="J56:K56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393700</xdr:colOff>
                    <xdr:row>53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182245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47</xdr:row>
                    <xdr:rowOff>12700</xdr:rowOff>
                  </from>
                  <to>
                    <xdr:col>1</xdr:col>
                    <xdr:colOff>596900</xdr:colOff>
                    <xdr:row>48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0</xdr:rowOff>
                  </from>
                  <to>
                    <xdr:col>1</xdr:col>
                    <xdr:colOff>596900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596900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47</xdr:row>
                    <xdr:rowOff>0</xdr:rowOff>
                  </from>
                  <to>
                    <xdr:col>2</xdr:col>
                    <xdr:colOff>596900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48</xdr:row>
                    <xdr:rowOff>0</xdr:rowOff>
                  </from>
                  <to>
                    <xdr:col>5</xdr:col>
                    <xdr:colOff>635000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622300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48</xdr:row>
                    <xdr:rowOff>0</xdr:rowOff>
                  </from>
                  <to>
                    <xdr:col>9</xdr:col>
                    <xdr:colOff>596900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584200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36</xdr:row>
                    <xdr:rowOff>0</xdr:rowOff>
                  </from>
                  <to>
                    <xdr:col>2</xdr:col>
                    <xdr:colOff>596900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36</xdr:row>
                    <xdr:rowOff>0</xdr:rowOff>
                  </from>
                  <to>
                    <xdr:col>3</xdr:col>
                    <xdr:colOff>596900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view="pageBreakPreview" zoomScale="9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66" customWidth="1"/>
    <col min="2" max="2" width="7.8" style="66" customWidth="1"/>
    <col min="3" max="8" width="9.33333333333333" style="66" customWidth="1"/>
    <col min="9" max="9" width="1.33333333333333" style="66" customWidth="1"/>
    <col min="10" max="10" width="11.5" style="66" customWidth="1"/>
    <col min="11" max="11" width="8.375" style="66" customWidth="1"/>
    <col min="12" max="12" width="10.5" style="66" customWidth="1"/>
    <col min="13" max="13" width="8.375" style="66" customWidth="1"/>
    <col min="14" max="15" width="10.875" style="66" customWidth="1"/>
    <col min="16" max="16" width="11" style="66" customWidth="1"/>
    <col min="17" max="16384" width="9" style="66"/>
  </cols>
  <sheetData>
    <row r="1" s="66" customFormat="1" ht="30" customHeight="1" spans="1:16">
      <c r="A1" s="69" t="s">
        <v>134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="67" customFormat="1" ht="25" customHeight="1" spans="1:16">
      <c r="A2" s="71" t="s">
        <v>46</v>
      </c>
      <c r="B2" s="72" t="s">
        <v>47</v>
      </c>
      <c r="C2" s="73"/>
      <c r="D2" s="74" t="s">
        <v>135</v>
      </c>
      <c r="E2" s="75"/>
      <c r="F2" s="75"/>
      <c r="G2" s="75"/>
      <c r="H2" s="75"/>
      <c r="I2" s="81"/>
      <c r="J2" s="82" t="s">
        <v>41</v>
      </c>
      <c r="K2" s="83" t="s">
        <v>42</v>
      </c>
      <c r="L2" s="84"/>
      <c r="M2" s="84"/>
      <c r="N2" s="84"/>
      <c r="O2" s="84"/>
      <c r="P2" s="85"/>
    </row>
    <row r="3" s="67" customFormat="1" ht="23" customHeight="1" spans="1:16">
      <c r="A3" s="76" t="s">
        <v>136</v>
      </c>
      <c r="B3" s="77" t="s">
        <v>137</v>
      </c>
      <c r="C3" s="76"/>
      <c r="D3" s="76"/>
      <c r="E3" s="76"/>
      <c r="F3" s="76"/>
      <c r="G3" s="76"/>
      <c r="H3" s="76"/>
      <c r="I3" s="71"/>
      <c r="J3" s="77" t="s">
        <v>138</v>
      </c>
      <c r="K3" s="76"/>
      <c r="L3" s="76"/>
      <c r="M3" s="76"/>
      <c r="N3" s="76"/>
      <c r="O3" s="76"/>
      <c r="P3" s="76"/>
    </row>
    <row r="4" s="67" customFormat="1" ht="23" customHeight="1" spans="1:16">
      <c r="A4" s="76"/>
      <c r="B4" s="78" t="s">
        <v>139</v>
      </c>
      <c r="C4" s="78" t="s">
        <v>94</v>
      </c>
      <c r="D4" s="78" t="s">
        <v>95</v>
      </c>
      <c r="E4" s="78" t="s">
        <v>96</v>
      </c>
      <c r="F4" s="78" t="s">
        <v>97</v>
      </c>
      <c r="G4" s="78" t="s">
        <v>98</v>
      </c>
      <c r="H4" s="78" t="s">
        <v>99</v>
      </c>
      <c r="I4" s="71"/>
      <c r="J4" s="78" t="s">
        <v>139</v>
      </c>
      <c r="K4" s="78" t="s">
        <v>94</v>
      </c>
      <c r="L4" s="78" t="s">
        <v>95</v>
      </c>
      <c r="M4" s="78" t="s">
        <v>96</v>
      </c>
      <c r="N4" s="78" t="s">
        <v>97</v>
      </c>
      <c r="O4" s="78" t="s">
        <v>98</v>
      </c>
      <c r="P4" s="78" t="s">
        <v>99</v>
      </c>
    </row>
    <row r="5" s="67" customFormat="1" ht="23" customHeight="1" spans="1:16">
      <c r="A5" s="76"/>
      <c r="B5" s="78" t="s">
        <v>140</v>
      </c>
      <c r="C5" s="78" t="s">
        <v>141</v>
      </c>
      <c r="D5" s="78" t="s">
        <v>142</v>
      </c>
      <c r="E5" s="78" t="s">
        <v>143</v>
      </c>
      <c r="F5" s="78" t="s">
        <v>144</v>
      </c>
      <c r="G5" s="78" t="s">
        <v>145</v>
      </c>
      <c r="H5" s="78" t="s">
        <v>146</v>
      </c>
      <c r="I5" s="71"/>
      <c r="J5" s="78" t="s">
        <v>140</v>
      </c>
      <c r="K5" s="78" t="s">
        <v>141</v>
      </c>
      <c r="L5" s="78" t="s">
        <v>142</v>
      </c>
      <c r="M5" s="78" t="s">
        <v>143</v>
      </c>
      <c r="N5" s="78" t="s">
        <v>144</v>
      </c>
      <c r="O5" s="78" t="s">
        <v>145</v>
      </c>
      <c r="P5" s="78" t="s">
        <v>146</v>
      </c>
    </row>
    <row r="6" s="67" customFormat="1" ht="21" customHeight="1" spans="1:16">
      <c r="A6" s="79" t="s">
        <v>147</v>
      </c>
      <c r="B6" s="80">
        <f t="shared" ref="B6:B8" si="0">C6-1</f>
        <v>65</v>
      </c>
      <c r="C6" s="80">
        <f t="shared" ref="C6:C8" si="1">D6-2</f>
        <v>66</v>
      </c>
      <c r="D6" s="80">
        <v>68</v>
      </c>
      <c r="E6" s="80">
        <f t="shared" ref="E6:E8" si="2">D6+2</f>
        <v>70</v>
      </c>
      <c r="F6" s="80">
        <f t="shared" ref="F6:F8" si="3">E6+2</f>
        <v>72</v>
      </c>
      <c r="G6" s="80">
        <f t="shared" ref="G6:G8" si="4">F6+1</f>
        <v>73</v>
      </c>
      <c r="H6" s="80">
        <f t="shared" ref="H6:H8" si="5">G6+1</f>
        <v>74</v>
      </c>
      <c r="I6" s="71"/>
      <c r="J6" s="71" t="s">
        <v>148</v>
      </c>
      <c r="K6" s="71" t="s">
        <v>149</v>
      </c>
      <c r="L6" s="71" t="s">
        <v>150</v>
      </c>
      <c r="M6" s="71" t="s">
        <v>149</v>
      </c>
      <c r="N6" s="71" t="s">
        <v>148</v>
      </c>
      <c r="O6" s="71" t="s">
        <v>151</v>
      </c>
      <c r="P6" s="71" t="s">
        <v>151</v>
      </c>
    </row>
    <row r="7" s="67" customFormat="1" ht="21" customHeight="1" spans="1:16">
      <c r="A7" s="79" t="s">
        <v>152</v>
      </c>
      <c r="B7" s="80">
        <f t="shared" si="0"/>
        <v>64</v>
      </c>
      <c r="C7" s="80">
        <f t="shared" si="1"/>
        <v>65</v>
      </c>
      <c r="D7" s="80">
        <v>67</v>
      </c>
      <c r="E7" s="80">
        <f t="shared" si="2"/>
        <v>69</v>
      </c>
      <c r="F7" s="80">
        <f t="shared" si="3"/>
        <v>71</v>
      </c>
      <c r="G7" s="80">
        <f t="shared" si="4"/>
        <v>72</v>
      </c>
      <c r="H7" s="80">
        <f t="shared" si="5"/>
        <v>73</v>
      </c>
      <c r="I7" s="71"/>
      <c r="J7" s="71" t="s">
        <v>153</v>
      </c>
      <c r="K7" s="71" t="s">
        <v>149</v>
      </c>
      <c r="L7" s="71">
        <f>0.3/0.3</f>
        <v>1</v>
      </c>
      <c r="M7" s="71" t="s">
        <v>150</v>
      </c>
      <c r="N7" s="71" t="s">
        <v>154</v>
      </c>
      <c r="O7" s="71" t="s">
        <v>151</v>
      </c>
      <c r="P7" s="71" t="s">
        <v>151</v>
      </c>
    </row>
    <row r="8" s="67" customFormat="1" ht="21" customHeight="1" spans="1:16">
      <c r="A8" s="79" t="s">
        <v>155</v>
      </c>
      <c r="B8" s="80">
        <f t="shared" si="0"/>
        <v>57</v>
      </c>
      <c r="C8" s="80">
        <f t="shared" si="1"/>
        <v>58</v>
      </c>
      <c r="D8" s="80">
        <v>60</v>
      </c>
      <c r="E8" s="80">
        <f t="shared" si="2"/>
        <v>62</v>
      </c>
      <c r="F8" s="80">
        <f t="shared" si="3"/>
        <v>64</v>
      </c>
      <c r="G8" s="80">
        <f t="shared" si="4"/>
        <v>65</v>
      </c>
      <c r="H8" s="80">
        <f t="shared" si="5"/>
        <v>66</v>
      </c>
      <c r="I8" s="71"/>
      <c r="J8" s="71" t="s">
        <v>156</v>
      </c>
      <c r="K8" s="71" t="s">
        <v>149</v>
      </c>
      <c r="L8" s="71" t="s">
        <v>149</v>
      </c>
      <c r="M8" s="71" t="s">
        <v>149</v>
      </c>
      <c r="N8" s="71" t="s">
        <v>149</v>
      </c>
      <c r="O8" s="71" t="s">
        <v>149</v>
      </c>
      <c r="P8" s="71" t="s">
        <v>149</v>
      </c>
    </row>
    <row r="9" s="67" customFormat="1" ht="21" customHeight="1" spans="1:16">
      <c r="A9" s="79" t="s">
        <v>157</v>
      </c>
      <c r="B9" s="80">
        <f t="shared" ref="B9:B11" si="6">C9-4</f>
        <v>100</v>
      </c>
      <c r="C9" s="80">
        <f t="shared" ref="C9:C11" si="7">D9-4</f>
        <v>104</v>
      </c>
      <c r="D9" s="80">
        <v>108</v>
      </c>
      <c r="E9" s="80">
        <f t="shared" ref="E9:E11" si="8">D9+4</f>
        <v>112</v>
      </c>
      <c r="F9" s="80">
        <f>E9+4</f>
        <v>116</v>
      </c>
      <c r="G9" s="80">
        <f t="shared" ref="G9:G11" si="9">F9+6</f>
        <v>122</v>
      </c>
      <c r="H9" s="80">
        <f>G9+6</f>
        <v>128</v>
      </c>
      <c r="I9" s="71"/>
      <c r="J9" s="71" t="s">
        <v>149</v>
      </c>
      <c r="K9" s="71" t="s">
        <v>149</v>
      </c>
      <c r="L9" s="71" t="s">
        <v>149</v>
      </c>
      <c r="M9" s="71" t="s">
        <v>158</v>
      </c>
      <c r="N9" s="71" t="s">
        <v>149</v>
      </c>
      <c r="O9" s="71" t="s">
        <v>149</v>
      </c>
      <c r="P9" s="71" t="s">
        <v>149</v>
      </c>
    </row>
    <row r="10" s="67" customFormat="1" ht="21" customHeight="1" spans="1:16">
      <c r="A10" s="79" t="s">
        <v>159</v>
      </c>
      <c r="B10" s="80">
        <f t="shared" si="6"/>
        <v>96</v>
      </c>
      <c r="C10" s="80">
        <f t="shared" si="7"/>
        <v>100</v>
      </c>
      <c r="D10" s="80">
        <v>104</v>
      </c>
      <c r="E10" s="80">
        <f t="shared" si="8"/>
        <v>108</v>
      </c>
      <c r="F10" s="80">
        <f>E10+5</f>
        <v>113</v>
      </c>
      <c r="G10" s="80">
        <f t="shared" si="9"/>
        <v>119</v>
      </c>
      <c r="H10" s="80">
        <f>G10+7</f>
        <v>126</v>
      </c>
      <c r="I10" s="71"/>
      <c r="J10" s="71" t="s">
        <v>149</v>
      </c>
      <c r="K10" s="71" t="s">
        <v>149</v>
      </c>
      <c r="L10" s="71" t="s">
        <v>149</v>
      </c>
      <c r="M10" s="71" t="s">
        <v>149</v>
      </c>
      <c r="N10" s="71" t="s">
        <v>149</v>
      </c>
      <c r="O10" s="71" t="s">
        <v>149</v>
      </c>
      <c r="P10" s="71" t="s">
        <v>149</v>
      </c>
    </row>
    <row r="11" s="67" customFormat="1" ht="21" customHeight="1" spans="1:16">
      <c r="A11" s="79" t="s">
        <v>160</v>
      </c>
      <c r="B11" s="80">
        <f t="shared" si="6"/>
        <v>104</v>
      </c>
      <c r="C11" s="80">
        <f t="shared" si="7"/>
        <v>108</v>
      </c>
      <c r="D11" s="80">
        <v>112</v>
      </c>
      <c r="E11" s="80">
        <f t="shared" si="8"/>
        <v>116</v>
      </c>
      <c r="F11" s="80">
        <f>E11+5</f>
        <v>121</v>
      </c>
      <c r="G11" s="80">
        <f t="shared" si="9"/>
        <v>127</v>
      </c>
      <c r="H11" s="80">
        <f>G11+7</f>
        <v>134</v>
      </c>
      <c r="I11" s="71"/>
      <c r="J11" s="71" t="s">
        <v>161</v>
      </c>
      <c r="K11" s="71" t="s">
        <v>162</v>
      </c>
      <c r="L11" s="71" t="s">
        <v>163</v>
      </c>
      <c r="M11" s="71" t="s">
        <v>164</v>
      </c>
      <c r="N11" s="71" t="s">
        <v>162</v>
      </c>
      <c r="O11" s="71" t="s">
        <v>165</v>
      </c>
      <c r="P11" s="71" t="s">
        <v>165</v>
      </c>
    </row>
    <row r="12" s="67" customFormat="1" ht="21" customHeight="1" spans="1:16">
      <c r="A12" s="79" t="s">
        <v>166</v>
      </c>
      <c r="B12" s="80">
        <f>C12-1</f>
        <v>39</v>
      </c>
      <c r="C12" s="80">
        <f>D12-1</f>
        <v>40</v>
      </c>
      <c r="D12" s="80">
        <v>41</v>
      </c>
      <c r="E12" s="80">
        <f>D12+1</f>
        <v>42</v>
      </c>
      <c r="F12" s="80">
        <f>E12+1</f>
        <v>43</v>
      </c>
      <c r="G12" s="80">
        <f>F12+1.2</f>
        <v>44.2</v>
      </c>
      <c r="H12" s="80">
        <f>G12+1.2</f>
        <v>45.4</v>
      </c>
      <c r="I12" s="71"/>
      <c r="J12" s="71" t="s">
        <v>167</v>
      </c>
      <c r="K12" s="71" t="s">
        <v>168</v>
      </c>
      <c r="L12" s="71" t="s">
        <v>149</v>
      </c>
      <c r="M12" s="71" t="s">
        <v>158</v>
      </c>
      <c r="N12" s="71" t="s">
        <v>149</v>
      </c>
      <c r="O12" s="71" t="s">
        <v>169</v>
      </c>
      <c r="P12" s="71" t="s">
        <v>169</v>
      </c>
    </row>
    <row r="13" s="67" customFormat="1" ht="21" customHeight="1" spans="1:16">
      <c r="A13" s="79" t="s">
        <v>170</v>
      </c>
      <c r="B13" s="80">
        <f>C13-0.5</f>
        <v>60.5</v>
      </c>
      <c r="C13" s="80">
        <f>D13-1</f>
        <v>61</v>
      </c>
      <c r="D13" s="80">
        <v>62</v>
      </c>
      <c r="E13" s="80">
        <f>D13+1</f>
        <v>63</v>
      </c>
      <c r="F13" s="80">
        <f>E13+1</f>
        <v>64</v>
      </c>
      <c r="G13" s="80">
        <f>F13+0.5</f>
        <v>64.5</v>
      </c>
      <c r="H13" s="80">
        <f>G13+0.5</f>
        <v>65</v>
      </c>
      <c r="I13" s="71"/>
      <c r="J13" s="71" t="s">
        <v>171</v>
      </c>
      <c r="K13" s="71" t="s">
        <v>172</v>
      </c>
      <c r="L13" s="71" t="s">
        <v>172</v>
      </c>
      <c r="M13" s="71" t="s">
        <v>172</v>
      </c>
      <c r="N13" s="71" t="s">
        <v>172</v>
      </c>
      <c r="O13" s="71" t="s">
        <v>172</v>
      </c>
      <c r="P13" s="71" t="s">
        <v>172</v>
      </c>
    </row>
    <row r="14" s="67" customFormat="1" ht="21" customHeight="1" spans="1:16">
      <c r="A14" s="79" t="s">
        <v>173</v>
      </c>
      <c r="B14" s="80">
        <f>C14-0.8</f>
        <v>20.4</v>
      </c>
      <c r="C14" s="80">
        <f>D14-0.8</f>
        <v>21.2</v>
      </c>
      <c r="D14" s="80">
        <v>22</v>
      </c>
      <c r="E14" s="80">
        <f>D14+0.8</f>
        <v>22.8</v>
      </c>
      <c r="F14" s="80">
        <f>E14+0.8</f>
        <v>23.6</v>
      </c>
      <c r="G14" s="80">
        <f>F14+1.3</f>
        <v>24.9</v>
      </c>
      <c r="H14" s="80">
        <f>G14+1.3</f>
        <v>26.2</v>
      </c>
      <c r="I14" s="71"/>
      <c r="J14" s="71" t="s">
        <v>150</v>
      </c>
      <c r="K14" s="71" t="s">
        <v>149</v>
      </c>
      <c r="L14" s="71" t="s">
        <v>171</v>
      </c>
      <c r="M14" s="71" t="s">
        <v>171</v>
      </c>
      <c r="N14" s="71" t="s">
        <v>172</v>
      </c>
      <c r="O14" s="71" t="s">
        <v>172</v>
      </c>
      <c r="P14" s="71" t="s">
        <v>172</v>
      </c>
    </row>
    <row r="15" s="67" customFormat="1" ht="21" customHeight="1" spans="1:16">
      <c r="A15" s="79" t="s">
        <v>174</v>
      </c>
      <c r="B15" s="80">
        <f>C15-0.7</f>
        <v>17.6</v>
      </c>
      <c r="C15" s="80">
        <f>D15-0.7</f>
        <v>18.3</v>
      </c>
      <c r="D15" s="80">
        <v>19</v>
      </c>
      <c r="E15" s="80">
        <f>D15+0.7</f>
        <v>19.7</v>
      </c>
      <c r="F15" s="80">
        <f>E15+0.7</f>
        <v>20.4</v>
      </c>
      <c r="G15" s="80">
        <f>F15+0.9</f>
        <v>21.3</v>
      </c>
      <c r="H15" s="80">
        <f>G15+0.9</f>
        <v>22.2</v>
      </c>
      <c r="I15" s="71"/>
      <c r="J15" s="71" t="s">
        <v>149</v>
      </c>
      <c r="K15" s="71" t="s">
        <v>149</v>
      </c>
      <c r="L15" s="71" t="s">
        <v>149</v>
      </c>
      <c r="M15" s="71" t="s">
        <v>149</v>
      </c>
      <c r="N15" s="71" t="s">
        <v>149</v>
      </c>
      <c r="O15" s="71" t="s">
        <v>149</v>
      </c>
      <c r="P15" s="71" t="s">
        <v>149</v>
      </c>
    </row>
    <row r="16" s="67" customFormat="1" ht="21" customHeight="1" spans="1:16">
      <c r="A16" s="79" t="s">
        <v>175</v>
      </c>
      <c r="B16" s="80">
        <f>C16-0.5</f>
        <v>12.5</v>
      </c>
      <c r="C16" s="80">
        <f>D16-0.5</f>
        <v>13</v>
      </c>
      <c r="D16" s="80">
        <v>13.5</v>
      </c>
      <c r="E16" s="80">
        <f>D16+0.5</f>
        <v>14</v>
      </c>
      <c r="F16" s="80">
        <f>E16+0.5</f>
        <v>14.5</v>
      </c>
      <c r="G16" s="80">
        <f>F16+0.7</f>
        <v>15.2</v>
      </c>
      <c r="H16" s="80">
        <f>G16+0.7</f>
        <v>15.9</v>
      </c>
      <c r="I16" s="71"/>
      <c r="J16" s="71" t="s">
        <v>149</v>
      </c>
      <c r="K16" s="71" t="s">
        <v>149</v>
      </c>
      <c r="L16" s="71" t="s">
        <v>149</v>
      </c>
      <c r="M16" s="71" t="s">
        <v>149</v>
      </c>
      <c r="N16" s="71" t="s">
        <v>149</v>
      </c>
      <c r="O16" s="71" t="s">
        <v>149</v>
      </c>
      <c r="P16" s="71" t="s">
        <v>149</v>
      </c>
    </row>
    <row r="17" s="67" customFormat="1" ht="21" customHeight="1" spans="1:16">
      <c r="A17" s="79" t="s">
        <v>176</v>
      </c>
      <c r="B17" s="80">
        <f>C17</f>
        <v>9.5</v>
      </c>
      <c r="C17" s="80">
        <f>D17</f>
        <v>9.5</v>
      </c>
      <c r="D17" s="80">
        <v>9.5</v>
      </c>
      <c r="E17" s="80">
        <f t="shared" ref="E17:H17" si="10">D17</f>
        <v>9.5</v>
      </c>
      <c r="F17" s="80">
        <f t="shared" si="10"/>
        <v>9.5</v>
      </c>
      <c r="G17" s="80">
        <f t="shared" si="10"/>
        <v>9.5</v>
      </c>
      <c r="H17" s="80">
        <f t="shared" si="10"/>
        <v>9.5</v>
      </c>
      <c r="I17" s="71"/>
      <c r="J17" s="71"/>
      <c r="K17" s="71" t="s">
        <v>149</v>
      </c>
      <c r="L17" s="71" t="s">
        <v>149</v>
      </c>
      <c r="M17" s="71" t="s">
        <v>149</v>
      </c>
      <c r="N17" s="71" t="s">
        <v>149</v>
      </c>
      <c r="O17" s="71" t="s">
        <v>149</v>
      </c>
      <c r="P17" s="71" t="s">
        <v>149</v>
      </c>
    </row>
    <row r="18" s="67" customFormat="1" ht="21" customHeight="1" spans="1:16">
      <c r="A18" s="79" t="s">
        <v>177</v>
      </c>
      <c r="B18" s="80">
        <f>C18</f>
        <v>9</v>
      </c>
      <c r="C18" s="80">
        <f>D18</f>
        <v>9</v>
      </c>
      <c r="D18" s="80">
        <v>9</v>
      </c>
      <c r="E18" s="80">
        <f t="shared" ref="E18:H18" si="11">D18</f>
        <v>9</v>
      </c>
      <c r="F18" s="80">
        <f t="shared" si="11"/>
        <v>9</v>
      </c>
      <c r="G18" s="80">
        <f t="shared" si="11"/>
        <v>9</v>
      </c>
      <c r="H18" s="80">
        <f t="shared" si="11"/>
        <v>9</v>
      </c>
      <c r="I18" s="71"/>
      <c r="J18" s="71" t="s">
        <v>178</v>
      </c>
      <c r="K18" s="71" t="s">
        <v>172</v>
      </c>
      <c r="L18" s="71" t="s">
        <v>172</v>
      </c>
      <c r="M18" s="71" t="s">
        <v>179</v>
      </c>
      <c r="N18" s="71" t="s">
        <v>172</v>
      </c>
      <c r="O18" s="71" t="s">
        <v>148</v>
      </c>
      <c r="P18" s="71" t="s">
        <v>148</v>
      </c>
    </row>
    <row r="19" s="67" customFormat="1" ht="21" customHeight="1" spans="1:16">
      <c r="A19" s="79" t="s">
        <v>180</v>
      </c>
      <c r="B19" s="80">
        <f>C19-1</f>
        <v>53</v>
      </c>
      <c r="C19" s="80">
        <f>D19-1</f>
        <v>54</v>
      </c>
      <c r="D19" s="80">
        <v>55</v>
      </c>
      <c r="E19" s="80">
        <f>D19+1</f>
        <v>56</v>
      </c>
      <c r="F19" s="80">
        <f>E19+1</f>
        <v>57</v>
      </c>
      <c r="G19" s="80">
        <f>F19+1.5</f>
        <v>58.5</v>
      </c>
      <c r="H19" s="80">
        <f>G19+1.5</f>
        <v>60</v>
      </c>
      <c r="I19" s="71"/>
      <c r="J19" s="71" t="s">
        <v>150</v>
      </c>
      <c r="K19" s="71" t="s">
        <v>149</v>
      </c>
      <c r="L19" s="71" t="s">
        <v>171</v>
      </c>
      <c r="M19" s="71" t="s">
        <v>171</v>
      </c>
      <c r="N19" s="71" t="s">
        <v>172</v>
      </c>
      <c r="O19" s="71" t="s">
        <v>172</v>
      </c>
      <c r="P19" s="71" t="s">
        <v>172</v>
      </c>
    </row>
    <row r="20" s="67" customFormat="1" ht="21" customHeight="1" spans="1:16">
      <c r="A20" s="79" t="s">
        <v>181</v>
      </c>
      <c r="B20" s="80">
        <f>C20-1</f>
        <v>51</v>
      </c>
      <c r="C20" s="80">
        <f>D20-1</f>
        <v>52</v>
      </c>
      <c r="D20" s="80">
        <v>53</v>
      </c>
      <c r="E20" s="80">
        <f>D20+1</f>
        <v>54</v>
      </c>
      <c r="F20" s="80">
        <f>E20+1</f>
        <v>55</v>
      </c>
      <c r="G20" s="80">
        <f>F20+1.5</f>
        <v>56.5</v>
      </c>
      <c r="H20" s="80">
        <f>G20+1.5</f>
        <v>58</v>
      </c>
      <c r="I20" s="71"/>
      <c r="J20" s="71" t="s">
        <v>167</v>
      </c>
      <c r="K20" s="71" t="s">
        <v>168</v>
      </c>
      <c r="L20" s="71" t="s">
        <v>149</v>
      </c>
      <c r="M20" s="71" t="s">
        <v>158</v>
      </c>
      <c r="N20" s="71" t="s">
        <v>149</v>
      </c>
      <c r="O20" s="71" t="s">
        <v>169</v>
      </c>
      <c r="P20" s="71" t="s">
        <v>169</v>
      </c>
    </row>
    <row r="21" s="67" customFormat="1" ht="19" customHeight="1" spans="1:16">
      <c r="A21" s="79" t="s">
        <v>182</v>
      </c>
      <c r="B21" s="80">
        <f>C21-0.5</f>
        <v>35</v>
      </c>
      <c r="C21" s="80">
        <f>D21-0.5</f>
        <v>35.5</v>
      </c>
      <c r="D21" s="80">
        <v>36</v>
      </c>
      <c r="E21" s="80">
        <f t="shared" ref="E21:G21" si="12">D21+0.5</f>
        <v>36.5</v>
      </c>
      <c r="F21" s="80">
        <f t="shared" si="12"/>
        <v>37</v>
      </c>
      <c r="G21" s="80">
        <f t="shared" si="12"/>
        <v>37.5</v>
      </c>
      <c r="H21" s="80">
        <f>G21</f>
        <v>37.5</v>
      </c>
      <c r="I21" s="86"/>
      <c r="J21" s="71" t="s">
        <v>171</v>
      </c>
      <c r="K21" s="71" t="s">
        <v>172</v>
      </c>
      <c r="L21" s="71" t="s">
        <v>172</v>
      </c>
      <c r="M21" s="71" t="s">
        <v>172</v>
      </c>
      <c r="N21" s="71" t="s">
        <v>172</v>
      </c>
      <c r="O21" s="71" t="s">
        <v>172</v>
      </c>
      <c r="P21" s="71" t="s">
        <v>172</v>
      </c>
    </row>
    <row r="22" s="66" customFormat="1" ht="47" customHeight="1" spans="1:16">
      <c r="A22" s="79" t="s">
        <v>183</v>
      </c>
      <c r="B22" s="80">
        <f>C22-0.5</f>
        <v>25</v>
      </c>
      <c r="C22" s="80">
        <f>D22-0.5</f>
        <v>25.5</v>
      </c>
      <c r="D22" s="80">
        <v>26</v>
      </c>
      <c r="E22" s="80">
        <f>D22+0.5</f>
        <v>26.5</v>
      </c>
      <c r="F22" s="80">
        <f>E22+0.5</f>
        <v>27</v>
      </c>
      <c r="G22" s="80">
        <f>F22+0.75</f>
        <v>27.75</v>
      </c>
      <c r="H22" s="80">
        <f>G22</f>
        <v>27.75</v>
      </c>
      <c r="I22" s="87"/>
      <c r="J22" s="88" t="s">
        <v>167</v>
      </c>
      <c r="K22" s="88" t="s">
        <v>168</v>
      </c>
      <c r="L22" s="88" t="s">
        <v>149</v>
      </c>
      <c r="M22" s="88" t="s">
        <v>158</v>
      </c>
      <c r="N22" s="88" t="s">
        <v>149</v>
      </c>
      <c r="O22" s="88" t="s">
        <v>169</v>
      </c>
      <c r="P22" s="88" t="s">
        <v>167</v>
      </c>
    </row>
    <row r="23" s="68" customFormat="1" customHeight="1" spans="1:16">
      <c r="A23" s="79" t="s">
        <v>184</v>
      </c>
      <c r="B23" s="80">
        <f>C23</f>
        <v>17</v>
      </c>
      <c r="C23" s="80">
        <f>D23-1</f>
        <v>17</v>
      </c>
      <c r="D23" s="80">
        <v>18</v>
      </c>
      <c r="E23" s="80">
        <f t="shared" ref="E23:E25" si="13">D23</f>
        <v>18</v>
      </c>
      <c r="F23" s="80">
        <f>E23+1.5</f>
        <v>19.5</v>
      </c>
      <c r="G23" s="80">
        <f t="shared" ref="G23:G25" si="14">F23</f>
        <v>19.5</v>
      </c>
      <c r="H23" s="80">
        <f>G23</f>
        <v>19.5</v>
      </c>
      <c r="I23" s="66"/>
      <c r="J23" s="71" t="s">
        <v>171</v>
      </c>
      <c r="K23" s="71" t="s">
        <v>172</v>
      </c>
      <c r="L23" s="71" t="s">
        <v>172</v>
      </c>
      <c r="M23" s="71" t="s">
        <v>172</v>
      </c>
      <c r="N23" s="71" t="s">
        <v>172</v>
      </c>
      <c r="O23" s="71" t="s">
        <v>172</v>
      </c>
      <c r="P23" s="71" t="s">
        <v>172</v>
      </c>
    </row>
    <row r="24" s="68" customFormat="1" customHeight="1" spans="1:16">
      <c r="A24" s="79" t="s">
        <v>185</v>
      </c>
      <c r="B24" s="80">
        <f>C24</f>
        <v>16</v>
      </c>
      <c r="C24" s="80">
        <f>D24</f>
        <v>16</v>
      </c>
      <c r="D24" s="80">
        <v>16</v>
      </c>
      <c r="E24" s="80">
        <f t="shared" si="13"/>
        <v>16</v>
      </c>
      <c r="F24" s="80">
        <f>E24+1</f>
        <v>17</v>
      </c>
      <c r="G24" s="80">
        <f t="shared" si="14"/>
        <v>17</v>
      </c>
      <c r="H24" s="80">
        <f>G24</f>
        <v>17</v>
      </c>
      <c r="I24" s="66"/>
      <c r="J24" s="71" t="s">
        <v>171</v>
      </c>
      <c r="K24" s="71" t="s">
        <v>172</v>
      </c>
      <c r="L24" s="71" t="s">
        <v>172</v>
      </c>
      <c r="M24" s="71" t="s">
        <v>172</v>
      </c>
      <c r="N24" s="71" t="s">
        <v>172</v>
      </c>
      <c r="O24" s="71" t="s">
        <v>172</v>
      </c>
      <c r="P24" s="71" t="s">
        <v>172</v>
      </c>
    </row>
    <row r="25" s="68" customFormat="1" customHeight="1" spans="1:16">
      <c r="A25" s="79" t="s">
        <v>186</v>
      </c>
      <c r="B25" s="80">
        <v>13</v>
      </c>
      <c r="C25" s="80">
        <f>D25</f>
        <v>13</v>
      </c>
      <c r="D25" s="80">
        <v>13</v>
      </c>
      <c r="E25" s="80">
        <f t="shared" si="13"/>
        <v>13</v>
      </c>
      <c r="F25" s="80">
        <f>E25+2</f>
        <v>15</v>
      </c>
      <c r="G25" s="80">
        <f t="shared" si="14"/>
        <v>15</v>
      </c>
      <c r="H25" s="80">
        <f>G25</f>
        <v>15</v>
      </c>
      <c r="I25" s="66"/>
      <c r="J25" s="88" t="s">
        <v>149</v>
      </c>
      <c r="K25" s="88" t="s">
        <v>149</v>
      </c>
      <c r="L25" s="88" t="s">
        <v>149</v>
      </c>
      <c r="M25" s="88" t="s">
        <v>149</v>
      </c>
      <c r="N25" s="88" t="s">
        <v>149</v>
      </c>
      <c r="O25" s="88" t="s">
        <v>149</v>
      </c>
      <c r="P25" s="88" t="s">
        <v>149</v>
      </c>
    </row>
    <row r="26" customHeight="1" spans="10:14">
      <c r="J26" s="66" t="s">
        <v>187</v>
      </c>
      <c r="K26" s="89"/>
      <c r="L26" s="66" t="s">
        <v>188</v>
      </c>
      <c r="N26" s="66" t="s">
        <v>189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161111111111111" right="0.161111111111111" top="0.2125" bottom="0.2125" header="0.5" footer="0.5"/>
  <pageSetup paperSize="9" scale="88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M11" sqref="M11"/>
    </sheetView>
  </sheetViews>
  <sheetFormatPr defaultColWidth="10" defaultRowHeight="16.5" customHeight="1"/>
  <cols>
    <col min="1" max="1" width="10.875" style="166" customWidth="1"/>
    <col min="2" max="6" width="10" style="166"/>
    <col min="7" max="7" width="10.1" style="166"/>
    <col min="8" max="16384" width="10" style="166"/>
  </cols>
  <sheetData>
    <row r="1" ht="22.5" customHeight="1" spans="1:11">
      <c r="A1" s="167" t="s">
        <v>190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ht="17.25" customHeight="1" spans="1:11">
      <c r="A2" s="168" t="s">
        <v>37</v>
      </c>
      <c r="B2" s="169" t="s">
        <v>38</v>
      </c>
      <c r="C2" s="169"/>
      <c r="D2" s="170" t="s">
        <v>39</v>
      </c>
      <c r="E2" s="170"/>
      <c r="F2" s="169" t="s">
        <v>40</v>
      </c>
      <c r="G2" s="169"/>
      <c r="H2" s="171" t="s">
        <v>41</v>
      </c>
      <c r="I2" s="247" t="s">
        <v>42</v>
      </c>
      <c r="J2" s="247"/>
      <c r="K2" s="248"/>
    </row>
    <row r="3" customHeight="1" spans="1:11">
      <c r="A3" s="172" t="s">
        <v>43</v>
      </c>
      <c r="B3" s="173"/>
      <c r="C3" s="174"/>
      <c r="D3" s="175" t="s">
        <v>44</v>
      </c>
      <c r="E3" s="176"/>
      <c r="F3" s="176"/>
      <c r="G3" s="177"/>
      <c r="H3" s="175" t="s">
        <v>45</v>
      </c>
      <c r="I3" s="176"/>
      <c r="J3" s="176"/>
      <c r="K3" s="177"/>
    </row>
    <row r="4" customHeight="1" spans="1:11">
      <c r="A4" s="178" t="s">
        <v>46</v>
      </c>
      <c r="B4" s="179" t="s">
        <v>47</v>
      </c>
      <c r="C4" s="180"/>
      <c r="D4" s="181" t="s">
        <v>48</v>
      </c>
      <c r="E4" s="72"/>
      <c r="F4" s="182">
        <v>45532</v>
      </c>
      <c r="G4" s="183"/>
      <c r="H4" s="178" t="s">
        <v>191</v>
      </c>
      <c r="I4" s="249"/>
      <c r="J4" s="207" t="s">
        <v>50</v>
      </c>
      <c r="K4" s="250" t="s">
        <v>51</v>
      </c>
    </row>
    <row r="5" customHeight="1" spans="1:11">
      <c r="A5" s="184" t="s">
        <v>52</v>
      </c>
      <c r="B5" s="99" t="s">
        <v>53</v>
      </c>
      <c r="C5" s="99"/>
      <c r="D5" s="181" t="s">
        <v>192</v>
      </c>
      <c r="E5" s="72"/>
      <c r="F5" s="185">
        <v>1</v>
      </c>
      <c r="G5" s="186"/>
      <c r="H5" s="178" t="s">
        <v>193</v>
      </c>
      <c r="I5" s="249"/>
      <c r="J5" s="207" t="s">
        <v>50</v>
      </c>
      <c r="K5" s="250" t="s">
        <v>51</v>
      </c>
    </row>
    <row r="6" customHeight="1" spans="1:11">
      <c r="A6" s="178" t="s">
        <v>56</v>
      </c>
      <c r="B6" s="179">
        <v>4</v>
      </c>
      <c r="C6" s="180">
        <v>6</v>
      </c>
      <c r="D6" s="181" t="s">
        <v>194</v>
      </c>
      <c r="E6" s="72"/>
      <c r="F6" s="187">
        <v>1</v>
      </c>
      <c r="G6" s="186"/>
      <c r="H6" s="188" t="s">
        <v>195</v>
      </c>
      <c r="I6" s="225"/>
      <c r="J6" s="225"/>
      <c r="K6" s="251"/>
    </row>
    <row r="7" customHeight="1" spans="1:11">
      <c r="A7" s="178" t="s">
        <v>59</v>
      </c>
      <c r="B7" s="189">
        <v>22082</v>
      </c>
      <c r="C7" s="190"/>
      <c r="D7" s="181" t="s">
        <v>196</v>
      </c>
      <c r="E7" s="72"/>
      <c r="F7" s="187">
        <v>1</v>
      </c>
      <c r="G7" s="186"/>
      <c r="H7" s="191"/>
      <c r="I7" s="207"/>
      <c r="J7" s="207"/>
      <c r="K7" s="250"/>
    </row>
    <row r="8" ht="34" customHeight="1" spans="1:11">
      <c r="A8" s="192" t="s">
        <v>62</v>
      </c>
      <c r="B8" s="193" t="s">
        <v>63</v>
      </c>
      <c r="C8" s="194"/>
      <c r="D8" s="195" t="s">
        <v>64</v>
      </c>
      <c r="E8" s="196"/>
      <c r="F8" s="197">
        <v>45512</v>
      </c>
      <c r="G8" s="198"/>
      <c r="H8" s="199" t="s">
        <v>197</v>
      </c>
      <c r="I8" s="210"/>
      <c r="J8" s="210"/>
      <c r="K8" s="252"/>
    </row>
    <row r="9" customHeight="1" spans="1:11">
      <c r="A9" s="200" t="s">
        <v>198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</row>
    <row r="10" customHeight="1" spans="1:11">
      <c r="A10" s="201" t="s">
        <v>68</v>
      </c>
      <c r="B10" s="202" t="s">
        <v>69</v>
      </c>
      <c r="C10" s="203" t="s">
        <v>70</v>
      </c>
      <c r="D10" s="204"/>
      <c r="E10" s="205" t="s">
        <v>73</v>
      </c>
      <c r="F10" s="202" t="s">
        <v>69</v>
      </c>
      <c r="G10" s="203" t="s">
        <v>70</v>
      </c>
      <c r="H10" s="202"/>
      <c r="I10" s="205" t="s">
        <v>71</v>
      </c>
      <c r="J10" s="202" t="s">
        <v>69</v>
      </c>
      <c r="K10" s="253" t="s">
        <v>70</v>
      </c>
    </row>
    <row r="11" customHeight="1" spans="1:11">
      <c r="A11" s="184" t="s">
        <v>74</v>
      </c>
      <c r="B11" s="206" t="s">
        <v>69</v>
      </c>
      <c r="C11" s="207" t="s">
        <v>70</v>
      </c>
      <c r="D11" s="208"/>
      <c r="E11" s="209" t="s">
        <v>76</v>
      </c>
      <c r="F11" s="206" t="s">
        <v>69</v>
      </c>
      <c r="G11" s="207" t="s">
        <v>70</v>
      </c>
      <c r="H11" s="206"/>
      <c r="I11" s="209" t="s">
        <v>81</v>
      </c>
      <c r="J11" s="206" t="s">
        <v>69</v>
      </c>
      <c r="K11" s="250" t="s">
        <v>70</v>
      </c>
    </row>
    <row r="12" customHeight="1" spans="1:11">
      <c r="A12" s="199" t="s">
        <v>113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52"/>
    </row>
    <row r="13" customHeight="1" spans="1:11">
      <c r="A13" s="211" t="s">
        <v>199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</row>
    <row r="14" customHeight="1" spans="1:11">
      <c r="A14" s="212" t="s">
        <v>200</v>
      </c>
      <c r="B14" s="213"/>
      <c r="C14" s="213"/>
      <c r="D14" s="213"/>
      <c r="E14" s="214" t="s">
        <v>201</v>
      </c>
      <c r="F14" s="214"/>
      <c r="G14" s="214"/>
      <c r="H14" s="214"/>
      <c r="I14" s="254"/>
      <c r="J14" s="254"/>
      <c r="K14" s="255"/>
    </row>
    <row r="15" customHeight="1" spans="1:11">
      <c r="A15" s="215" t="s">
        <v>202</v>
      </c>
      <c r="B15" s="216"/>
      <c r="C15" s="216"/>
      <c r="D15" s="217"/>
      <c r="E15" s="218"/>
      <c r="F15" s="216"/>
      <c r="G15" s="216"/>
      <c r="H15" s="217"/>
      <c r="I15" s="256"/>
      <c r="J15" s="257"/>
      <c r="K15" s="258"/>
    </row>
    <row r="16" customHeight="1" spans="1:11">
      <c r="A16" s="219" t="s">
        <v>203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59"/>
    </row>
    <row r="17" customHeight="1" spans="1:11">
      <c r="A17" s="211" t="s">
        <v>204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</row>
    <row r="18" customHeight="1" spans="1:11">
      <c r="A18" s="221" t="s">
        <v>197</v>
      </c>
      <c r="B18" s="214"/>
      <c r="C18" s="214"/>
      <c r="D18" s="214"/>
      <c r="E18" s="214"/>
      <c r="F18" s="214"/>
      <c r="G18" s="214"/>
      <c r="H18" s="214"/>
      <c r="I18" s="254"/>
      <c r="J18" s="254"/>
      <c r="K18" s="255"/>
    </row>
    <row r="19" customHeight="1" spans="1:11">
      <c r="A19" s="215"/>
      <c r="B19" s="216"/>
      <c r="C19" s="216"/>
      <c r="D19" s="217"/>
      <c r="E19" s="218"/>
      <c r="F19" s="216"/>
      <c r="G19" s="216"/>
      <c r="H19" s="217"/>
      <c r="I19" s="256"/>
      <c r="J19" s="257"/>
      <c r="K19" s="258"/>
    </row>
    <row r="20" customHeight="1" spans="1:11">
      <c r="A20" s="219"/>
      <c r="B20" s="220"/>
      <c r="C20" s="220"/>
      <c r="D20" s="220"/>
      <c r="E20" s="220"/>
      <c r="F20" s="220"/>
      <c r="G20" s="220"/>
      <c r="H20" s="220"/>
      <c r="I20" s="220"/>
      <c r="J20" s="220"/>
      <c r="K20" s="259"/>
    </row>
    <row r="21" customHeight="1" spans="1:11">
      <c r="A21" s="222" t="s">
        <v>110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</row>
    <row r="22" customHeight="1" spans="1:11">
      <c r="A22" s="94" t="s">
        <v>111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57"/>
    </row>
    <row r="23" customHeight="1" spans="1:11">
      <c r="A23" s="105" t="s">
        <v>112</v>
      </c>
      <c r="B23" s="107"/>
      <c r="C23" s="207" t="s">
        <v>50</v>
      </c>
      <c r="D23" s="207" t="s">
        <v>51</v>
      </c>
      <c r="E23" s="104"/>
      <c r="F23" s="104"/>
      <c r="G23" s="104"/>
      <c r="H23" s="104"/>
      <c r="I23" s="104"/>
      <c r="J23" s="104"/>
      <c r="K23" s="151"/>
    </row>
    <row r="24" customHeight="1" spans="1:11">
      <c r="A24" s="181" t="s">
        <v>205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80"/>
    </row>
    <row r="25" customHeight="1" spans="1:11">
      <c r="A25" s="223"/>
      <c r="B25" s="224"/>
      <c r="C25" s="224"/>
      <c r="D25" s="224"/>
      <c r="E25" s="224"/>
      <c r="F25" s="224"/>
      <c r="G25" s="224"/>
      <c r="H25" s="224"/>
      <c r="I25" s="224"/>
      <c r="J25" s="224"/>
      <c r="K25" s="260"/>
    </row>
    <row r="26" customHeight="1" spans="1:11">
      <c r="A26" s="200" t="s">
        <v>121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</row>
    <row r="27" customHeight="1" spans="1:11">
      <c r="A27" s="172" t="s">
        <v>122</v>
      </c>
      <c r="B27" s="203" t="s">
        <v>79</v>
      </c>
      <c r="C27" s="203" t="s">
        <v>80</v>
      </c>
      <c r="D27" s="203" t="s">
        <v>72</v>
      </c>
      <c r="E27" s="173" t="s">
        <v>123</v>
      </c>
      <c r="F27" s="203" t="s">
        <v>79</v>
      </c>
      <c r="G27" s="203" t="s">
        <v>80</v>
      </c>
      <c r="H27" s="203" t="s">
        <v>72</v>
      </c>
      <c r="I27" s="173" t="s">
        <v>124</v>
      </c>
      <c r="J27" s="203" t="s">
        <v>79</v>
      </c>
      <c r="K27" s="253" t="s">
        <v>80</v>
      </c>
    </row>
    <row r="28" customHeight="1" spans="1:11">
      <c r="A28" s="188" t="s">
        <v>71</v>
      </c>
      <c r="B28" s="207" t="s">
        <v>79</v>
      </c>
      <c r="C28" s="207" t="s">
        <v>80</v>
      </c>
      <c r="D28" s="207" t="s">
        <v>72</v>
      </c>
      <c r="E28" s="225" t="s">
        <v>78</v>
      </c>
      <c r="F28" s="207" t="s">
        <v>79</v>
      </c>
      <c r="G28" s="207" t="s">
        <v>80</v>
      </c>
      <c r="H28" s="207" t="s">
        <v>72</v>
      </c>
      <c r="I28" s="225" t="s">
        <v>89</v>
      </c>
      <c r="J28" s="207" t="s">
        <v>79</v>
      </c>
      <c r="K28" s="250" t="s">
        <v>80</v>
      </c>
    </row>
    <row r="29" customHeight="1" spans="1:11">
      <c r="A29" s="178" t="s">
        <v>82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61"/>
    </row>
    <row r="30" customHeight="1" spans="1:11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62"/>
    </row>
    <row r="31" customHeight="1" spans="1:11">
      <c r="A31" s="229" t="s">
        <v>206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29"/>
    </row>
    <row r="32" ht="17.25" customHeight="1" spans="1:11">
      <c r="A32" s="230" t="s">
        <v>207</v>
      </c>
      <c r="B32" s="231"/>
      <c r="C32" s="231"/>
      <c r="D32" s="231"/>
      <c r="E32" s="231"/>
      <c r="F32" s="231"/>
      <c r="G32" s="231"/>
      <c r="H32" s="231"/>
      <c r="I32" s="231"/>
      <c r="J32" s="231"/>
      <c r="K32" s="190"/>
    </row>
    <row r="33" ht="17.25" customHeight="1" spans="1:11">
      <c r="A33" s="230" t="s">
        <v>208</v>
      </c>
      <c r="B33" s="231"/>
      <c r="C33" s="231"/>
      <c r="D33" s="231"/>
      <c r="E33" s="231"/>
      <c r="F33" s="231"/>
      <c r="G33" s="231"/>
      <c r="H33" s="231"/>
      <c r="I33" s="231"/>
      <c r="J33" s="231"/>
      <c r="K33" s="190"/>
    </row>
    <row r="34" ht="17.25" customHeight="1" spans="1:11">
      <c r="A34" s="230"/>
      <c r="B34" s="231"/>
      <c r="C34" s="231"/>
      <c r="D34" s="231"/>
      <c r="E34" s="231"/>
      <c r="F34" s="231"/>
      <c r="G34" s="231"/>
      <c r="H34" s="231"/>
      <c r="I34" s="231"/>
      <c r="J34" s="231"/>
      <c r="K34" s="190"/>
    </row>
    <row r="35" ht="17.25" customHeight="1" spans="1:11">
      <c r="A35" s="230"/>
      <c r="B35" s="231"/>
      <c r="C35" s="231"/>
      <c r="D35" s="231"/>
      <c r="E35" s="231"/>
      <c r="F35" s="231"/>
      <c r="G35" s="231"/>
      <c r="H35" s="231"/>
      <c r="I35" s="231"/>
      <c r="J35" s="231"/>
      <c r="K35" s="190"/>
    </row>
    <row r="36" ht="17.25" customHeight="1" spans="1:11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190"/>
    </row>
    <row r="37" ht="17.25" customHeight="1" spans="1:11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190"/>
    </row>
    <row r="38" ht="17.25" customHeight="1" spans="1:1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190"/>
    </row>
    <row r="39" ht="17.25" customHeight="1" spans="1:11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190"/>
    </row>
    <row r="40" ht="17.25" customHeight="1" spans="1:1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190"/>
    </row>
    <row r="41" ht="17.25" customHeight="1" spans="1:1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190"/>
    </row>
    <row r="42" ht="17.25" customHeight="1" spans="1:1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190"/>
    </row>
    <row r="43" ht="17.25" customHeight="1" spans="1:11">
      <c r="A43" s="227" t="s">
        <v>120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62"/>
    </row>
    <row r="44" customHeight="1" spans="1:11">
      <c r="A44" s="229" t="s">
        <v>209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29"/>
    </row>
    <row r="45" ht="18" customHeight="1" spans="1:11">
      <c r="A45" s="232" t="s">
        <v>113</v>
      </c>
      <c r="B45" s="233"/>
      <c r="C45" s="233"/>
      <c r="D45" s="233"/>
      <c r="E45" s="233"/>
      <c r="F45" s="233"/>
      <c r="G45" s="233"/>
      <c r="H45" s="233"/>
      <c r="I45" s="233"/>
      <c r="J45" s="233"/>
      <c r="K45" s="263"/>
    </row>
    <row r="46" ht="18" customHeight="1" spans="1:11">
      <c r="A46" s="232"/>
      <c r="B46" s="233"/>
      <c r="C46" s="233"/>
      <c r="D46" s="233"/>
      <c r="E46" s="233"/>
      <c r="F46" s="233"/>
      <c r="G46" s="233"/>
      <c r="H46" s="233"/>
      <c r="I46" s="233"/>
      <c r="J46" s="233"/>
      <c r="K46" s="263"/>
    </row>
    <row r="47" ht="18" customHeight="1" spans="1:11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60"/>
    </row>
    <row r="48" ht="21" customHeight="1" spans="1:11">
      <c r="A48" s="234" t="s">
        <v>126</v>
      </c>
      <c r="B48" s="235" t="s">
        <v>210</v>
      </c>
      <c r="C48" s="235"/>
      <c r="D48" s="236" t="s">
        <v>128</v>
      </c>
      <c r="E48" s="237"/>
      <c r="F48" s="236" t="s">
        <v>129</v>
      </c>
      <c r="G48" s="238"/>
      <c r="H48" s="239" t="s">
        <v>130</v>
      </c>
      <c r="I48" s="239"/>
      <c r="J48" s="235"/>
      <c r="K48" s="264"/>
    </row>
    <row r="49" customHeight="1" spans="1:11">
      <c r="A49" s="240" t="s">
        <v>132</v>
      </c>
      <c r="B49" s="241"/>
      <c r="C49" s="241"/>
      <c r="D49" s="241"/>
      <c r="E49" s="241"/>
      <c r="F49" s="241"/>
      <c r="G49" s="241"/>
      <c r="H49" s="241"/>
      <c r="I49" s="241"/>
      <c r="J49" s="241"/>
      <c r="K49" s="265"/>
    </row>
    <row r="50" customHeight="1" spans="1:11">
      <c r="A50" s="242"/>
      <c r="B50" s="243"/>
      <c r="C50" s="243"/>
      <c r="D50" s="243"/>
      <c r="E50" s="243"/>
      <c r="F50" s="243"/>
      <c r="G50" s="243"/>
      <c r="H50" s="243"/>
      <c r="I50" s="243"/>
      <c r="J50" s="243"/>
      <c r="K50" s="266"/>
    </row>
    <row r="51" customHeight="1" spans="1:11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67"/>
    </row>
    <row r="52" ht="21" customHeight="1" spans="1:11">
      <c r="A52" s="234" t="s">
        <v>126</v>
      </c>
      <c r="B52" s="235" t="s">
        <v>210</v>
      </c>
      <c r="C52" s="235"/>
      <c r="D52" s="236" t="s">
        <v>128</v>
      </c>
      <c r="E52" s="236" t="s">
        <v>211</v>
      </c>
      <c r="F52" s="236" t="s">
        <v>129</v>
      </c>
      <c r="G52" s="246">
        <v>45485</v>
      </c>
      <c r="H52" s="239" t="s">
        <v>130</v>
      </c>
      <c r="I52" s="239"/>
      <c r="J52" s="268" t="s">
        <v>131</v>
      </c>
      <c r="K52" s="26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view="pageBreakPreview" zoomScale="80" zoomScaleNormal="90" topLeftCell="A9" workbookViewId="0">
      <selection activeCell="A1" sqref="$A1:$XFD1048576"/>
    </sheetView>
  </sheetViews>
  <sheetFormatPr defaultColWidth="9" defaultRowHeight="26" customHeight="1"/>
  <cols>
    <col min="1" max="1" width="17.1666666666667" style="66" customWidth="1"/>
    <col min="2" max="2" width="7.8" style="66" customWidth="1"/>
    <col min="3" max="8" width="9.33333333333333" style="66" customWidth="1"/>
    <col min="9" max="9" width="1.33333333333333" style="66" customWidth="1"/>
    <col min="10" max="10" width="11.5" style="66" customWidth="1"/>
    <col min="11" max="11" width="8.375" style="66" customWidth="1"/>
    <col min="12" max="12" width="10.5" style="66" customWidth="1"/>
    <col min="13" max="13" width="8.375" style="66" customWidth="1"/>
    <col min="14" max="15" width="10.875" style="66" customWidth="1"/>
    <col min="16" max="16" width="11" style="66" customWidth="1"/>
    <col min="17" max="16384" width="9" style="66"/>
  </cols>
  <sheetData>
    <row r="1" s="66" customFormat="1" ht="30" customHeight="1" spans="1:16">
      <c r="A1" s="69" t="s">
        <v>134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="67" customFormat="1" ht="25" customHeight="1" spans="1:16">
      <c r="A2" s="71" t="s">
        <v>46</v>
      </c>
      <c r="B2" s="72" t="s">
        <v>47</v>
      </c>
      <c r="C2" s="73"/>
      <c r="D2" s="74" t="s">
        <v>135</v>
      </c>
      <c r="E2" s="75"/>
      <c r="F2" s="75"/>
      <c r="G2" s="75"/>
      <c r="H2" s="75"/>
      <c r="I2" s="81"/>
      <c r="J2" s="82" t="s">
        <v>41</v>
      </c>
      <c r="K2" s="83" t="s">
        <v>42</v>
      </c>
      <c r="L2" s="84"/>
      <c r="M2" s="84"/>
      <c r="N2" s="84"/>
      <c r="O2" s="84"/>
      <c r="P2" s="85"/>
    </row>
    <row r="3" s="67" customFormat="1" ht="23" customHeight="1" spans="1:16">
      <c r="A3" s="76" t="s">
        <v>136</v>
      </c>
      <c r="B3" s="77" t="s">
        <v>137</v>
      </c>
      <c r="C3" s="76"/>
      <c r="D3" s="76"/>
      <c r="E3" s="76"/>
      <c r="F3" s="76"/>
      <c r="G3" s="76"/>
      <c r="H3" s="76"/>
      <c r="I3" s="71"/>
      <c r="J3" s="77" t="s">
        <v>138</v>
      </c>
      <c r="K3" s="76"/>
      <c r="L3" s="76"/>
      <c r="M3" s="76"/>
      <c r="N3" s="76"/>
      <c r="O3" s="76"/>
      <c r="P3" s="76"/>
    </row>
    <row r="4" s="67" customFormat="1" ht="23" customHeight="1" spans="1:16">
      <c r="A4" s="76"/>
      <c r="B4" s="78" t="s">
        <v>139</v>
      </c>
      <c r="C4" s="78" t="s">
        <v>94</v>
      </c>
      <c r="D4" s="78" t="s">
        <v>95</v>
      </c>
      <c r="E4" s="78" t="s">
        <v>96</v>
      </c>
      <c r="F4" s="78" t="s">
        <v>97</v>
      </c>
      <c r="G4" s="78" t="s">
        <v>98</v>
      </c>
      <c r="H4" s="78" t="s">
        <v>99</v>
      </c>
      <c r="I4" s="71"/>
      <c r="J4" s="78" t="s">
        <v>139</v>
      </c>
      <c r="K4" s="78" t="s">
        <v>94</v>
      </c>
      <c r="L4" s="78" t="s">
        <v>95</v>
      </c>
      <c r="M4" s="78" t="s">
        <v>96</v>
      </c>
      <c r="N4" s="78" t="s">
        <v>97</v>
      </c>
      <c r="O4" s="78" t="s">
        <v>98</v>
      </c>
      <c r="P4" s="78" t="s">
        <v>99</v>
      </c>
    </row>
    <row r="5" s="67" customFormat="1" ht="23" customHeight="1" spans="1:16">
      <c r="A5" s="76"/>
      <c r="B5" s="78" t="s">
        <v>140</v>
      </c>
      <c r="C5" s="78" t="s">
        <v>141</v>
      </c>
      <c r="D5" s="78" t="s">
        <v>142</v>
      </c>
      <c r="E5" s="78" t="s">
        <v>143</v>
      </c>
      <c r="F5" s="78" t="s">
        <v>144</v>
      </c>
      <c r="G5" s="78" t="s">
        <v>145</v>
      </c>
      <c r="H5" s="78" t="s">
        <v>146</v>
      </c>
      <c r="I5" s="71"/>
      <c r="J5" s="78" t="s">
        <v>140</v>
      </c>
      <c r="K5" s="78" t="s">
        <v>141</v>
      </c>
      <c r="L5" s="78" t="s">
        <v>142</v>
      </c>
      <c r="M5" s="78" t="s">
        <v>143</v>
      </c>
      <c r="N5" s="78" t="s">
        <v>144</v>
      </c>
      <c r="O5" s="78" t="s">
        <v>145</v>
      </c>
      <c r="P5" s="78" t="s">
        <v>146</v>
      </c>
    </row>
    <row r="6" s="67" customFormat="1" ht="21" customHeight="1" spans="1:16">
      <c r="A6" s="79" t="s">
        <v>147</v>
      </c>
      <c r="B6" s="80">
        <f t="shared" ref="B6:B8" si="0">C6-1</f>
        <v>65</v>
      </c>
      <c r="C6" s="80">
        <f t="shared" ref="C6:C8" si="1">D6-2</f>
        <v>66</v>
      </c>
      <c r="D6" s="80">
        <v>68</v>
      </c>
      <c r="E6" s="80">
        <f t="shared" ref="E6:E8" si="2">D6+2</f>
        <v>70</v>
      </c>
      <c r="F6" s="80">
        <f t="shared" ref="F6:F8" si="3">E6+2</f>
        <v>72</v>
      </c>
      <c r="G6" s="80">
        <f t="shared" ref="G6:G8" si="4">F6+1</f>
        <v>73</v>
      </c>
      <c r="H6" s="80">
        <f t="shared" ref="H6:H8" si="5">G6+1</f>
        <v>74</v>
      </c>
      <c r="I6" s="71"/>
      <c r="J6" s="71" t="s">
        <v>148</v>
      </c>
      <c r="K6" s="71" t="s">
        <v>149</v>
      </c>
      <c r="L6" s="71" t="s">
        <v>150</v>
      </c>
      <c r="M6" s="71" t="s">
        <v>149</v>
      </c>
      <c r="N6" s="71" t="s">
        <v>148</v>
      </c>
      <c r="O6" s="71" t="s">
        <v>151</v>
      </c>
      <c r="P6" s="71" t="s">
        <v>151</v>
      </c>
    </row>
    <row r="7" s="67" customFormat="1" ht="21" customHeight="1" spans="1:16">
      <c r="A7" s="79" t="s">
        <v>152</v>
      </c>
      <c r="B7" s="80">
        <f t="shared" si="0"/>
        <v>64</v>
      </c>
      <c r="C7" s="80">
        <f t="shared" si="1"/>
        <v>65</v>
      </c>
      <c r="D7" s="80">
        <v>67</v>
      </c>
      <c r="E7" s="80">
        <f t="shared" si="2"/>
        <v>69</v>
      </c>
      <c r="F7" s="80">
        <f t="shared" si="3"/>
        <v>71</v>
      </c>
      <c r="G7" s="80">
        <f t="shared" si="4"/>
        <v>72</v>
      </c>
      <c r="H7" s="80">
        <f t="shared" si="5"/>
        <v>73</v>
      </c>
      <c r="I7" s="71"/>
      <c r="J7" s="71" t="s">
        <v>153</v>
      </c>
      <c r="K7" s="71" t="s">
        <v>149</v>
      </c>
      <c r="L7" s="71">
        <f>0.3/0.3</f>
        <v>1</v>
      </c>
      <c r="M7" s="71" t="s">
        <v>150</v>
      </c>
      <c r="N7" s="71" t="s">
        <v>154</v>
      </c>
      <c r="O7" s="71" t="s">
        <v>151</v>
      </c>
      <c r="P7" s="71" t="s">
        <v>151</v>
      </c>
    </row>
    <row r="8" s="67" customFormat="1" ht="21" customHeight="1" spans="1:16">
      <c r="A8" s="79" t="s">
        <v>155</v>
      </c>
      <c r="B8" s="80">
        <f t="shared" si="0"/>
        <v>57</v>
      </c>
      <c r="C8" s="80">
        <f t="shared" si="1"/>
        <v>58</v>
      </c>
      <c r="D8" s="80">
        <v>60</v>
      </c>
      <c r="E8" s="80">
        <f t="shared" si="2"/>
        <v>62</v>
      </c>
      <c r="F8" s="80">
        <f t="shared" si="3"/>
        <v>64</v>
      </c>
      <c r="G8" s="80">
        <f t="shared" si="4"/>
        <v>65</v>
      </c>
      <c r="H8" s="80">
        <f t="shared" si="5"/>
        <v>66</v>
      </c>
      <c r="I8" s="71"/>
      <c r="J8" s="71" t="s">
        <v>156</v>
      </c>
      <c r="K8" s="71" t="s">
        <v>149</v>
      </c>
      <c r="L8" s="71" t="s">
        <v>149</v>
      </c>
      <c r="M8" s="71" t="s">
        <v>149</v>
      </c>
      <c r="N8" s="71" t="s">
        <v>149</v>
      </c>
      <c r="O8" s="71" t="s">
        <v>149</v>
      </c>
      <c r="P8" s="71" t="s">
        <v>149</v>
      </c>
    </row>
    <row r="9" s="67" customFormat="1" ht="21" customHeight="1" spans="1:16">
      <c r="A9" s="79" t="s">
        <v>157</v>
      </c>
      <c r="B9" s="80">
        <f t="shared" ref="B9:B11" si="6">C9-4</f>
        <v>100</v>
      </c>
      <c r="C9" s="80">
        <f t="shared" ref="C9:C11" si="7">D9-4</f>
        <v>104</v>
      </c>
      <c r="D9" s="80">
        <v>108</v>
      </c>
      <c r="E9" s="80">
        <f t="shared" ref="E9:E11" si="8">D9+4</f>
        <v>112</v>
      </c>
      <c r="F9" s="80">
        <f>E9+4</f>
        <v>116</v>
      </c>
      <c r="G9" s="80">
        <f t="shared" ref="G9:G11" si="9">F9+6</f>
        <v>122</v>
      </c>
      <c r="H9" s="80">
        <f>G9+6</f>
        <v>128</v>
      </c>
      <c r="I9" s="71"/>
      <c r="J9" s="71" t="s">
        <v>149</v>
      </c>
      <c r="K9" s="71" t="s">
        <v>149</v>
      </c>
      <c r="L9" s="71" t="s">
        <v>149</v>
      </c>
      <c r="M9" s="71" t="s">
        <v>158</v>
      </c>
      <c r="N9" s="71" t="s">
        <v>149</v>
      </c>
      <c r="O9" s="71" t="s">
        <v>149</v>
      </c>
      <c r="P9" s="71" t="s">
        <v>149</v>
      </c>
    </row>
    <row r="10" s="67" customFormat="1" ht="21" customHeight="1" spans="1:16">
      <c r="A10" s="79" t="s">
        <v>159</v>
      </c>
      <c r="B10" s="80">
        <f t="shared" si="6"/>
        <v>96</v>
      </c>
      <c r="C10" s="80">
        <f t="shared" si="7"/>
        <v>100</v>
      </c>
      <c r="D10" s="80">
        <v>104</v>
      </c>
      <c r="E10" s="80">
        <f t="shared" si="8"/>
        <v>108</v>
      </c>
      <c r="F10" s="80">
        <f>E10+5</f>
        <v>113</v>
      </c>
      <c r="G10" s="80">
        <f t="shared" si="9"/>
        <v>119</v>
      </c>
      <c r="H10" s="80">
        <f>G10+7</f>
        <v>126</v>
      </c>
      <c r="I10" s="71"/>
      <c r="J10" s="71" t="s">
        <v>149</v>
      </c>
      <c r="K10" s="71" t="s">
        <v>149</v>
      </c>
      <c r="L10" s="71" t="s">
        <v>149</v>
      </c>
      <c r="M10" s="71" t="s">
        <v>149</v>
      </c>
      <c r="N10" s="71" t="s">
        <v>149</v>
      </c>
      <c r="O10" s="71" t="s">
        <v>149</v>
      </c>
      <c r="P10" s="71" t="s">
        <v>149</v>
      </c>
    </row>
    <row r="11" s="67" customFormat="1" ht="21" customHeight="1" spans="1:16">
      <c r="A11" s="79" t="s">
        <v>160</v>
      </c>
      <c r="B11" s="80">
        <f t="shared" si="6"/>
        <v>104</v>
      </c>
      <c r="C11" s="80">
        <f t="shared" si="7"/>
        <v>108</v>
      </c>
      <c r="D11" s="80">
        <v>112</v>
      </c>
      <c r="E11" s="80">
        <f t="shared" si="8"/>
        <v>116</v>
      </c>
      <c r="F11" s="80">
        <f>E11+5</f>
        <v>121</v>
      </c>
      <c r="G11" s="80">
        <f t="shared" si="9"/>
        <v>127</v>
      </c>
      <c r="H11" s="80">
        <f>G11+7</f>
        <v>134</v>
      </c>
      <c r="I11" s="71"/>
      <c r="J11" s="71" t="s">
        <v>161</v>
      </c>
      <c r="K11" s="71" t="s">
        <v>162</v>
      </c>
      <c r="L11" s="71" t="s">
        <v>163</v>
      </c>
      <c r="M11" s="71" t="s">
        <v>164</v>
      </c>
      <c r="N11" s="71" t="s">
        <v>162</v>
      </c>
      <c r="O11" s="71" t="s">
        <v>165</v>
      </c>
      <c r="P11" s="71" t="s">
        <v>165</v>
      </c>
    </row>
    <row r="12" s="67" customFormat="1" ht="21" customHeight="1" spans="1:16">
      <c r="A12" s="79" t="s">
        <v>166</v>
      </c>
      <c r="B12" s="80">
        <f>C12-1</f>
        <v>39</v>
      </c>
      <c r="C12" s="80">
        <f>D12-1</f>
        <v>40</v>
      </c>
      <c r="D12" s="80">
        <v>41</v>
      </c>
      <c r="E12" s="80">
        <f>D12+1</f>
        <v>42</v>
      </c>
      <c r="F12" s="80">
        <f>E12+1</f>
        <v>43</v>
      </c>
      <c r="G12" s="80">
        <f>F12+1.2</f>
        <v>44.2</v>
      </c>
      <c r="H12" s="80">
        <f>G12+1.2</f>
        <v>45.4</v>
      </c>
      <c r="I12" s="71"/>
      <c r="J12" s="71" t="s">
        <v>167</v>
      </c>
      <c r="K12" s="71" t="s">
        <v>168</v>
      </c>
      <c r="L12" s="71" t="s">
        <v>149</v>
      </c>
      <c r="M12" s="71" t="s">
        <v>158</v>
      </c>
      <c r="N12" s="71" t="s">
        <v>149</v>
      </c>
      <c r="O12" s="71" t="s">
        <v>169</v>
      </c>
      <c r="P12" s="71" t="s">
        <v>169</v>
      </c>
    </row>
    <row r="13" s="67" customFormat="1" ht="21" customHeight="1" spans="1:16">
      <c r="A13" s="79" t="s">
        <v>170</v>
      </c>
      <c r="B13" s="80">
        <f>C13-0.5</f>
        <v>60.5</v>
      </c>
      <c r="C13" s="80">
        <f>D13-1</f>
        <v>61</v>
      </c>
      <c r="D13" s="80">
        <v>62</v>
      </c>
      <c r="E13" s="80">
        <f>D13+1</f>
        <v>63</v>
      </c>
      <c r="F13" s="80">
        <f>E13+1</f>
        <v>64</v>
      </c>
      <c r="G13" s="80">
        <f>F13+0.5</f>
        <v>64.5</v>
      </c>
      <c r="H13" s="80">
        <f>G13+0.5</f>
        <v>65</v>
      </c>
      <c r="I13" s="71"/>
      <c r="J13" s="71" t="s">
        <v>171</v>
      </c>
      <c r="K13" s="71" t="s">
        <v>172</v>
      </c>
      <c r="L13" s="71" t="s">
        <v>172</v>
      </c>
      <c r="M13" s="71" t="s">
        <v>172</v>
      </c>
      <c r="N13" s="71" t="s">
        <v>172</v>
      </c>
      <c r="O13" s="71" t="s">
        <v>172</v>
      </c>
      <c r="P13" s="71" t="s">
        <v>172</v>
      </c>
    </row>
    <row r="14" s="67" customFormat="1" ht="21" customHeight="1" spans="1:16">
      <c r="A14" s="79" t="s">
        <v>173</v>
      </c>
      <c r="B14" s="80">
        <f>C14-0.8</f>
        <v>20.4</v>
      </c>
      <c r="C14" s="80">
        <f>D14-0.8</f>
        <v>21.2</v>
      </c>
      <c r="D14" s="80">
        <v>22</v>
      </c>
      <c r="E14" s="80">
        <f>D14+0.8</f>
        <v>22.8</v>
      </c>
      <c r="F14" s="80">
        <f>E14+0.8</f>
        <v>23.6</v>
      </c>
      <c r="G14" s="80">
        <f>F14+1.3</f>
        <v>24.9</v>
      </c>
      <c r="H14" s="80">
        <f>G14+1.3</f>
        <v>26.2</v>
      </c>
      <c r="I14" s="71"/>
      <c r="J14" s="71" t="s">
        <v>150</v>
      </c>
      <c r="K14" s="71" t="s">
        <v>149</v>
      </c>
      <c r="L14" s="71" t="s">
        <v>171</v>
      </c>
      <c r="M14" s="71" t="s">
        <v>171</v>
      </c>
      <c r="N14" s="71" t="s">
        <v>172</v>
      </c>
      <c r="O14" s="71" t="s">
        <v>172</v>
      </c>
      <c r="P14" s="71" t="s">
        <v>172</v>
      </c>
    </row>
    <row r="15" s="67" customFormat="1" ht="21" customHeight="1" spans="1:16">
      <c r="A15" s="79" t="s">
        <v>174</v>
      </c>
      <c r="B15" s="80">
        <f>C15-0.7</f>
        <v>17.6</v>
      </c>
      <c r="C15" s="80">
        <f>D15-0.7</f>
        <v>18.3</v>
      </c>
      <c r="D15" s="80">
        <v>19</v>
      </c>
      <c r="E15" s="80">
        <f>D15+0.7</f>
        <v>19.7</v>
      </c>
      <c r="F15" s="80">
        <f>E15+0.7</f>
        <v>20.4</v>
      </c>
      <c r="G15" s="80">
        <f>F15+0.9</f>
        <v>21.3</v>
      </c>
      <c r="H15" s="80">
        <f>G15+0.9</f>
        <v>22.2</v>
      </c>
      <c r="I15" s="71"/>
      <c r="J15" s="71" t="s">
        <v>149</v>
      </c>
      <c r="K15" s="71" t="s">
        <v>149</v>
      </c>
      <c r="L15" s="71" t="s">
        <v>149</v>
      </c>
      <c r="M15" s="71" t="s">
        <v>149</v>
      </c>
      <c r="N15" s="71" t="s">
        <v>149</v>
      </c>
      <c r="O15" s="71" t="s">
        <v>149</v>
      </c>
      <c r="P15" s="71" t="s">
        <v>149</v>
      </c>
    </row>
    <row r="16" s="67" customFormat="1" ht="21" customHeight="1" spans="1:16">
      <c r="A16" s="79" t="s">
        <v>175</v>
      </c>
      <c r="B16" s="80">
        <f>C16-0.5</f>
        <v>12.5</v>
      </c>
      <c r="C16" s="80">
        <f>D16-0.5</f>
        <v>13</v>
      </c>
      <c r="D16" s="80">
        <v>13.5</v>
      </c>
      <c r="E16" s="80">
        <f>D16+0.5</f>
        <v>14</v>
      </c>
      <c r="F16" s="80">
        <f>E16+0.5</f>
        <v>14.5</v>
      </c>
      <c r="G16" s="80">
        <f>F16+0.7</f>
        <v>15.2</v>
      </c>
      <c r="H16" s="80">
        <f>G16+0.7</f>
        <v>15.9</v>
      </c>
      <c r="I16" s="71"/>
      <c r="J16" s="71" t="s">
        <v>149</v>
      </c>
      <c r="K16" s="71" t="s">
        <v>149</v>
      </c>
      <c r="L16" s="71" t="s">
        <v>149</v>
      </c>
      <c r="M16" s="71" t="s">
        <v>149</v>
      </c>
      <c r="N16" s="71" t="s">
        <v>149</v>
      </c>
      <c r="O16" s="71" t="s">
        <v>149</v>
      </c>
      <c r="P16" s="71" t="s">
        <v>149</v>
      </c>
    </row>
    <row r="17" s="67" customFormat="1" ht="21" customHeight="1" spans="1:16">
      <c r="A17" s="79" t="s">
        <v>176</v>
      </c>
      <c r="B17" s="80">
        <f>C17</f>
        <v>9.5</v>
      </c>
      <c r="C17" s="80">
        <f>D17</f>
        <v>9.5</v>
      </c>
      <c r="D17" s="80">
        <v>9.5</v>
      </c>
      <c r="E17" s="80">
        <f t="shared" ref="E17:H17" si="10">D17</f>
        <v>9.5</v>
      </c>
      <c r="F17" s="80">
        <f t="shared" si="10"/>
        <v>9.5</v>
      </c>
      <c r="G17" s="80">
        <f t="shared" si="10"/>
        <v>9.5</v>
      </c>
      <c r="H17" s="80">
        <f t="shared" si="10"/>
        <v>9.5</v>
      </c>
      <c r="I17" s="71"/>
      <c r="J17" s="71"/>
      <c r="K17" s="71" t="s">
        <v>149</v>
      </c>
      <c r="L17" s="71" t="s">
        <v>149</v>
      </c>
      <c r="M17" s="71" t="s">
        <v>149</v>
      </c>
      <c r="N17" s="71" t="s">
        <v>149</v>
      </c>
      <c r="O17" s="71" t="s">
        <v>149</v>
      </c>
      <c r="P17" s="71" t="s">
        <v>149</v>
      </c>
    </row>
    <row r="18" s="67" customFormat="1" ht="21" customHeight="1" spans="1:16">
      <c r="A18" s="79" t="s">
        <v>177</v>
      </c>
      <c r="B18" s="80">
        <f>C18</f>
        <v>9</v>
      </c>
      <c r="C18" s="80">
        <f>D18</f>
        <v>9</v>
      </c>
      <c r="D18" s="80">
        <v>9</v>
      </c>
      <c r="E18" s="80">
        <f t="shared" ref="E18:H18" si="11">D18</f>
        <v>9</v>
      </c>
      <c r="F18" s="80">
        <f t="shared" si="11"/>
        <v>9</v>
      </c>
      <c r="G18" s="80">
        <f t="shared" si="11"/>
        <v>9</v>
      </c>
      <c r="H18" s="80">
        <f t="shared" si="11"/>
        <v>9</v>
      </c>
      <c r="I18" s="71"/>
      <c r="J18" s="71" t="s">
        <v>178</v>
      </c>
      <c r="K18" s="71" t="s">
        <v>172</v>
      </c>
      <c r="L18" s="71" t="s">
        <v>172</v>
      </c>
      <c r="M18" s="71" t="s">
        <v>179</v>
      </c>
      <c r="N18" s="71" t="s">
        <v>172</v>
      </c>
      <c r="O18" s="71" t="s">
        <v>148</v>
      </c>
      <c r="P18" s="71" t="s">
        <v>148</v>
      </c>
    </row>
    <row r="19" s="67" customFormat="1" ht="21" customHeight="1" spans="1:16">
      <c r="A19" s="79" t="s">
        <v>180</v>
      </c>
      <c r="B19" s="80">
        <f>C19-1</f>
        <v>53</v>
      </c>
      <c r="C19" s="80">
        <f t="shared" ref="C19:C23" si="12">D19-1</f>
        <v>54</v>
      </c>
      <c r="D19" s="80">
        <v>55</v>
      </c>
      <c r="E19" s="80">
        <f>D19+1</f>
        <v>56</v>
      </c>
      <c r="F19" s="80">
        <f t="shared" ref="F19:F24" si="13">E19+1</f>
        <v>57</v>
      </c>
      <c r="G19" s="80">
        <f>F19+1.5</f>
        <v>58.5</v>
      </c>
      <c r="H19" s="80">
        <f>G19+1.5</f>
        <v>60</v>
      </c>
      <c r="I19" s="71"/>
      <c r="J19" s="71" t="s">
        <v>150</v>
      </c>
      <c r="K19" s="71" t="s">
        <v>149</v>
      </c>
      <c r="L19" s="71" t="s">
        <v>171</v>
      </c>
      <c r="M19" s="71" t="s">
        <v>171</v>
      </c>
      <c r="N19" s="71" t="s">
        <v>172</v>
      </c>
      <c r="O19" s="71" t="s">
        <v>172</v>
      </c>
      <c r="P19" s="71" t="s">
        <v>172</v>
      </c>
    </row>
    <row r="20" s="67" customFormat="1" ht="21" customHeight="1" spans="1:16">
      <c r="A20" s="79" t="s">
        <v>181</v>
      </c>
      <c r="B20" s="80">
        <f>C20-1</f>
        <v>51</v>
      </c>
      <c r="C20" s="80">
        <f t="shared" si="12"/>
        <v>52</v>
      </c>
      <c r="D20" s="80">
        <v>53</v>
      </c>
      <c r="E20" s="80">
        <f>D20+1</f>
        <v>54</v>
      </c>
      <c r="F20" s="80">
        <f t="shared" si="13"/>
        <v>55</v>
      </c>
      <c r="G20" s="80">
        <f>F20+1.5</f>
        <v>56.5</v>
      </c>
      <c r="H20" s="80">
        <f>G20+1.5</f>
        <v>58</v>
      </c>
      <c r="I20" s="71"/>
      <c r="J20" s="71" t="s">
        <v>167</v>
      </c>
      <c r="K20" s="71" t="s">
        <v>168</v>
      </c>
      <c r="L20" s="71" t="s">
        <v>149</v>
      </c>
      <c r="M20" s="71" t="s">
        <v>158</v>
      </c>
      <c r="N20" s="71" t="s">
        <v>149</v>
      </c>
      <c r="O20" s="71" t="s">
        <v>169</v>
      </c>
      <c r="P20" s="71" t="s">
        <v>169</v>
      </c>
    </row>
    <row r="21" s="67" customFormat="1" ht="19" customHeight="1" spans="1:16">
      <c r="A21" s="79" t="s">
        <v>182</v>
      </c>
      <c r="B21" s="80">
        <f>C21-0.5</f>
        <v>35</v>
      </c>
      <c r="C21" s="80">
        <f>D21-0.5</f>
        <v>35.5</v>
      </c>
      <c r="D21" s="80">
        <v>36</v>
      </c>
      <c r="E21" s="80">
        <f t="shared" ref="E21:G21" si="14">D21+0.5</f>
        <v>36.5</v>
      </c>
      <c r="F21" s="80">
        <f t="shared" si="14"/>
        <v>37</v>
      </c>
      <c r="G21" s="80">
        <f t="shared" si="14"/>
        <v>37.5</v>
      </c>
      <c r="H21" s="80">
        <f t="shared" ref="H21:H25" si="15">G21</f>
        <v>37.5</v>
      </c>
      <c r="I21" s="86"/>
      <c r="J21" s="71" t="s">
        <v>171</v>
      </c>
      <c r="K21" s="71" t="s">
        <v>172</v>
      </c>
      <c r="L21" s="71" t="s">
        <v>172</v>
      </c>
      <c r="M21" s="71" t="s">
        <v>172</v>
      </c>
      <c r="N21" s="71" t="s">
        <v>172</v>
      </c>
      <c r="O21" s="71" t="s">
        <v>172</v>
      </c>
      <c r="P21" s="71" t="s">
        <v>172</v>
      </c>
    </row>
    <row r="22" s="66" customFormat="1" ht="47" customHeight="1" spans="1:16">
      <c r="A22" s="79" t="s">
        <v>183</v>
      </c>
      <c r="B22" s="80">
        <f>C22-0.5</f>
        <v>25</v>
      </c>
      <c r="C22" s="80">
        <f>D22-0.5</f>
        <v>25.5</v>
      </c>
      <c r="D22" s="80">
        <v>26</v>
      </c>
      <c r="E22" s="80">
        <f>D22+0.5</f>
        <v>26.5</v>
      </c>
      <c r="F22" s="80">
        <f>E22+0.5</f>
        <v>27</v>
      </c>
      <c r="G22" s="80">
        <f>F22+0.75</f>
        <v>27.75</v>
      </c>
      <c r="H22" s="80">
        <f t="shared" si="15"/>
        <v>27.75</v>
      </c>
      <c r="I22" s="87"/>
      <c r="J22" s="88" t="s">
        <v>167</v>
      </c>
      <c r="K22" s="88" t="s">
        <v>168</v>
      </c>
      <c r="L22" s="88" t="s">
        <v>149</v>
      </c>
      <c r="M22" s="88" t="s">
        <v>158</v>
      </c>
      <c r="N22" s="88" t="s">
        <v>149</v>
      </c>
      <c r="O22" s="88" t="s">
        <v>169</v>
      </c>
      <c r="P22" s="88" t="s">
        <v>167</v>
      </c>
    </row>
    <row r="23" s="68" customFormat="1" customHeight="1" spans="1:16">
      <c r="A23" s="79" t="s">
        <v>184</v>
      </c>
      <c r="B23" s="80">
        <f>C23</f>
        <v>17</v>
      </c>
      <c r="C23" s="80">
        <f t="shared" si="12"/>
        <v>17</v>
      </c>
      <c r="D23" s="80">
        <v>18</v>
      </c>
      <c r="E23" s="80">
        <f t="shared" ref="E23:E25" si="16">D23</f>
        <v>18</v>
      </c>
      <c r="F23" s="80">
        <f>E23+1.5</f>
        <v>19.5</v>
      </c>
      <c r="G23" s="80">
        <f t="shared" ref="G23:G25" si="17">F23</f>
        <v>19.5</v>
      </c>
      <c r="H23" s="80">
        <f t="shared" si="15"/>
        <v>19.5</v>
      </c>
      <c r="I23" s="66"/>
      <c r="J23" s="71" t="s">
        <v>171</v>
      </c>
      <c r="K23" s="71" t="s">
        <v>172</v>
      </c>
      <c r="L23" s="71" t="s">
        <v>172</v>
      </c>
      <c r="M23" s="71" t="s">
        <v>172</v>
      </c>
      <c r="N23" s="71" t="s">
        <v>172</v>
      </c>
      <c r="O23" s="71" t="s">
        <v>172</v>
      </c>
      <c r="P23" s="71" t="s">
        <v>172</v>
      </c>
    </row>
    <row r="24" s="68" customFormat="1" customHeight="1" spans="1:16">
      <c r="A24" s="79" t="s">
        <v>185</v>
      </c>
      <c r="B24" s="80">
        <f>C24</f>
        <v>16</v>
      </c>
      <c r="C24" s="80">
        <f>D24</f>
        <v>16</v>
      </c>
      <c r="D24" s="80">
        <v>16</v>
      </c>
      <c r="E24" s="80">
        <f t="shared" si="16"/>
        <v>16</v>
      </c>
      <c r="F24" s="80">
        <f t="shared" si="13"/>
        <v>17</v>
      </c>
      <c r="G24" s="80">
        <f t="shared" si="17"/>
        <v>17</v>
      </c>
      <c r="H24" s="80">
        <f t="shared" si="15"/>
        <v>17</v>
      </c>
      <c r="I24" s="66"/>
      <c r="J24" s="71" t="s">
        <v>171</v>
      </c>
      <c r="K24" s="71" t="s">
        <v>172</v>
      </c>
      <c r="L24" s="71" t="s">
        <v>172</v>
      </c>
      <c r="M24" s="71" t="s">
        <v>172</v>
      </c>
      <c r="N24" s="71" t="s">
        <v>172</v>
      </c>
      <c r="O24" s="71" t="s">
        <v>172</v>
      </c>
      <c r="P24" s="71" t="s">
        <v>172</v>
      </c>
    </row>
    <row r="25" s="68" customFormat="1" customHeight="1" spans="1:16">
      <c r="A25" s="79" t="s">
        <v>186</v>
      </c>
      <c r="B25" s="80">
        <v>13</v>
      </c>
      <c r="C25" s="80">
        <f>D25</f>
        <v>13</v>
      </c>
      <c r="D25" s="80">
        <v>13</v>
      </c>
      <c r="E25" s="80">
        <f t="shared" si="16"/>
        <v>13</v>
      </c>
      <c r="F25" s="80">
        <f>E25+2</f>
        <v>15</v>
      </c>
      <c r="G25" s="80">
        <f t="shared" si="17"/>
        <v>15</v>
      </c>
      <c r="H25" s="80">
        <f t="shared" si="15"/>
        <v>15</v>
      </c>
      <c r="I25" s="66"/>
      <c r="J25" s="88" t="s">
        <v>149</v>
      </c>
      <c r="K25" s="88" t="s">
        <v>149</v>
      </c>
      <c r="L25" s="88" t="s">
        <v>149</v>
      </c>
      <c r="M25" s="88" t="s">
        <v>149</v>
      </c>
      <c r="N25" s="88" t="s">
        <v>149</v>
      </c>
      <c r="O25" s="88" t="s">
        <v>149</v>
      </c>
      <c r="P25" s="88" t="s">
        <v>149</v>
      </c>
    </row>
    <row r="26" s="66" customFormat="1" customHeight="1" spans="10:14">
      <c r="J26" s="66" t="s">
        <v>187</v>
      </c>
      <c r="K26" s="89"/>
      <c r="L26" s="66" t="s">
        <v>188</v>
      </c>
      <c r="N26" s="66" t="s">
        <v>189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9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1" sqref="$A1:$XFD1048576"/>
    </sheetView>
  </sheetViews>
  <sheetFormatPr defaultColWidth="10.1666666666667" defaultRowHeight="15.6"/>
  <cols>
    <col min="1" max="1" width="9.66666666666667" style="90" customWidth="1"/>
    <col min="2" max="2" width="11.1666666666667" style="90" customWidth="1"/>
    <col min="3" max="3" width="9.16666666666667" style="90" customWidth="1"/>
    <col min="4" max="4" width="9.5" style="90" customWidth="1"/>
    <col min="5" max="5" width="10.6833333333333" style="90" customWidth="1"/>
    <col min="6" max="6" width="18.6" style="90" customWidth="1"/>
    <col min="7" max="7" width="9.5" style="90" customWidth="1"/>
    <col min="8" max="8" width="9.16666666666667" style="90" customWidth="1"/>
    <col min="9" max="9" width="8.16666666666667" style="90" customWidth="1"/>
    <col min="10" max="10" width="10.5" style="90" customWidth="1"/>
    <col min="11" max="11" width="12.1666666666667" style="90" customWidth="1"/>
    <col min="12" max="16384" width="10.1666666666667" style="90"/>
  </cols>
  <sheetData>
    <row r="1" ht="26.55" spans="1:11">
      <c r="A1" s="93" t="s">
        <v>212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>
      <c r="A2" s="94" t="s">
        <v>37</v>
      </c>
      <c r="B2" s="95" t="s">
        <v>38</v>
      </c>
      <c r="C2" s="95"/>
      <c r="D2" s="96" t="s">
        <v>46</v>
      </c>
      <c r="E2" s="97" t="s">
        <v>47</v>
      </c>
      <c r="F2" s="98" t="s">
        <v>213</v>
      </c>
      <c r="G2" s="99" t="s">
        <v>53</v>
      </c>
      <c r="H2" s="99"/>
      <c r="I2" s="129" t="s">
        <v>41</v>
      </c>
      <c r="J2" s="99" t="s">
        <v>42</v>
      </c>
      <c r="K2" s="150"/>
    </row>
    <row r="3" spans="1:11">
      <c r="A3" s="100" t="s">
        <v>59</v>
      </c>
      <c r="B3" s="101">
        <v>22082</v>
      </c>
      <c r="C3" s="101"/>
      <c r="D3" s="102" t="s">
        <v>214</v>
      </c>
      <c r="E3" s="103">
        <v>45532</v>
      </c>
      <c r="F3" s="103"/>
      <c r="G3" s="103"/>
      <c r="H3" s="104" t="s">
        <v>215</v>
      </c>
      <c r="I3" s="104"/>
      <c r="J3" s="104"/>
      <c r="K3" s="151"/>
    </row>
    <row r="4" spans="1:11">
      <c r="A4" s="105" t="s">
        <v>56</v>
      </c>
      <c r="B4" s="106">
        <v>4</v>
      </c>
      <c r="C4" s="106">
        <v>6</v>
      </c>
      <c r="D4" s="107" t="s">
        <v>216</v>
      </c>
      <c r="E4" s="108" t="s">
        <v>217</v>
      </c>
      <c r="F4" s="108"/>
      <c r="G4" s="108"/>
      <c r="H4" s="107" t="s">
        <v>218</v>
      </c>
      <c r="I4" s="107"/>
      <c r="J4" s="121" t="s">
        <v>50</v>
      </c>
      <c r="K4" s="152" t="s">
        <v>51</v>
      </c>
    </row>
    <row r="5" spans="1:11">
      <c r="A5" s="105" t="s">
        <v>219</v>
      </c>
      <c r="B5" s="101">
        <v>6</v>
      </c>
      <c r="C5" s="101"/>
      <c r="D5" s="102" t="s">
        <v>217</v>
      </c>
      <c r="E5" s="102" t="s">
        <v>220</v>
      </c>
      <c r="F5" s="102" t="s">
        <v>221</v>
      </c>
      <c r="G5" s="102" t="s">
        <v>222</v>
      </c>
      <c r="H5" s="107" t="s">
        <v>223</v>
      </c>
      <c r="I5" s="107"/>
      <c r="J5" s="121" t="s">
        <v>50</v>
      </c>
      <c r="K5" s="152" t="s">
        <v>51</v>
      </c>
    </row>
    <row r="6" ht="16.35" spans="1:11">
      <c r="A6" s="109" t="s">
        <v>224</v>
      </c>
      <c r="B6" s="110">
        <v>980</v>
      </c>
      <c r="C6" s="110"/>
      <c r="D6" s="111" t="s">
        <v>225</v>
      </c>
      <c r="E6" s="112"/>
      <c r="F6" s="113">
        <v>11000</v>
      </c>
      <c r="G6" s="111"/>
      <c r="H6" s="114" t="s">
        <v>226</v>
      </c>
      <c r="I6" s="114"/>
      <c r="J6" s="127" t="s">
        <v>50</v>
      </c>
      <c r="K6" s="153" t="s">
        <v>51</v>
      </c>
    </row>
    <row r="7" ht="16.3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pans="1:11">
      <c r="A8" s="118" t="s">
        <v>227</v>
      </c>
      <c r="B8" s="98" t="s">
        <v>228</v>
      </c>
      <c r="C8" s="98" t="s">
        <v>229</v>
      </c>
      <c r="D8" s="98" t="s">
        <v>230</v>
      </c>
      <c r="E8" s="98" t="s">
        <v>231</v>
      </c>
      <c r="F8" s="98" t="s">
        <v>232</v>
      </c>
      <c r="G8" s="119" t="s">
        <v>233</v>
      </c>
      <c r="H8" s="120"/>
      <c r="I8" s="120"/>
      <c r="J8" s="120"/>
      <c r="K8" s="154"/>
    </row>
    <row r="9" spans="1:11">
      <c r="A9" s="105" t="s">
        <v>234</v>
      </c>
      <c r="B9" s="107"/>
      <c r="C9" s="121" t="s">
        <v>50</v>
      </c>
      <c r="D9" s="121" t="s">
        <v>51</v>
      </c>
      <c r="E9" s="102" t="s">
        <v>235</v>
      </c>
      <c r="F9" s="122" t="s">
        <v>236</v>
      </c>
      <c r="G9" s="123"/>
      <c r="H9" s="124"/>
      <c r="I9" s="124"/>
      <c r="J9" s="124"/>
      <c r="K9" s="155"/>
    </row>
    <row r="10" spans="1:11">
      <c r="A10" s="105" t="s">
        <v>237</v>
      </c>
      <c r="B10" s="107"/>
      <c r="C10" s="121" t="s">
        <v>50</v>
      </c>
      <c r="D10" s="121" t="s">
        <v>51</v>
      </c>
      <c r="E10" s="102" t="s">
        <v>238</v>
      </c>
      <c r="F10" s="122" t="s">
        <v>197</v>
      </c>
      <c r="G10" s="123" t="s">
        <v>239</v>
      </c>
      <c r="H10" s="124"/>
      <c r="I10" s="124"/>
      <c r="J10" s="124"/>
      <c r="K10" s="155"/>
    </row>
    <row r="11" spans="1:11">
      <c r="A11" s="125" t="s">
        <v>198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56"/>
    </row>
    <row r="12" spans="1:11">
      <c r="A12" s="100" t="s">
        <v>73</v>
      </c>
      <c r="B12" s="121" t="s">
        <v>69</v>
      </c>
      <c r="C12" s="121" t="s">
        <v>70</v>
      </c>
      <c r="D12" s="122"/>
      <c r="E12" s="102" t="s">
        <v>71</v>
      </c>
      <c r="F12" s="121" t="s">
        <v>69</v>
      </c>
      <c r="G12" s="121" t="s">
        <v>70</v>
      </c>
      <c r="H12" s="121"/>
      <c r="I12" s="102" t="s">
        <v>240</v>
      </c>
      <c r="J12" s="121" t="s">
        <v>69</v>
      </c>
      <c r="K12" s="152" t="s">
        <v>70</v>
      </c>
    </row>
    <row r="13" spans="1:11">
      <c r="A13" s="100" t="s">
        <v>76</v>
      </c>
      <c r="B13" s="121" t="s">
        <v>69</v>
      </c>
      <c r="C13" s="121" t="s">
        <v>70</v>
      </c>
      <c r="D13" s="122"/>
      <c r="E13" s="102" t="s">
        <v>81</v>
      </c>
      <c r="F13" s="121" t="s">
        <v>69</v>
      </c>
      <c r="G13" s="121" t="s">
        <v>70</v>
      </c>
      <c r="H13" s="121"/>
      <c r="I13" s="102" t="s">
        <v>241</v>
      </c>
      <c r="J13" s="121" t="s">
        <v>69</v>
      </c>
      <c r="K13" s="152" t="s">
        <v>70</v>
      </c>
    </row>
    <row r="14" ht="16.35" spans="1:11">
      <c r="A14" s="109" t="s">
        <v>242</v>
      </c>
      <c r="B14" s="127" t="s">
        <v>69</v>
      </c>
      <c r="C14" s="127" t="s">
        <v>70</v>
      </c>
      <c r="D14" s="112"/>
      <c r="E14" s="111" t="s">
        <v>243</v>
      </c>
      <c r="F14" s="127" t="s">
        <v>69</v>
      </c>
      <c r="G14" s="127" t="s">
        <v>70</v>
      </c>
      <c r="H14" s="127"/>
      <c r="I14" s="111" t="s">
        <v>244</v>
      </c>
      <c r="J14" s="127" t="s">
        <v>69</v>
      </c>
      <c r="K14" s="153" t="s">
        <v>70</v>
      </c>
    </row>
    <row r="15" ht="16.35" spans="1:11">
      <c r="A15" s="115"/>
      <c r="B15" s="128"/>
      <c r="C15" s="128"/>
      <c r="D15" s="116"/>
      <c r="E15" s="115"/>
      <c r="F15" s="128"/>
      <c r="G15" s="128"/>
      <c r="H15" s="128"/>
      <c r="I15" s="115"/>
      <c r="J15" s="128"/>
      <c r="K15" s="128"/>
    </row>
    <row r="16" s="91" customFormat="1" spans="1:11">
      <c r="A16" s="94" t="s">
        <v>245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57"/>
    </row>
    <row r="17" spans="1:11">
      <c r="A17" s="105" t="s">
        <v>246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58"/>
    </row>
    <row r="18" spans="1:11">
      <c r="A18" s="105" t="s">
        <v>247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58"/>
    </row>
    <row r="19" spans="1:11">
      <c r="A19" s="130" t="s">
        <v>248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2"/>
    </row>
    <row r="20" spans="1:11">
      <c r="A20" s="131" t="s">
        <v>249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59"/>
    </row>
    <row r="21" spans="1:11">
      <c r="A21" s="131" t="s">
        <v>250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59"/>
    </row>
    <row r="22" spans="1:11">
      <c r="A22" s="131" t="s">
        <v>251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59"/>
    </row>
    <row r="23" spans="1:1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60"/>
    </row>
    <row r="24" spans="1:11">
      <c r="A24" s="105" t="s">
        <v>112</v>
      </c>
      <c r="B24" s="107"/>
      <c r="C24" s="121" t="s">
        <v>50</v>
      </c>
      <c r="D24" s="121" t="s">
        <v>51</v>
      </c>
      <c r="E24" s="104"/>
      <c r="F24" s="104"/>
      <c r="G24" s="104"/>
      <c r="H24" s="104"/>
      <c r="I24" s="104"/>
      <c r="J24" s="104"/>
      <c r="K24" s="151"/>
    </row>
    <row r="25" ht="16.35" spans="1:11">
      <c r="A25" s="135" t="s">
        <v>252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61"/>
    </row>
    <row r="26" ht="16.3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1">
      <c r="A27" s="138" t="s">
        <v>253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54"/>
    </row>
    <row r="28" spans="1:11">
      <c r="A28" s="130" t="s">
        <v>254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52"/>
    </row>
    <row r="29" spans="1:11">
      <c r="A29" s="131"/>
      <c r="B29" s="132"/>
      <c r="C29" s="132"/>
      <c r="D29" s="132"/>
      <c r="E29" s="132"/>
      <c r="F29" s="132"/>
      <c r="G29" s="132"/>
      <c r="H29" s="132"/>
      <c r="I29" s="132"/>
      <c r="J29" s="132"/>
      <c r="K29" s="159"/>
    </row>
    <row r="30" spans="1:11">
      <c r="A30" s="139"/>
      <c r="B30" s="140"/>
      <c r="C30" s="140"/>
      <c r="D30" s="140"/>
      <c r="E30" s="140"/>
      <c r="F30" s="140"/>
      <c r="G30" s="140"/>
      <c r="H30" s="140"/>
      <c r="I30" s="140"/>
      <c r="J30" s="140"/>
      <c r="K30" s="162"/>
    </row>
    <row r="31" spans="1:11">
      <c r="A31" s="139"/>
      <c r="B31" s="140"/>
      <c r="C31" s="140"/>
      <c r="D31" s="140"/>
      <c r="E31" s="140"/>
      <c r="F31" s="140"/>
      <c r="G31" s="140"/>
      <c r="H31" s="140"/>
      <c r="I31" s="140"/>
      <c r="J31" s="140"/>
      <c r="K31" s="162"/>
    </row>
    <row r="32" spans="1:11">
      <c r="A32" s="139"/>
      <c r="B32" s="140"/>
      <c r="C32" s="140"/>
      <c r="D32" s="140"/>
      <c r="E32" s="140"/>
      <c r="F32" s="140"/>
      <c r="G32" s="140"/>
      <c r="H32" s="140"/>
      <c r="I32" s="140"/>
      <c r="J32" s="140"/>
      <c r="K32" s="162"/>
    </row>
    <row r="33" ht="23" customHeight="1" spans="1:11">
      <c r="A33" s="139"/>
      <c r="B33" s="140"/>
      <c r="C33" s="140"/>
      <c r="D33" s="140"/>
      <c r="E33" s="140"/>
      <c r="F33" s="140"/>
      <c r="G33" s="140"/>
      <c r="H33" s="140"/>
      <c r="I33" s="140"/>
      <c r="J33" s="140"/>
      <c r="K33" s="162"/>
    </row>
    <row r="34" ht="23" customHeight="1" spans="1:11">
      <c r="A34" s="131"/>
      <c r="B34" s="132"/>
      <c r="C34" s="132"/>
      <c r="D34" s="132"/>
      <c r="E34" s="132"/>
      <c r="F34" s="132"/>
      <c r="G34" s="132"/>
      <c r="H34" s="132"/>
      <c r="I34" s="132"/>
      <c r="J34" s="132"/>
      <c r="K34" s="159"/>
    </row>
    <row r="35" ht="23" customHeight="1" spans="1:11">
      <c r="A35" s="141"/>
      <c r="B35" s="132"/>
      <c r="C35" s="132"/>
      <c r="D35" s="132"/>
      <c r="E35" s="132"/>
      <c r="F35" s="132"/>
      <c r="G35" s="132"/>
      <c r="H35" s="132"/>
      <c r="I35" s="132"/>
      <c r="J35" s="132"/>
      <c r="K35" s="159"/>
    </row>
    <row r="36" ht="23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63"/>
    </row>
    <row r="37" ht="18.75" customHeight="1" spans="1:11">
      <c r="A37" s="144" t="s">
        <v>255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64"/>
    </row>
    <row r="38" s="92" customFormat="1" ht="18.75" customHeight="1" spans="1:11">
      <c r="A38" s="105" t="s">
        <v>256</v>
      </c>
      <c r="B38" s="107"/>
      <c r="C38" s="107"/>
      <c r="D38" s="104" t="s">
        <v>257</v>
      </c>
      <c r="E38" s="104"/>
      <c r="F38" s="146" t="s">
        <v>258</v>
      </c>
      <c r="G38" s="147"/>
      <c r="H38" s="107" t="s">
        <v>259</v>
      </c>
      <c r="I38" s="107"/>
      <c r="J38" s="107" t="s">
        <v>260</v>
      </c>
      <c r="K38" s="158"/>
    </row>
    <row r="39" ht="18.75" customHeight="1" spans="1:13">
      <c r="A39" s="105" t="s">
        <v>113</v>
      </c>
      <c r="B39" s="107" t="s">
        <v>261</v>
      </c>
      <c r="C39" s="107"/>
      <c r="D39" s="107"/>
      <c r="E39" s="107"/>
      <c r="F39" s="107"/>
      <c r="G39" s="107"/>
      <c r="H39" s="107"/>
      <c r="I39" s="107"/>
      <c r="J39" s="107"/>
      <c r="K39" s="158"/>
      <c r="M39" s="92"/>
    </row>
    <row r="40" ht="31" customHeight="1" spans="1:11">
      <c r="A40" s="105" t="s">
        <v>262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58"/>
    </row>
    <row r="4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58"/>
    </row>
    <row r="42" ht="32" customHeight="1" spans="1:11">
      <c r="A42" s="109" t="s">
        <v>126</v>
      </c>
      <c r="B42" s="113" t="s">
        <v>210</v>
      </c>
      <c r="C42" s="113"/>
      <c r="D42" s="111" t="s">
        <v>263</v>
      </c>
      <c r="E42" s="112" t="s">
        <v>211</v>
      </c>
      <c r="F42" s="111" t="s">
        <v>129</v>
      </c>
      <c r="G42" s="148">
        <v>45494</v>
      </c>
      <c r="H42" s="149" t="s">
        <v>130</v>
      </c>
      <c r="I42" s="149"/>
      <c r="J42" s="113" t="s">
        <v>131</v>
      </c>
      <c r="K42" s="16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" sqref="$A1:$XFD1048576"/>
    </sheetView>
  </sheetViews>
  <sheetFormatPr defaultColWidth="10.1666666666667" defaultRowHeight="15.6"/>
  <cols>
    <col min="1" max="1" width="9.66666666666667" style="90" customWidth="1"/>
    <col min="2" max="2" width="11.1666666666667" style="90" customWidth="1"/>
    <col min="3" max="3" width="9.16666666666667" style="90" customWidth="1"/>
    <col min="4" max="4" width="9.5" style="90" customWidth="1"/>
    <col min="5" max="5" width="10.6833333333333" style="90" customWidth="1"/>
    <col min="6" max="6" width="18.6" style="90" customWidth="1"/>
    <col min="7" max="7" width="9.5" style="90" customWidth="1"/>
    <col min="8" max="8" width="9.16666666666667" style="90" customWidth="1"/>
    <col min="9" max="9" width="8.16666666666667" style="90" customWidth="1"/>
    <col min="10" max="10" width="10.5" style="90" customWidth="1"/>
    <col min="11" max="11" width="12.1666666666667" style="90" customWidth="1"/>
    <col min="12" max="16384" width="10.1666666666667" style="90"/>
  </cols>
  <sheetData>
    <row r="1" s="90" customFormat="1" ht="26.55" spans="1:11">
      <c r="A1" s="93" t="s">
        <v>212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="90" customFormat="1" spans="1:11">
      <c r="A2" s="94" t="s">
        <v>37</v>
      </c>
      <c r="B2" s="95" t="s">
        <v>38</v>
      </c>
      <c r="C2" s="95"/>
      <c r="D2" s="96" t="s">
        <v>46</v>
      </c>
      <c r="E2" s="97" t="s">
        <v>47</v>
      </c>
      <c r="F2" s="98" t="s">
        <v>213</v>
      </c>
      <c r="G2" s="99" t="s">
        <v>53</v>
      </c>
      <c r="H2" s="99"/>
      <c r="I2" s="129" t="s">
        <v>41</v>
      </c>
      <c r="J2" s="99" t="s">
        <v>42</v>
      </c>
      <c r="K2" s="150"/>
    </row>
    <row r="3" s="90" customFormat="1" spans="1:11">
      <c r="A3" s="100" t="s">
        <v>59</v>
      </c>
      <c r="B3" s="101">
        <v>22082</v>
      </c>
      <c r="C3" s="101"/>
      <c r="D3" s="102" t="s">
        <v>214</v>
      </c>
      <c r="E3" s="103">
        <v>45532</v>
      </c>
      <c r="F3" s="103"/>
      <c r="G3" s="103"/>
      <c r="H3" s="104" t="s">
        <v>215</v>
      </c>
      <c r="I3" s="104"/>
      <c r="J3" s="104"/>
      <c r="K3" s="151"/>
    </row>
    <row r="4" s="90" customFormat="1" spans="1:11">
      <c r="A4" s="105" t="s">
        <v>56</v>
      </c>
      <c r="B4" s="106">
        <v>4</v>
      </c>
      <c r="C4" s="106">
        <v>6</v>
      </c>
      <c r="D4" s="107" t="s">
        <v>216</v>
      </c>
      <c r="E4" s="108" t="s">
        <v>217</v>
      </c>
      <c r="F4" s="108"/>
      <c r="G4" s="108"/>
      <c r="H4" s="107" t="s">
        <v>218</v>
      </c>
      <c r="I4" s="107"/>
      <c r="J4" s="121" t="s">
        <v>50</v>
      </c>
      <c r="K4" s="152" t="s">
        <v>51</v>
      </c>
    </row>
    <row r="5" s="90" customFormat="1" spans="1:11">
      <c r="A5" s="105" t="s">
        <v>219</v>
      </c>
      <c r="B5" s="101">
        <v>6</v>
      </c>
      <c r="C5" s="101"/>
      <c r="D5" s="102" t="s">
        <v>217</v>
      </c>
      <c r="E5" s="102" t="s">
        <v>220</v>
      </c>
      <c r="F5" s="102" t="s">
        <v>221</v>
      </c>
      <c r="G5" s="102" t="s">
        <v>222</v>
      </c>
      <c r="H5" s="107" t="s">
        <v>223</v>
      </c>
      <c r="I5" s="107"/>
      <c r="J5" s="121" t="s">
        <v>50</v>
      </c>
      <c r="K5" s="152" t="s">
        <v>51</v>
      </c>
    </row>
    <row r="6" s="90" customFormat="1" ht="16.35" spans="1:11">
      <c r="A6" s="109" t="s">
        <v>224</v>
      </c>
      <c r="B6" s="110">
        <v>980</v>
      </c>
      <c r="C6" s="110"/>
      <c r="D6" s="111" t="s">
        <v>225</v>
      </c>
      <c r="E6" s="112"/>
      <c r="F6" s="113">
        <v>5965</v>
      </c>
      <c r="G6" s="111"/>
      <c r="H6" s="114" t="s">
        <v>226</v>
      </c>
      <c r="I6" s="114"/>
      <c r="J6" s="127" t="s">
        <v>50</v>
      </c>
      <c r="K6" s="153" t="s">
        <v>51</v>
      </c>
    </row>
    <row r="7" s="90" customFormat="1" ht="16.3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="90" customFormat="1" spans="1:11">
      <c r="A8" s="118" t="s">
        <v>227</v>
      </c>
      <c r="B8" s="98" t="s">
        <v>228</v>
      </c>
      <c r="C8" s="98" t="s">
        <v>229</v>
      </c>
      <c r="D8" s="98" t="s">
        <v>230</v>
      </c>
      <c r="E8" s="98" t="s">
        <v>231</v>
      </c>
      <c r="F8" s="98" t="s">
        <v>232</v>
      </c>
      <c r="G8" s="119" t="s">
        <v>233</v>
      </c>
      <c r="H8" s="120"/>
      <c r="I8" s="120"/>
      <c r="J8" s="120"/>
      <c r="K8" s="154"/>
    </row>
    <row r="9" s="90" customFormat="1" spans="1:11">
      <c r="A9" s="105" t="s">
        <v>234</v>
      </c>
      <c r="B9" s="107"/>
      <c r="C9" s="121" t="s">
        <v>50</v>
      </c>
      <c r="D9" s="121" t="s">
        <v>51</v>
      </c>
      <c r="E9" s="102" t="s">
        <v>235</v>
      </c>
      <c r="F9" s="122" t="s">
        <v>236</v>
      </c>
      <c r="G9" s="123"/>
      <c r="H9" s="124"/>
      <c r="I9" s="124"/>
      <c r="J9" s="124"/>
      <c r="K9" s="155"/>
    </row>
    <row r="10" s="90" customFormat="1" spans="1:11">
      <c r="A10" s="105" t="s">
        <v>237</v>
      </c>
      <c r="B10" s="107"/>
      <c r="C10" s="121" t="s">
        <v>50</v>
      </c>
      <c r="D10" s="121" t="s">
        <v>51</v>
      </c>
      <c r="E10" s="102" t="s">
        <v>238</v>
      </c>
      <c r="F10" s="122" t="s">
        <v>197</v>
      </c>
      <c r="G10" s="123" t="s">
        <v>239</v>
      </c>
      <c r="H10" s="124"/>
      <c r="I10" s="124"/>
      <c r="J10" s="124"/>
      <c r="K10" s="155"/>
    </row>
    <row r="11" s="90" customFormat="1" spans="1:11">
      <c r="A11" s="125" t="s">
        <v>198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56"/>
    </row>
    <row r="12" s="90" customFormat="1" spans="1:11">
      <c r="A12" s="100" t="s">
        <v>73</v>
      </c>
      <c r="B12" s="121" t="s">
        <v>69</v>
      </c>
      <c r="C12" s="121" t="s">
        <v>70</v>
      </c>
      <c r="D12" s="122"/>
      <c r="E12" s="102" t="s">
        <v>71</v>
      </c>
      <c r="F12" s="121" t="s">
        <v>69</v>
      </c>
      <c r="G12" s="121" t="s">
        <v>70</v>
      </c>
      <c r="H12" s="121"/>
      <c r="I12" s="102" t="s">
        <v>240</v>
      </c>
      <c r="J12" s="121" t="s">
        <v>69</v>
      </c>
      <c r="K12" s="152" t="s">
        <v>70</v>
      </c>
    </row>
    <row r="13" s="90" customFormat="1" spans="1:11">
      <c r="A13" s="100" t="s">
        <v>76</v>
      </c>
      <c r="B13" s="121" t="s">
        <v>69</v>
      </c>
      <c r="C13" s="121" t="s">
        <v>70</v>
      </c>
      <c r="D13" s="122"/>
      <c r="E13" s="102" t="s">
        <v>81</v>
      </c>
      <c r="F13" s="121" t="s">
        <v>69</v>
      </c>
      <c r="G13" s="121" t="s">
        <v>70</v>
      </c>
      <c r="H13" s="121"/>
      <c r="I13" s="102" t="s">
        <v>241</v>
      </c>
      <c r="J13" s="121" t="s">
        <v>69</v>
      </c>
      <c r="K13" s="152" t="s">
        <v>70</v>
      </c>
    </row>
    <row r="14" s="90" customFormat="1" ht="16.35" spans="1:11">
      <c r="A14" s="109" t="s">
        <v>242</v>
      </c>
      <c r="B14" s="127" t="s">
        <v>69</v>
      </c>
      <c r="C14" s="127" t="s">
        <v>70</v>
      </c>
      <c r="D14" s="112"/>
      <c r="E14" s="111" t="s">
        <v>243</v>
      </c>
      <c r="F14" s="127" t="s">
        <v>69</v>
      </c>
      <c r="G14" s="127" t="s">
        <v>70</v>
      </c>
      <c r="H14" s="127"/>
      <c r="I14" s="111" t="s">
        <v>244</v>
      </c>
      <c r="J14" s="127" t="s">
        <v>69</v>
      </c>
      <c r="K14" s="153" t="s">
        <v>70</v>
      </c>
    </row>
    <row r="15" s="90" customFormat="1" ht="16.35" spans="1:11">
      <c r="A15" s="115"/>
      <c r="B15" s="128"/>
      <c r="C15" s="128"/>
      <c r="D15" s="116"/>
      <c r="E15" s="115"/>
      <c r="F15" s="128"/>
      <c r="G15" s="128"/>
      <c r="H15" s="128"/>
      <c r="I15" s="115"/>
      <c r="J15" s="128"/>
      <c r="K15" s="128"/>
    </row>
    <row r="16" s="91" customFormat="1" spans="1:11">
      <c r="A16" s="94" t="s">
        <v>245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57"/>
    </row>
    <row r="17" s="90" customFormat="1" spans="1:11">
      <c r="A17" s="105" t="s">
        <v>246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58"/>
    </row>
    <row r="18" s="90" customFormat="1" spans="1:11">
      <c r="A18" s="105" t="s">
        <v>247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58"/>
    </row>
    <row r="19" s="90" customFormat="1" spans="1:11">
      <c r="A19" s="130" t="s">
        <v>248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2"/>
    </row>
    <row r="20" s="90" customFormat="1" spans="1:11">
      <c r="A20" s="131" t="s">
        <v>249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59"/>
    </row>
    <row r="21" s="90" customFormat="1" spans="1:11">
      <c r="A21" s="131" t="s">
        <v>250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59"/>
    </row>
    <row r="22" s="90" customFormat="1" spans="1:11">
      <c r="A22" s="131" t="s">
        <v>251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59"/>
    </row>
    <row r="23" s="90" customFormat="1" spans="1:1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60"/>
    </row>
    <row r="24" s="90" customFormat="1" spans="1:11">
      <c r="A24" s="105" t="s">
        <v>112</v>
      </c>
      <c r="B24" s="107"/>
      <c r="C24" s="121" t="s">
        <v>50</v>
      </c>
      <c r="D24" s="121" t="s">
        <v>51</v>
      </c>
      <c r="E24" s="104"/>
      <c r="F24" s="104"/>
      <c r="G24" s="104"/>
      <c r="H24" s="104"/>
      <c r="I24" s="104"/>
      <c r="J24" s="104"/>
      <c r="K24" s="151"/>
    </row>
    <row r="25" s="90" customFormat="1" ht="16.35" spans="1:11">
      <c r="A25" s="135" t="s">
        <v>252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61"/>
    </row>
    <row r="26" s="90" customFormat="1" ht="16.3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="90" customFormat="1" spans="1:11">
      <c r="A27" s="138" t="s">
        <v>253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54"/>
    </row>
    <row r="28" s="90" customFormat="1" spans="1:11">
      <c r="A28" s="130" t="s">
        <v>254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52"/>
    </row>
    <row r="29" s="90" customFormat="1" spans="1:11">
      <c r="A29" s="131"/>
      <c r="B29" s="132"/>
      <c r="C29" s="132"/>
      <c r="D29" s="132"/>
      <c r="E29" s="132"/>
      <c r="F29" s="132"/>
      <c r="G29" s="132"/>
      <c r="H29" s="132"/>
      <c r="I29" s="132"/>
      <c r="J29" s="132"/>
      <c r="K29" s="159"/>
    </row>
    <row r="30" s="90" customFormat="1" spans="1:11">
      <c r="A30" s="139"/>
      <c r="B30" s="140"/>
      <c r="C30" s="140"/>
      <c r="D30" s="140"/>
      <c r="E30" s="140"/>
      <c r="F30" s="140"/>
      <c r="G30" s="140"/>
      <c r="H30" s="140"/>
      <c r="I30" s="140"/>
      <c r="J30" s="140"/>
      <c r="K30" s="162"/>
    </row>
    <row r="31" s="90" customFormat="1" spans="1:11">
      <c r="A31" s="139"/>
      <c r="B31" s="140"/>
      <c r="C31" s="140"/>
      <c r="D31" s="140"/>
      <c r="E31" s="140"/>
      <c r="F31" s="140"/>
      <c r="G31" s="140"/>
      <c r="H31" s="140"/>
      <c r="I31" s="140"/>
      <c r="J31" s="140"/>
      <c r="K31" s="162"/>
    </row>
    <row r="32" s="90" customFormat="1" spans="1:11">
      <c r="A32" s="139"/>
      <c r="B32" s="140"/>
      <c r="C32" s="140"/>
      <c r="D32" s="140"/>
      <c r="E32" s="140"/>
      <c r="F32" s="140"/>
      <c r="G32" s="140"/>
      <c r="H32" s="140"/>
      <c r="I32" s="140"/>
      <c r="J32" s="140"/>
      <c r="K32" s="162"/>
    </row>
    <row r="33" s="90" customFormat="1" ht="23" customHeight="1" spans="1:11">
      <c r="A33" s="139"/>
      <c r="B33" s="140"/>
      <c r="C33" s="140"/>
      <c r="D33" s="140"/>
      <c r="E33" s="140"/>
      <c r="F33" s="140"/>
      <c r="G33" s="140"/>
      <c r="H33" s="140"/>
      <c r="I33" s="140"/>
      <c r="J33" s="140"/>
      <c r="K33" s="162"/>
    </row>
    <row r="34" s="90" customFormat="1" ht="23" customHeight="1" spans="1:11">
      <c r="A34" s="131"/>
      <c r="B34" s="132"/>
      <c r="C34" s="132"/>
      <c r="D34" s="132"/>
      <c r="E34" s="132"/>
      <c r="F34" s="132"/>
      <c r="G34" s="132"/>
      <c r="H34" s="132"/>
      <c r="I34" s="132"/>
      <c r="J34" s="132"/>
      <c r="K34" s="159"/>
    </row>
    <row r="35" s="90" customFormat="1" ht="23" customHeight="1" spans="1:11">
      <c r="A35" s="141"/>
      <c r="B35" s="132"/>
      <c r="C35" s="132"/>
      <c r="D35" s="132"/>
      <c r="E35" s="132"/>
      <c r="F35" s="132"/>
      <c r="G35" s="132"/>
      <c r="H35" s="132"/>
      <c r="I35" s="132"/>
      <c r="J35" s="132"/>
      <c r="K35" s="159"/>
    </row>
    <row r="36" s="90" customFormat="1" ht="23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63"/>
    </row>
    <row r="37" s="90" customFormat="1" ht="18.75" customHeight="1" spans="1:11">
      <c r="A37" s="144" t="s">
        <v>255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64"/>
    </row>
    <row r="38" s="92" customFormat="1" ht="18.75" customHeight="1" spans="1:11">
      <c r="A38" s="105" t="s">
        <v>256</v>
      </c>
      <c r="B38" s="107"/>
      <c r="C38" s="107"/>
      <c r="D38" s="104" t="s">
        <v>257</v>
      </c>
      <c r="E38" s="104"/>
      <c r="F38" s="146" t="s">
        <v>258</v>
      </c>
      <c r="G38" s="147"/>
      <c r="H38" s="107" t="s">
        <v>259</v>
      </c>
      <c r="I38" s="107"/>
      <c r="J38" s="107" t="s">
        <v>260</v>
      </c>
      <c r="K38" s="158"/>
    </row>
    <row r="39" s="90" customFormat="1" ht="18.75" customHeight="1" spans="1:13">
      <c r="A39" s="105" t="s">
        <v>113</v>
      </c>
      <c r="B39" s="107" t="s">
        <v>261</v>
      </c>
      <c r="C39" s="107"/>
      <c r="D39" s="107"/>
      <c r="E39" s="107"/>
      <c r="F39" s="107"/>
      <c r="G39" s="107"/>
      <c r="H39" s="107"/>
      <c r="I39" s="107"/>
      <c r="J39" s="107"/>
      <c r="K39" s="158"/>
      <c r="M39" s="92"/>
    </row>
    <row r="40" s="90" customFormat="1" ht="31" customHeight="1" spans="1:11">
      <c r="A40" s="105" t="s">
        <v>262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58"/>
    </row>
    <row r="41" s="90" customFormat="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58"/>
    </row>
    <row r="42" s="90" customFormat="1" ht="32" customHeight="1" spans="1:11">
      <c r="A42" s="109" t="s">
        <v>126</v>
      </c>
      <c r="B42" s="113" t="s">
        <v>210</v>
      </c>
      <c r="C42" s="113"/>
      <c r="D42" s="111" t="s">
        <v>263</v>
      </c>
      <c r="E42" s="112" t="s">
        <v>211</v>
      </c>
      <c r="F42" s="111" t="s">
        <v>129</v>
      </c>
      <c r="G42" s="148">
        <v>45494</v>
      </c>
      <c r="H42" s="149" t="s">
        <v>130</v>
      </c>
      <c r="I42" s="149"/>
      <c r="J42" s="113" t="s">
        <v>131</v>
      </c>
      <c r="K42" s="16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G8" sqref="G8:K8"/>
    </sheetView>
  </sheetViews>
  <sheetFormatPr defaultColWidth="10.1666666666667" defaultRowHeight="15.6"/>
  <cols>
    <col min="1" max="1" width="9.66666666666667" style="90" customWidth="1"/>
    <col min="2" max="2" width="11.1666666666667" style="90" customWidth="1"/>
    <col min="3" max="3" width="9.16666666666667" style="90" customWidth="1"/>
    <col min="4" max="4" width="9.5" style="90" customWidth="1"/>
    <col min="5" max="5" width="10.6833333333333" style="90" customWidth="1"/>
    <col min="6" max="6" width="18.6" style="90" customWidth="1"/>
    <col min="7" max="7" width="9.5" style="90" customWidth="1"/>
    <col min="8" max="8" width="9.16666666666667" style="90" customWidth="1"/>
    <col min="9" max="9" width="8.16666666666667" style="90" customWidth="1"/>
    <col min="10" max="10" width="10.5" style="90" customWidth="1"/>
    <col min="11" max="11" width="12.1666666666667" style="90" customWidth="1"/>
    <col min="12" max="16384" width="10.1666666666667" style="90"/>
  </cols>
  <sheetData>
    <row r="1" s="90" customFormat="1" ht="26.55" spans="1:11">
      <c r="A1" s="93" t="s">
        <v>212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="90" customFormat="1" spans="1:11">
      <c r="A2" s="94" t="s">
        <v>37</v>
      </c>
      <c r="B2" s="95" t="s">
        <v>38</v>
      </c>
      <c r="C2" s="95"/>
      <c r="D2" s="96" t="s">
        <v>46</v>
      </c>
      <c r="E2" s="97" t="s">
        <v>47</v>
      </c>
      <c r="F2" s="98" t="s">
        <v>213</v>
      </c>
      <c r="G2" s="99" t="s">
        <v>53</v>
      </c>
      <c r="H2" s="99"/>
      <c r="I2" s="129" t="s">
        <v>41</v>
      </c>
      <c r="J2" s="99" t="s">
        <v>42</v>
      </c>
      <c r="K2" s="150"/>
    </row>
    <row r="3" s="90" customFormat="1" spans="1:11">
      <c r="A3" s="100" t="s">
        <v>59</v>
      </c>
      <c r="B3" s="101">
        <v>22082</v>
      </c>
      <c r="C3" s="101"/>
      <c r="D3" s="102" t="s">
        <v>214</v>
      </c>
      <c r="E3" s="103">
        <v>45532</v>
      </c>
      <c r="F3" s="103"/>
      <c r="G3" s="103"/>
      <c r="H3" s="104" t="s">
        <v>215</v>
      </c>
      <c r="I3" s="104"/>
      <c r="J3" s="104"/>
      <c r="K3" s="151"/>
    </row>
    <row r="4" s="90" customFormat="1" spans="1:11">
      <c r="A4" s="105" t="s">
        <v>56</v>
      </c>
      <c r="B4" s="106">
        <v>4</v>
      </c>
      <c r="C4" s="106">
        <v>6</v>
      </c>
      <c r="D4" s="107" t="s">
        <v>216</v>
      </c>
      <c r="E4" s="108" t="s">
        <v>217</v>
      </c>
      <c r="F4" s="108"/>
      <c r="G4" s="108"/>
      <c r="H4" s="107" t="s">
        <v>218</v>
      </c>
      <c r="I4" s="107"/>
      <c r="J4" s="121" t="s">
        <v>50</v>
      </c>
      <c r="K4" s="152" t="s">
        <v>51</v>
      </c>
    </row>
    <row r="5" s="90" customFormat="1" spans="1:11">
      <c r="A5" s="105" t="s">
        <v>219</v>
      </c>
      <c r="B5" s="101">
        <v>5</v>
      </c>
      <c r="C5" s="101"/>
      <c r="D5" s="102" t="s">
        <v>217</v>
      </c>
      <c r="E5" s="102" t="s">
        <v>220</v>
      </c>
      <c r="F5" s="102" t="s">
        <v>221</v>
      </c>
      <c r="G5" s="102" t="s">
        <v>222</v>
      </c>
      <c r="H5" s="107" t="s">
        <v>223</v>
      </c>
      <c r="I5" s="107"/>
      <c r="J5" s="121" t="s">
        <v>50</v>
      </c>
      <c r="K5" s="152" t="s">
        <v>51</v>
      </c>
    </row>
    <row r="6" s="90" customFormat="1" ht="16.35" spans="1:11">
      <c r="A6" s="109" t="s">
        <v>224</v>
      </c>
      <c r="B6" s="110">
        <v>580</v>
      </c>
      <c r="C6" s="110"/>
      <c r="D6" s="111" t="s">
        <v>225</v>
      </c>
      <c r="E6" s="112"/>
      <c r="F6" s="113">
        <v>6260</v>
      </c>
      <c r="G6" s="111"/>
      <c r="H6" s="114" t="s">
        <v>226</v>
      </c>
      <c r="I6" s="114"/>
      <c r="J6" s="127" t="s">
        <v>50</v>
      </c>
      <c r="K6" s="153" t="s">
        <v>51</v>
      </c>
    </row>
    <row r="7" s="90" customFormat="1" ht="16.3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="90" customFormat="1" spans="1:11">
      <c r="A8" s="118" t="s">
        <v>227</v>
      </c>
      <c r="B8" s="98" t="s">
        <v>228</v>
      </c>
      <c r="C8" s="98" t="s">
        <v>229</v>
      </c>
      <c r="D8" s="98" t="s">
        <v>230</v>
      </c>
      <c r="E8" s="98" t="s">
        <v>231</v>
      </c>
      <c r="F8" s="98" t="s">
        <v>232</v>
      </c>
      <c r="G8" s="119" t="s">
        <v>264</v>
      </c>
      <c r="H8" s="120"/>
      <c r="I8" s="120"/>
      <c r="J8" s="120"/>
      <c r="K8" s="154"/>
    </row>
    <row r="9" s="90" customFormat="1" spans="1:11">
      <c r="A9" s="105" t="s">
        <v>234</v>
      </c>
      <c r="B9" s="107"/>
      <c r="C9" s="121" t="s">
        <v>50</v>
      </c>
      <c r="D9" s="121" t="s">
        <v>51</v>
      </c>
      <c r="E9" s="102" t="s">
        <v>235</v>
      </c>
      <c r="F9" s="122" t="s">
        <v>236</v>
      </c>
      <c r="G9" s="123"/>
      <c r="H9" s="124"/>
      <c r="I9" s="124"/>
      <c r="J9" s="124"/>
      <c r="K9" s="155"/>
    </row>
    <row r="10" s="90" customFormat="1" spans="1:11">
      <c r="A10" s="105" t="s">
        <v>237</v>
      </c>
      <c r="B10" s="107"/>
      <c r="C10" s="121" t="s">
        <v>50</v>
      </c>
      <c r="D10" s="121" t="s">
        <v>51</v>
      </c>
      <c r="E10" s="102" t="s">
        <v>238</v>
      </c>
      <c r="F10" s="122" t="s">
        <v>197</v>
      </c>
      <c r="G10" s="123" t="s">
        <v>239</v>
      </c>
      <c r="H10" s="124"/>
      <c r="I10" s="124"/>
      <c r="J10" s="124"/>
      <c r="K10" s="155"/>
    </row>
    <row r="11" s="90" customFormat="1" spans="1:11">
      <c r="A11" s="125" t="s">
        <v>198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56"/>
    </row>
    <row r="12" s="90" customFormat="1" spans="1:11">
      <c r="A12" s="100" t="s">
        <v>73</v>
      </c>
      <c r="B12" s="121" t="s">
        <v>69</v>
      </c>
      <c r="C12" s="121" t="s">
        <v>70</v>
      </c>
      <c r="D12" s="122"/>
      <c r="E12" s="102" t="s">
        <v>71</v>
      </c>
      <c r="F12" s="121" t="s">
        <v>69</v>
      </c>
      <c r="G12" s="121" t="s">
        <v>70</v>
      </c>
      <c r="H12" s="121"/>
      <c r="I12" s="102" t="s">
        <v>240</v>
      </c>
      <c r="J12" s="121" t="s">
        <v>69</v>
      </c>
      <c r="K12" s="152" t="s">
        <v>70</v>
      </c>
    </row>
    <row r="13" s="90" customFormat="1" spans="1:11">
      <c r="A13" s="100" t="s">
        <v>76</v>
      </c>
      <c r="B13" s="121" t="s">
        <v>69</v>
      </c>
      <c r="C13" s="121" t="s">
        <v>70</v>
      </c>
      <c r="D13" s="122"/>
      <c r="E13" s="102" t="s">
        <v>81</v>
      </c>
      <c r="F13" s="121" t="s">
        <v>69</v>
      </c>
      <c r="G13" s="121" t="s">
        <v>70</v>
      </c>
      <c r="H13" s="121"/>
      <c r="I13" s="102" t="s">
        <v>241</v>
      </c>
      <c r="J13" s="121" t="s">
        <v>69</v>
      </c>
      <c r="K13" s="152" t="s">
        <v>70</v>
      </c>
    </row>
    <row r="14" s="90" customFormat="1" ht="16.35" spans="1:11">
      <c r="A14" s="109" t="s">
        <v>242</v>
      </c>
      <c r="B14" s="127" t="s">
        <v>69</v>
      </c>
      <c r="C14" s="127" t="s">
        <v>70</v>
      </c>
      <c r="D14" s="112"/>
      <c r="E14" s="111" t="s">
        <v>243</v>
      </c>
      <c r="F14" s="127" t="s">
        <v>69</v>
      </c>
      <c r="G14" s="127" t="s">
        <v>70</v>
      </c>
      <c r="H14" s="127"/>
      <c r="I14" s="111" t="s">
        <v>244</v>
      </c>
      <c r="J14" s="127" t="s">
        <v>69</v>
      </c>
      <c r="K14" s="153" t="s">
        <v>70</v>
      </c>
    </row>
    <row r="15" s="90" customFormat="1" ht="16.35" spans="1:11">
      <c r="A15" s="115"/>
      <c r="B15" s="128"/>
      <c r="C15" s="128"/>
      <c r="D15" s="116"/>
      <c r="E15" s="115"/>
      <c r="F15" s="128"/>
      <c r="G15" s="128"/>
      <c r="H15" s="128"/>
      <c r="I15" s="115"/>
      <c r="J15" s="128"/>
      <c r="K15" s="128"/>
    </row>
    <row r="16" s="91" customFormat="1" spans="1:11">
      <c r="A16" s="94" t="s">
        <v>245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57"/>
    </row>
    <row r="17" s="90" customFormat="1" spans="1:11">
      <c r="A17" s="105" t="s">
        <v>246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58"/>
    </row>
    <row r="18" s="90" customFormat="1" spans="1:11">
      <c r="A18" s="105" t="s">
        <v>247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58"/>
    </row>
    <row r="19" s="90" customFormat="1" spans="1:11">
      <c r="A19" s="130" t="s">
        <v>265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2"/>
    </row>
    <row r="20" s="90" customFormat="1" spans="1:11">
      <c r="A20" s="131" t="s">
        <v>266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59"/>
    </row>
    <row r="21" s="90" customFormat="1" spans="1:11">
      <c r="A21" s="131" t="s">
        <v>267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59"/>
    </row>
    <row r="22" s="90" customFormat="1" spans="1:11">
      <c r="A22" s="131" t="s">
        <v>251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59"/>
    </row>
    <row r="23" s="90" customFormat="1" spans="1:1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60"/>
    </row>
    <row r="24" s="90" customFormat="1" spans="1:11">
      <c r="A24" s="105" t="s">
        <v>112</v>
      </c>
      <c r="B24" s="107"/>
      <c r="C24" s="121" t="s">
        <v>50</v>
      </c>
      <c r="D24" s="121" t="s">
        <v>51</v>
      </c>
      <c r="E24" s="104"/>
      <c r="F24" s="104"/>
      <c r="G24" s="104"/>
      <c r="H24" s="104"/>
      <c r="I24" s="104"/>
      <c r="J24" s="104"/>
      <c r="K24" s="151"/>
    </row>
    <row r="25" s="90" customFormat="1" ht="16.35" spans="1:11">
      <c r="A25" s="135" t="s">
        <v>252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61"/>
    </row>
    <row r="26" s="90" customFormat="1" ht="16.3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="90" customFormat="1" spans="1:11">
      <c r="A27" s="138" t="s">
        <v>253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54"/>
    </row>
    <row r="28" s="90" customFormat="1" spans="1:11">
      <c r="A28" s="130" t="s">
        <v>254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52"/>
    </row>
    <row r="29" s="90" customFormat="1" spans="1:11">
      <c r="A29" s="131"/>
      <c r="B29" s="132"/>
      <c r="C29" s="132"/>
      <c r="D29" s="132"/>
      <c r="E29" s="132"/>
      <c r="F29" s="132"/>
      <c r="G29" s="132"/>
      <c r="H29" s="132"/>
      <c r="I29" s="132"/>
      <c r="J29" s="132"/>
      <c r="K29" s="159"/>
    </row>
    <row r="30" s="90" customFormat="1" spans="1:11">
      <c r="A30" s="139"/>
      <c r="B30" s="140"/>
      <c r="C30" s="140"/>
      <c r="D30" s="140"/>
      <c r="E30" s="140"/>
      <c r="F30" s="140"/>
      <c r="G30" s="140"/>
      <c r="H30" s="140"/>
      <c r="I30" s="140"/>
      <c r="J30" s="140"/>
      <c r="K30" s="162"/>
    </row>
    <row r="31" s="90" customFormat="1" spans="1:11">
      <c r="A31" s="139"/>
      <c r="B31" s="140"/>
      <c r="C31" s="140"/>
      <c r="D31" s="140"/>
      <c r="E31" s="140"/>
      <c r="F31" s="140"/>
      <c r="G31" s="140"/>
      <c r="H31" s="140"/>
      <c r="I31" s="140"/>
      <c r="J31" s="140"/>
      <c r="K31" s="162"/>
    </row>
    <row r="32" s="90" customFormat="1" spans="1:11">
      <c r="A32" s="139"/>
      <c r="B32" s="140"/>
      <c r="C32" s="140"/>
      <c r="D32" s="140"/>
      <c r="E32" s="140"/>
      <c r="F32" s="140"/>
      <c r="G32" s="140"/>
      <c r="H32" s="140"/>
      <c r="I32" s="140"/>
      <c r="J32" s="140"/>
      <c r="K32" s="162"/>
    </row>
    <row r="33" s="90" customFormat="1" ht="23" customHeight="1" spans="1:11">
      <c r="A33" s="139"/>
      <c r="B33" s="140"/>
      <c r="C33" s="140"/>
      <c r="D33" s="140"/>
      <c r="E33" s="140"/>
      <c r="F33" s="140"/>
      <c r="G33" s="140"/>
      <c r="H33" s="140"/>
      <c r="I33" s="140"/>
      <c r="J33" s="140"/>
      <c r="K33" s="162"/>
    </row>
    <row r="34" s="90" customFormat="1" ht="23" customHeight="1" spans="1:11">
      <c r="A34" s="131"/>
      <c r="B34" s="132"/>
      <c r="C34" s="132"/>
      <c r="D34" s="132"/>
      <c r="E34" s="132"/>
      <c r="F34" s="132"/>
      <c r="G34" s="132"/>
      <c r="H34" s="132"/>
      <c r="I34" s="132"/>
      <c r="J34" s="132"/>
      <c r="K34" s="159"/>
    </row>
    <row r="35" s="90" customFormat="1" ht="23" customHeight="1" spans="1:11">
      <c r="A35" s="141"/>
      <c r="B35" s="132"/>
      <c r="C35" s="132"/>
      <c r="D35" s="132"/>
      <c r="E35" s="132"/>
      <c r="F35" s="132"/>
      <c r="G35" s="132"/>
      <c r="H35" s="132"/>
      <c r="I35" s="132"/>
      <c r="J35" s="132"/>
      <c r="K35" s="159"/>
    </row>
    <row r="36" s="90" customFormat="1" ht="23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63"/>
    </row>
    <row r="37" s="90" customFormat="1" ht="18.75" customHeight="1" spans="1:11">
      <c r="A37" s="144" t="s">
        <v>255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64"/>
    </row>
    <row r="38" s="92" customFormat="1" ht="18.75" customHeight="1" spans="1:11">
      <c r="A38" s="105" t="s">
        <v>256</v>
      </c>
      <c r="B38" s="107"/>
      <c r="C38" s="107"/>
      <c r="D38" s="104" t="s">
        <v>257</v>
      </c>
      <c r="E38" s="104"/>
      <c r="F38" s="146" t="s">
        <v>258</v>
      </c>
      <c r="G38" s="147"/>
      <c r="H38" s="107" t="s">
        <v>259</v>
      </c>
      <c r="I38" s="107"/>
      <c r="J38" s="107" t="s">
        <v>260</v>
      </c>
      <c r="K38" s="158"/>
    </row>
    <row r="39" s="90" customFormat="1" ht="18.75" customHeight="1" spans="1:13">
      <c r="A39" s="105" t="s">
        <v>113</v>
      </c>
      <c r="B39" s="107" t="s">
        <v>261</v>
      </c>
      <c r="C39" s="107"/>
      <c r="D39" s="107"/>
      <c r="E39" s="107"/>
      <c r="F39" s="107"/>
      <c r="G39" s="107"/>
      <c r="H39" s="107"/>
      <c r="I39" s="107"/>
      <c r="J39" s="107"/>
      <c r="K39" s="158"/>
      <c r="M39" s="92"/>
    </row>
    <row r="40" s="90" customFormat="1" ht="31" customHeight="1" spans="1:11">
      <c r="A40" s="105" t="s">
        <v>262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58"/>
    </row>
    <row r="41" s="90" customFormat="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58"/>
    </row>
    <row r="42" s="90" customFormat="1" ht="32" customHeight="1" spans="1:11">
      <c r="A42" s="109" t="s">
        <v>126</v>
      </c>
      <c r="B42" s="113" t="s">
        <v>210</v>
      </c>
      <c r="C42" s="113"/>
      <c r="D42" s="111" t="s">
        <v>263</v>
      </c>
      <c r="E42" s="112" t="s">
        <v>211</v>
      </c>
      <c r="F42" s="111" t="s">
        <v>129</v>
      </c>
      <c r="G42" s="148">
        <v>45494</v>
      </c>
      <c r="H42" s="149" t="s">
        <v>130</v>
      </c>
      <c r="I42" s="149"/>
      <c r="J42" s="113" t="s">
        <v>131</v>
      </c>
      <c r="K42" s="16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15948</cp:lastModifiedBy>
  <dcterms:created xsi:type="dcterms:W3CDTF">2020-03-11T01:34:00Z</dcterms:created>
  <dcterms:modified xsi:type="dcterms:W3CDTF">2024-08-16T06:05:55Z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9A76448B09AA4BF58667FC667EC195F4</vt:lpwstr>
  </property>
</Properties>
</file>