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4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 " sheetId="20" r:id="rId8"/>
    <sheet name="尾期3" sheetId="19" r:id="rId9"/>
    <sheet name="尾期4" sheetId="21" r:id="rId10"/>
    <sheet name="验货尺寸表1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<sst xmlns="http://schemas.openxmlformats.org/spreadsheetml/2006/main" count="1598" uniqueCount="380">
  <si>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</si>
  <si>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</si>
  <si>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</si>
  <si>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</si>
  <si>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</si>
  <si>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</si>
  <si>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</si>
  <si>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</si>
  <si>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</si>
  <si>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</si>
  <si>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</si>
  <si>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</si>
  <si>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</si>
  <si>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</si>
  <si>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</si>
  <si>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</si>
  <si>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</si>
  <si>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</si>
  <si>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</si>
  <si>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</si>
  <si>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</si>
  <si>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</si>
  <si>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</si>
  <si>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</si>
  <si>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</si>
  <si>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</si>
  <si>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</si>
  <si>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</si>
  <si>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</si>
  <si>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</si>
  <si>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</si>
  <si>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</si>
  <si>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</si>
  <si>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</si>
  <si>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</si>
  <si>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</si>
  <si>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</si>
  <si>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</si>
  <si>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</si>
  <si>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</si>
  <si>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</si>
  <si>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</si>
  <si>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</si>
  <si>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</si>
  <si>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</si>
  <si>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</si>
  <si>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</si>
  <si>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TAWWBM90756</t>
  </si>
  <si>
    <t>合同交期</t>
  </si>
  <si>
    <t>产前确认样</t>
  </si>
  <si>
    <t>有</t>
  </si>
  <si>
    <t>无</t>
  </si>
  <si>
    <t>品名</t>
  </si>
  <si>
    <t>男款套绒冲锋衣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</si>
  <si>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</si>
  <si>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</si>
  <si>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</si>
  <si>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</si>
  <si>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</si>
  <si>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</si>
  <si>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</si>
  <si>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</si>
  <si>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</si>
  <si>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CGDD24050700035</t>
  </si>
  <si>
    <t>预计发货时间</t>
  </si>
  <si>
    <t>20204年7月15日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</si>
  <si>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</si>
  <si>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</si>
  <si>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</si>
  <si>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</si>
  <si>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</si>
  <si>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</si>
  <si>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</si>
  <si>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</si>
  <si>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</si>
  <si>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</si>
  <si>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</si>
  <si>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</si>
  <si>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</si>
  <si>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</si>
  <si>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</si>
  <si>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</si>
  <si>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</si>
  <si>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</si>
  <si>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</si>
  <si>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</si>
  <si>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</si>
  <si>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</si>
  <si>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</si>
  <si>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</si>
  <si>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</si>
  <si>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</si>
  <si>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</si>
  <si>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</si>
  <si>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</si>
  <si>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</si>
  <si>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</si>
  <si>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</si>
  <si>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</si>
  <si>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</si>
  <si>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</si>
  <si>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</si>
  <si>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</si>
  <si>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</si>
  <si>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军绿</t>
  </si>
  <si>
    <t>莎草色</t>
  </si>
  <si>
    <t>原木色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</si>
  <si>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</si>
  <si>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</si>
  <si>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</si>
  <si>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</si>
  <si>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</si>
  <si>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</si>
  <si>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</si>
  <si>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帽檐双面胶有折印</t>
  </si>
  <si>
    <t>里布偏紧，面皱多</t>
  </si>
  <si>
    <t>后背上拼缝皱多，不平</t>
  </si>
  <si>
    <t>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</si>
  <si>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</si>
  <si>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</si>
  <si>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</si>
  <si>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</si>
  <si>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</si>
  <si>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</si>
  <si>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</si>
  <si>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</si>
  <si>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</si>
  <si>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</si>
  <si>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</si>
  <si>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</si>
  <si>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</si>
  <si>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</si>
  <si>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</si>
  <si>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</si>
  <si>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男式套绒冲锋衣</t>
  </si>
  <si>
    <t>铜牛-雅宁</t>
  </si>
  <si>
    <t>部位名称</t>
  </si>
  <si>
    <t>指示规格 FINAL SPEC</t>
  </si>
  <si>
    <t>样品规格 SAMPLE SPEC</t>
  </si>
  <si>
    <t>XS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</si>
  <si>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</si>
  <si>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</si>
  <si>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</si>
  <si>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</si>
  <si>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</si>
  <si>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</si>
  <si>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</si>
  <si>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</si>
  <si>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0/0</t>
  </si>
  <si>
    <t>+0.5/0</t>
  </si>
  <si>
    <t>+0.2/1</t>
  </si>
  <si>
    <t>+0.2/0</t>
  </si>
  <si>
    <t>0.2/0.3</t>
  </si>
  <si>
    <t>0.3+/0</t>
  </si>
  <si>
    <t>前中长</t>
  </si>
  <si>
    <t>+0.5/+0.5</t>
  </si>
  <si>
    <t>+0.3/0.2</t>
  </si>
  <si>
    <t>+0.3/0.3</t>
  </si>
  <si>
    <t>+0.4/+0.2</t>
  </si>
  <si>
    <t>+0.4/0</t>
  </si>
  <si>
    <t>内主项拉链</t>
  </si>
  <si>
    <t>-0.5/0</t>
  </si>
  <si>
    <t>0.8/-0.2</t>
  </si>
  <si>
    <t>0.8/-0.3</t>
  </si>
  <si>
    <t>1/1</t>
  </si>
  <si>
    <t>0.5/1</t>
  </si>
  <si>
    <t>-0.5/-1</t>
  </si>
  <si>
    <t>胸围</t>
  </si>
  <si>
    <t>1/-0.5</t>
  </si>
  <si>
    <t>1/0.5</t>
  </si>
  <si>
    <t>腰围</t>
  </si>
  <si>
    <t>-0.6/-0.8</t>
  </si>
  <si>
    <t>-0.5/-0.4</t>
  </si>
  <si>
    <t>-1/-0.6</t>
  </si>
  <si>
    <t>-1/-0.7</t>
  </si>
  <si>
    <t>-1/-1</t>
  </si>
  <si>
    <t>-0.8/-0.8</t>
  </si>
  <si>
    <t>摆围</t>
  </si>
  <si>
    <t>-0.2/-0.2</t>
  </si>
  <si>
    <t>0/-0.2</t>
  </si>
  <si>
    <t>0/1</t>
  </si>
  <si>
    <t>0/-0.5</t>
  </si>
  <si>
    <t>0/-0.3</t>
  </si>
  <si>
    <t>肩宽</t>
  </si>
  <si>
    <t>+0.3/+0.3</t>
  </si>
  <si>
    <t>+0.2/+0.2</t>
  </si>
  <si>
    <t>0.3/0.2</t>
  </si>
  <si>
    <t>0.3/0.3</t>
  </si>
  <si>
    <t>肩点袖长</t>
  </si>
  <si>
    <t>0.2/0.1</t>
  </si>
  <si>
    <t>0.2/0.2</t>
  </si>
  <si>
    <t>袖肥/2</t>
  </si>
  <si>
    <t>袖肘围/2</t>
  </si>
  <si>
    <t>袖口围/2</t>
  </si>
  <si>
    <t>+0.3/+0.2</t>
  </si>
  <si>
    <t>0/+0.2</t>
  </si>
  <si>
    <t>前领高</t>
  </si>
  <si>
    <t>0.8/0.5</t>
  </si>
  <si>
    <t>+0.5/+0.3</t>
  </si>
  <si>
    <t>+0.3/0</t>
  </si>
  <si>
    <t>上领围</t>
  </si>
  <si>
    <t>下领围</t>
  </si>
  <si>
    <t>帽高</t>
  </si>
  <si>
    <t>帽宽</t>
  </si>
  <si>
    <t>帽后拉链</t>
  </si>
  <si>
    <t>插手袋长</t>
  </si>
  <si>
    <t>验货时间：</t>
  </si>
  <si>
    <t>跟单QC:</t>
  </si>
  <si>
    <t>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</si>
  <si>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</si>
  <si>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</si>
  <si>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</si>
  <si>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</si>
  <si>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</si>
  <si>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</si>
  <si>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</si>
  <si>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</si>
  <si>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2024年7月15</t>
  </si>
  <si>
    <t>无异常</t>
  </si>
  <si>
    <t>【附属资料确认】</t>
  </si>
  <si>
    <t>【检验明细】：检验明细（要求齐色、齐号至少10件检查）</t>
  </si>
  <si>
    <t>莎草色/30件</t>
  </si>
  <si>
    <t>军绿色/25件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</si>
  <si>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</si>
  <si>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</si>
  <si>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</si>
  <si>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</si>
  <si>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</si>
  <si>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</si>
  <si>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</si>
  <si>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</si>
  <si>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</si>
  <si>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</si>
  <si>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</si>
  <si>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</si>
  <si>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</si>
  <si>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</si>
  <si>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</si>
  <si>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</si>
  <si>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</si>
  <si>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</si>
  <si>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</si>
  <si>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</si>
  <si>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</si>
  <si>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</si>
  <si>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</si>
  <si>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</si>
  <si>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</si>
  <si>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</si>
  <si>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</si>
  <si>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</si>
  <si>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采购凭证编号：CGDD24050700035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</si>
  <si>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</si>
  <si>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</si>
  <si>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</si>
  <si>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</si>
  <si>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</si>
  <si>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</si>
  <si>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</si>
  <si>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</si>
  <si>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</si>
  <si>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</si>
  <si>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</si>
  <si>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</si>
  <si>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</si>
  <si>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</si>
  <si>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原木色：3#6#8#16#19#20#34#</t>
  </si>
  <si>
    <t>黑色：4#6#7#13#</t>
  </si>
  <si>
    <t>军绿：5#9#11#14#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</si>
  <si>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</si>
  <si>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</si>
  <si>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</si>
  <si>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</si>
  <si>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</si>
  <si>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</si>
  <si>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</si>
  <si>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</si>
  <si>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</si>
  <si>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</si>
  <si>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</si>
  <si>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</si>
  <si>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【检验结果】  返修已修复</t>
  </si>
  <si>
    <t>采购凭证编号：CGDD24050700036</t>
  </si>
  <si>
    <t>原木色：35件</t>
  </si>
  <si>
    <t>黑色：27件</t>
  </si>
  <si>
    <t>军绿：30件</t>
  </si>
  <si>
    <t>莎草色：40件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</si>
  <si>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</si>
  <si>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</si>
  <si>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</si>
  <si>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</si>
  <si>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</si>
  <si>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</si>
  <si>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</si>
  <si>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</si>
  <si>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</si>
  <si>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</si>
  <si>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</si>
  <si>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</si>
  <si>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</si>
  <si>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</si>
  <si>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</si>
  <si>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</si>
  <si>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</si>
  <si>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3/7</t>
  </si>
  <si>
    <t>FW11591</t>
  </si>
  <si>
    <t>赢合</t>
  </si>
  <si>
    <t>5/6</t>
  </si>
  <si>
    <t>1/2</t>
  </si>
  <si>
    <t>8/12</t>
  </si>
  <si>
    <t>制表时间：2024/7/14</t>
  </si>
  <si>
    <t>·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</si>
  <si>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</si>
  <si>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</si>
  <si>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</si>
  <si>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</si>
  <si>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</si>
  <si>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</si>
  <si>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</si>
  <si>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</si>
  <si>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</si>
  <si>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</si>
  <si>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</si>
  <si>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3/6</t>
  </si>
  <si>
    <t>3/4</t>
  </si>
  <si>
    <t>3/9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</si>
  <si>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</si>
  <si>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</si>
  <si>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</si>
  <si>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</si>
  <si>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</si>
  <si>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</si>
  <si>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</si>
  <si>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</si>
  <si>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</si>
  <si>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</si>
  <si>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</si>
  <si>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</si>
  <si>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</si>
  <si>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</si>
  <si>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</si>
  <si>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</si>
  <si>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</si>
  <si>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</si>
  <si>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</si>
  <si>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</si>
  <si>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</si>
  <si>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</si>
  <si>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</si>
  <si>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</si>
  <si>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</si>
  <si>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</si>
  <si>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</si>
  <si>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</si>
  <si>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t>1/4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</si>
  <si>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</si>
  <si>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5/9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</si>
  <si>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</si>
  <si>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</si>
  <si>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</si>
  <si>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</si>
  <si>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</si>
  <si>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</si>
  <si>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</si>
  <si>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</si>
  <si>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</si>
  <si>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</si>
  <si>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</si>
  <si>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</si>
  <si>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3/1</t>
  </si>
  <si>
    <t>洗测4次</t>
  </si>
  <si>
    <t>8/11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</si>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</sst>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8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59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3" fillId="0" borderId="0">
      <alignment vertical="center"/>
    </xf>
    <xf numFmtId="0" fontId="60" fillId="0" borderId="0">
      <alignment vertical="center"/>
    </xf>
  </cellStyleXfs>
  <cellXfs count="36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3" fillId="0" borderId="0" xfId="55" applyFont="1" applyFill="1" applyAlignment="1">
      <alignment horizontal="center"/>
    </xf>
    <xf numFmtId="0" fontId="14" fillId="0" borderId="2" xfId="55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5" fillId="0" borderId="9" xfId="57" applyFont="1" applyFill="1" applyBorder="1" applyAlignment="1">
      <alignment horizontal="center"/>
    </xf>
    <xf numFmtId="0" fontId="14" fillId="0" borderId="9" xfId="55" applyFont="1" applyFill="1" applyBorder="1" applyAlignment="1">
      <alignment horizontal="left" vertical="center"/>
    </xf>
    <xf numFmtId="0" fontId="14" fillId="0" borderId="10" xfId="55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6" fillId="0" borderId="2" xfId="64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8" fillId="0" borderId="2" xfId="64" applyFont="1" applyFill="1" applyBorder="1" applyAlignment="1">
      <alignment horizontal="center" vertical="top"/>
    </xf>
    <xf numFmtId="49" fontId="15" fillId="0" borderId="2" xfId="57" applyNumberFormat="1" applyFont="1" applyFill="1" applyBorder="1" applyAlignment="1">
      <alignment horizontal="center"/>
    </xf>
    <xf numFmtId="0" fontId="13" fillId="0" borderId="5" xfId="55" applyFont="1" applyFill="1" applyBorder="1" applyAlignment="1">
      <alignment horizontal="center"/>
    </xf>
    <xf numFmtId="0" fontId="0" fillId="0" borderId="0" xfId="56" applyFont="1" applyFill="1">
      <alignment vertical="center"/>
    </xf>
    <xf numFmtId="0" fontId="14" fillId="0" borderId="0" xfId="55" applyFont="1" applyFill="1"/>
    <xf numFmtId="14" fontId="14" fillId="0" borderId="0" xfId="55" applyNumberFormat="1" applyFont="1" applyFill="1"/>
    <xf numFmtId="0" fontId="19" fillId="0" borderId="0" xfId="0" applyFont="1" applyFill="1" applyAlignment="1">
      <alignment vertical="center"/>
    </xf>
    <xf numFmtId="0" fontId="20" fillId="0" borderId="0" xfId="54" applyFill="1" applyAlignment="1">
      <alignment horizontal="left" vertical="center"/>
    </xf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1" fillId="0" borderId="11" xfId="54" applyFont="1" applyFill="1" applyBorder="1" applyAlignment="1">
      <alignment horizontal="center" vertical="top"/>
    </xf>
    <xf numFmtId="0" fontId="22" fillId="0" borderId="12" xfId="54" applyFont="1" applyFill="1" applyBorder="1" applyAlignment="1">
      <alignment horizontal="left" vertical="center"/>
    </xf>
    <xf numFmtId="0" fontId="23" fillId="0" borderId="13" xfId="54" applyFont="1" applyFill="1" applyBorder="1" applyAlignment="1">
      <alignment horizontal="center" vertical="center"/>
    </xf>
    <xf numFmtId="0" fontId="22" fillId="0" borderId="13" xfId="54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vertical="center"/>
    </xf>
    <xf numFmtId="0" fontId="22" fillId="0" borderId="13" xfId="54" applyFont="1" applyFill="1" applyBorder="1" applyAlignment="1">
      <alignment vertical="center"/>
    </xf>
    <xf numFmtId="0" fontId="24" fillId="0" borderId="13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vertical="center"/>
    </xf>
    <xf numFmtId="0" fontId="23" fillId="0" borderId="15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vertical="center"/>
    </xf>
    <xf numFmtId="178" fontId="24" fillId="0" borderId="15" xfId="54" applyNumberFormat="1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right" vertical="center"/>
    </xf>
    <xf numFmtId="0" fontId="22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4" fillId="0" borderId="17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12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19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 wrapText="1"/>
    </xf>
    <xf numFmtId="0" fontId="24" fillId="0" borderId="15" xfId="54" applyFont="1" applyFill="1" applyBorder="1" applyAlignment="1">
      <alignment horizontal="left" vertical="center" wrapText="1"/>
    </xf>
    <xf numFmtId="0" fontId="22" fillId="0" borderId="16" xfId="54" applyFont="1" applyFill="1" applyBorder="1" applyAlignment="1">
      <alignment horizontal="left" vertical="center"/>
    </xf>
    <xf numFmtId="0" fontId="20" fillId="0" borderId="17" xfId="54" applyFill="1" applyBorder="1" applyAlignment="1">
      <alignment horizontal="center" vertical="center"/>
    </xf>
    <xf numFmtId="0" fontId="22" fillId="0" borderId="23" xfId="54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0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178" fontId="24" fillId="0" borderId="17" xfId="54" applyNumberFormat="1" applyFont="1" applyFill="1" applyBorder="1" applyAlignment="1">
      <alignment vertical="center"/>
    </xf>
    <xf numFmtId="0" fontId="22" fillId="0" borderId="17" xfId="54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0" fontId="25" fillId="0" borderId="32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 wrapText="1"/>
    </xf>
    <xf numFmtId="0" fontId="20" fillId="0" borderId="30" xfId="54" applyFill="1" applyBorder="1" applyAlignment="1">
      <alignment horizontal="center" vertical="center"/>
    </xf>
    <xf numFmtId="0" fontId="20" fillId="0" borderId="32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7" fillId="0" borderId="11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3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25" fillId="0" borderId="35" xfId="54" applyFont="1" applyBorder="1" applyAlignment="1">
      <alignment horizontal="left" vertical="center"/>
    </xf>
    <xf numFmtId="0" fontId="25" fillId="0" borderId="12" xfId="54" applyFont="1" applyBorder="1" applyAlignment="1">
      <alignment horizontal="center" vertical="center"/>
    </xf>
    <xf numFmtId="0" fontId="25" fillId="0" borderId="13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25" fillId="0" borderId="14" xfId="54" applyFont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14" fontId="23" fillId="0" borderId="15" xfId="54" applyNumberFormat="1" applyFont="1" applyFill="1" applyBorder="1" applyAlignment="1">
      <alignment horizontal="center" vertical="center"/>
    </xf>
    <xf numFmtId="14" fontId="23" fillId="0" borderId="29" xfId="54" applyNumberFormat="1" applyFont="1" applyFill="1" applyBorder="1" applyAlignment="1">
      <alignment horizontal="center" vertical="center"/>
    </xf>
    <xf numFmtId="0" fontId="25" fillId="0" borderId="14" xfId="54" applyFont="1" applyBorder="1" applyAlignment="1">
      <alignment vertical="center"/>
    </xf>
    <xf numFmtId="9" fontId="23" fillId="0" borderId="15" xfId="54" applyNumberFormat="1" applyFont="1" applyFill="1" applyBorder="1" applyAlignment="1" applyProtection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9" fontId="23" fillId="0" borderId="15" xfId="54" applyNumberFormat="1" applyFont="1" applyFill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8" fillId="0" borderId="16" xfId="54" applyFont="1" applyBorder="1" applyAlignment="1">
      <alignment vertical="center"/>
    </xf>
    <xf numFmtId="0" fontId="29" fillId="0" borderId="17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25" fillId="0" borderId="16" xfId="54" applyFont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14" fontId="23" fillId="0" borderId="17" xfId="54" applyNumberFormat="1" applyFont="1" applyFill="1" applyBorder="1" applyAlignment="1">
      <alignment horizontal="center" vertical="center" wrapText="1"/>
    </xf>
    <xf numFmtId="14" fontId="23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5" fillId="0" borderId="12" xfId="54" applyFont="1" applyBorder="1" applyAlignment="1">
      <alignment vertical="center"/>
    </xf>
    <xf numFmtId="0" fontId="20" fillId="0" borderId="13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0" fillId="0" borderId="13" xfId="54" applyFont="1" applyBorder="1" applyAlignment="1">
      <alignment vertical="center"/>
    </xf>
    <xf numFmtId="0" fontId="25" fillId="0" borderId="13" xfId="54" applyFont="1" applyBorder="1" applyAlignment="1">
      <alignment vertical="center"/>
    </xf>
    <xf numFmtId="0" fontId="20" fillId="0" borderId="15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0" fillId="0" borderId="15" xfId="54" applyFont="1" applyBorder="1" applyAlignment="1">
      <alignment vertical="center"/>
    </xf>
    <xf numFmtId="0" fontId="25" fillId="0" borderId="15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12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4" fillId="0" borderId="12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6" xfId="54" applyFont="1" applyBorder="1" applyAlignment="1">
      <alignment horizontal="center" vertical="center"/>
    </xf>
    <xf numFmtId="0" fontId="25" fillId="0" borderId="17" xfId="54" applyFont="1" applyBorder="1" applyAlignment="1">
      <alignment horizontal="center" vertical="center"/>
    </xf>
    <xf numFmtId="0" fontId="25" fillId="0" borderId="15" xfId="54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3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3" fillId="0" borderId="37" xfId="54" applyFont="1" applyBorder="1" applyAlignment="1">
      <alignment vertical="center"/>
    </xf>
    <xf numFmtId="58" fontId="20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6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0" fillId="0" borderId="35" xfId="54" applyFont="1" applyBorder="1" applyAlignment="1">
      <alignment horizontal="center" vertical="center"/>
    </xf>
    <xf numFmtId="0" fontId="20" fillId="0" borderId="41" xfId="54" applyFont="1" applyBorder="1" applyAlignment="1">
      <alignment horizontal="center" vertical="center"/>
    </xf>
    <xf numFmtId="0" fontId="23" fillId="0" borderId="29" xfId="54" applyFont="1" applyBorder="1" applyAlignment="1">
      <alignment horizontal="left" vertical="center"/>
    </xf>
    <xf numFmtId="0" fontId="25" fillId="0" borderId="29" xfId="54" applyFont="1" applyBorder="1" applyAlignment="1">
      <alignment horizontal="center" vertical="center"/>
    </xf>
    <xf numFmtId="0" fontId="25" fillId="0" borderId="30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2" fillId="0" borderId="13" xfId="54" applyFont="1" applyBorder="1" applyAlignment="1">
      <alignment horizontal="left" vertical="center"/>
    </xf>
    <xf numFmtId="0" fontId="22" fillId="0" borderId="28" xfId="54" applyFont="1" applyBorder="1" applyAlignment="1">
      <alignment horizontal="left" vertical="center"/>
    </xf>
    <xf numFmtId="0" fontId="22" fillId="0" borderId="20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32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5" fillId="0" borderId="30" xfId="54" applyFont="1" applyBorder="1" applyAlignment="1">
      <alignment horizontal="center" vertical="center"/>
    </xf>
    <xf numFmtId="0" fontId="22" fillId="0" borderId="29" xfId="54" applyFont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3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0" fillId="0" borderId="37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1" fillId="0" borderId="11" xfId="54" applyFont="1" applyBorder="1" applyAlignment="1">
      <alignment horizontal="center" vertical="top"/>
    </xf>
    <xf numFmtId="0" fontId="23" fillId="0" borderId="15" xfId="54" applyFont="1" applyFill="1" applyBorder="1" applyAlignment="1">
      <alignment vertical="center"/>
    </xf>
    <xf numFmtId="0" fontId="23" fillId="0" borderId="29" xfId="54" applyFont="1" applyFill="1" applyBorder="1" applyAlignment="1">
      <alignment vertical="center"/>
    </xf>
    <xf numFmtId="14" fontId="23" fillId="0" borderId="17" xfId="54" applyNumberFormat="1" applyFont="1" applyFill="1" applyBorder="1" applyAlignment="1">
      <alignment horizontal="center" vertical="center"/>
    </xf>
    <xf numFmtId="14" fontId="23" fillId="0" borderId="30" xfId="54" applyNumberFormat="1" applyFont="1" applyFill="1" applyBorder="1" applyAlignment="1">
      <alignment horizontal="center" vertical="center"/>
    </xf>
    <xf numFmtId="0" fontId="25" fillId="0" borderId="4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25" fillId="0" borderId="39" xfId="54" applyFont="1" applyBorder="1" applyAlignment="1">
      <alignment vertical="center"/>
    </xf>
    <xf numFmtId="0" fontId="20" fillId="0" borderId="40" xfId="54" applyFont="1" applyBorder="1" applyAlignment="1">
      <alignment horizontal="left" vertical="center"/>
    </xf>
    <xf numFmtId="0" fontId="23" fillId="0" borderId="40" xfId="54" applyFont="1" applyBorder="1" applyAlignment="1">
      <alignment horizontal="left" vertical="center"/>
    </xf>
    <xf numFmtId="0" fontId="20" fillId="0" borderId="40" xfId="54" applyFont="1" applyBorder="1" applyAlignment="1">
      <alignment vertical="center"/>
    </xf>
    <xf numFmtId="0" fontId="25" fillId="0" borderId="40" xfId="54" applyFont="1" applyBorder="1" applyAlignment="1">
      <alignment vertical="center"/>
    </xf>
    <xf numFmtId="0" fontId="25" fillId="0" borderId="39" xfId="54" applyFont="1" applyBorder="1" applyAlignment="1">
      <alignment horizontal="center" vertical="center"/>
    </xf>
    <xf numFmtId="0" fontId="23" fillId="0" borderId="40" xfId="54" applyFont="1" applyBorder="1" applyAlignment="1">
      <alignment horizontal="center" vertical="center"/>
    </xf>
    <xf numFmtId="0" fontId="25" fillId="0" borderId="40" xfId="54" applyFont="1" applyBorder="1" applyAlignment="1">
      <alignment horizontal="center" vertical="center"/>
    </xf>
    <xf numFmtId="0" fontId="20" fillId="0" borderId="40" xfId="54" applyFont="1" applyBorder="1" applyAlignment="1">
      <alignment horizontal="center" vertical="center"/>
    </xf>
    <xf numFmtId="0" fontId="23" fillId="0" borderId="15" xfId="54" applyFont="1" applyBorder="1" applyAlignment="1">
      <alignment horizontal="center" vertical="center"/>
    </xf>
    <xf numFmtId="0" fontId="20" fillId="0" borderId="15" xfId="54" applyFont="1" applyBorder="1" applyAlignment="1">
      <alignment horizontal="center" vertical="center"/>
    </xf>
    <xf numFmtId="0" fontId="25" fillId="0" borderId="25" xfId="54" applyFont="1" applyBorder="1" applyAlignment="1">
      <alignment horizontal="left" vertical="center" wrapText="1"/>
    </xf>
    <xf numFmtId="0" fontId="25" fillId="0" borderId="26" xfId="54" applyFont="1" applyBorder="1" applyAlignment="1">
      <alignment horizontal="left" vertical="center" wrapText="1"/>
    </xf>
    <xf numFmtId="0" fontId="25" fillId="0" borderId="39" xfId="54" applyFont="1" applyBorder="1" applyAlignment="1">
      <alignment horizontal="left" vertical="center"/>
    </xf>
    <xf numFmtId="0" fontId="25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3" fillId="0" borderId="14" xfId="54" applyFont="1" applyFill="1" applyBorder="1" applyAlignment="1">
      <alignment horizontal="left" vertical="center"/>
    </xf>
    <xf numFmtId="9" fontId="23" fillId="0" borderId="15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3" fillId="0" borderId="24" xfId="54" applyNumberFormat="1" applyFont="1" applyFill="1" applyBorder="1" applyAlignment="1">
      <alignment horizontal="left" vertical="center"/>
    </xf>
    <xf numFmtId="9" fontId="23" fillId="0" borderId="19" xfId="54" applyNumberFormat="1" applyFont="1" applyFill="1" applyBorder="1" applyAlignment="1">
      <alignment horizontal="left" vertical="center"/>
    </xf>
    <xf numFmtId="9" fontId="23" fillId="0" borderId="25" xfId="54" applyNumberFormat="1" applyFont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3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0" fillId="0" borderId="35" xfId="54" applyNumberFormat="1" applyFont="1" applyBorder="1" applyAlignment="1">
      <alignment vertical="center"/>
    </xf>
    <xf numFmtId="0" fontId="26" fillId="0" borderId="23" xfId="54" applyFont="1" applyBorder="1" applyAlignment="1">
      <alignment horizontal="center" vertical="center"/>
    </xf>
    <xf numFmtId="0" fontId="23" fillId="0" borderId="4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0" fillId="0" borderId="50" xfId="54" applyFont="1" applyBorder="1" applyAlignment="1">
      <alignment vertical="center"/>
    </xf>
    <xf numFmtId="58" fontId="20" fillId="0" borderId="35" xfId="54" applyNumberFormat="1" applyFont="1" applyFill="1" applyBorder="1" applyAlignment="1">
      <alignment vertical="center"/>
    </xf>
    <xf numFmtId="0" fontId="25" fillId="0" borderId="51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3" fillId="0" borderId="44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33" xfId="54" applyFont="1" applyBorder="1" applyAlignment="1">
      <alignment horizontal="left" vertical="center" wrapText="1"/>
    </xf>
    <xf numFmtId="0" fontId="25" fillId="0" borderId="44" xfId="54" applyFont="1" applyBorder="1" applyAlignment="1">
      <alignment horizontal="left" vertical="center"/>
    </xf>
    <xf numFmtId="0" fontId="34" fillId="0" borderId="29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3" fillId="0" borderId="31" xfId="54" applyNumberFormat="1" applyFont="1" applyFill="1" applyBorder="1" applyAlignment="1">
      <alignment horizontal="left" vertical="center"/>
    </xf>
    <xf numFmtId="9" fontId="23" fillId="0" borderId="33" xfId="54" applyNumberFormat="1" applyFont="1" applyBorder="1" applyAlignment="1">
      <alignment horizontal="left" vertical="center"/>
    </xf>
    <xf numFmtId="0" fontId="22" fillId="0" borderId="4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56" xfId="0" applyBorder="1"/>
    <xf numFmtId="0" fontId="0" fillId="0" borderId="2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  <xf numFmtId="176" fontId="7" fillId="0" borderId="2" xfId="59" applyNumberFormat="1" applyFont="1" applyFill="1" applyBorder="1" applyAlignment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4445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4445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37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252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252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252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252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252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252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252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7</xdr:col>
      <xdr:colOff>595630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72080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7</xdr:col>
      <xdr:colOff>595630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72080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309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309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309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309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7514590" y="1142365"/>
              <a:ext cx="393700" cy="309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8314690" y="1142365"/>
              <a:ext cx="393700" cy="309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5" customWidth="1"/>
    <col min="2" max="2" width="96.3333333333333" style="356" customWidth="1"/>
    <col min="3" max="3" width="10.1666666666667" customWidth="1"/>
  </cols>
  <sheetData>
    <row r="1" customFormat="1" ht="21" customHeight="1" spans="1:2">
      <c r="A1" s="357"/>
      <c r="B1" s="358" t="s">
        <v>0</v>
      </c>
    </row>
    <row r="2" customFormat="1" spans="1:2">
      <c r="A2" s="359">
        <v>1</v>
      </c>
      <c r="B2" s="360" t="s">
        <v>1</v>
      </c>
    </row>
    <row r="3" customFormat="1" spans="1:2">
      <c r="A3" s="359">
        <v>2</v>
      </c>
      <c r="B3" s="360" t="s">
        <v>2</v>
      </c>
    </row>
    <row r="4" customFormat="1" spans="1:2">
      <c r="A4" s="359">
        <v>3</v>
      </c>
      <c r="B4" s="360" t="s">
        <v>3</v>
      </c>
    </row>
    <row r="5" customFormat="1" spans="1:2">
      <c r="A5" s="359">
        <v>4</v>
      </c>
      <c r="B5" s="360" t="s">
        <v>4</v>
      </c>
    </row>
    <row r="6" customFormat="1" spans="1:2">
      <c r="A6" s="359">
        <v>5</v>
      </c>
      <c r="B6" s="360" t="s">
        <v>5</v>
      </c>
    </row>
    <row r="7" customFormat="1" spans="1:2">
      <c r="A7" s="359">
        <v>6</v>
      </c>
      <c r="B7" s="360" t="s">
        <v>6</v>
      </c>
    </row>
    <row r="8" s="354" customFormat="1" ht="35" customHeight="1" spans="1:2">
      <c r="A8" s="361">
        <v>7</v>
      </c>
      <c r="B8" s="362" t="s">
        <v>7</v>
      </c>
    </row>
    <row r="9" customFormat="1" ht="19" customHeight="1" spans="1:2">
      <c r="A9" s="357"/>
      <c r="B9" s="363" t="s">
        <v>8</v>
      </c>
    </row>
    <row r="10" customFormat="1" ht="30" customHeight="1" spans="1:2">
      <c r="A10" s="359">
        <v>1</v>
      </c>
      <c r="B10" s="364" t="s">
        <v>9</v>
      </c>
    </row>
    <row r="11" customFormat="1" spans="1:2">
      <c r="A11" s="359">
        <v>2</v>
      </c>
      <c r="B11" s="362" t="s">
        <v>10</v>
      </c>
    </row>
    <row r="12" customFormat="1" spans="1:2">
      <c r="A12" s="359"/>
      <c r="B12" s="360"/>
    </row>
    <row r="13" customFormat="1" ht="20.4" spans="1:2">
      <c r="A13" s="357"/>
      <c r="B13" s="363" t="s">
        <v>11</v>
      </c>
    </row>
    <row r="14" customFormat="1" ht="31.2" spans="1:2">
      <c r="A14" s="359">
        <v>1</v>
      </c>
      <c r="B14" s="364" t="s">
        <v>12</v>
      </c>
    </row>
    <row r="15" customFormat="1" spans="1:2">
      <c r="A15" s="359">
        <v>2</v>
      </c>
      <c r="B15" s="360" t="s">
        <v>13</v>
      </c>
    </row>
    <row r="16" customFormat="1" spans="1:2">
      <c r="A16" s="359">
        <v>3</v>
      </c>
      <c r="B16" s="360" t="s">
        <v>14</v>
      </c>
    </row>
    <row r="17" customFormat="1" spans="1:2">
      <c r="A17" s="359"/>
      <c r="B17" s="360"/>
    </row>
    <row r="18" customFormat="1" ht="20.4" spans="1:2">
      <c r="A18" s="357"/>
      <c r="B18" s="363" t="s">
        <v>15</v>
      </c>
    </row>
    <row r="19" customFormat="1" ht="31.2" spans="1:2">
      <c r="A19" s="359">
        <v>1</v>
      </c>
      <c r="B19" s="364" t="s">
        <v>16</v>
      </c>
    </row>
    <row r="20" customFormat="1" spans="1:2">
      <c r="A20" s="359">
        <v>2</v>
      </c>
      <c r="B20" s="360" t="s">
        <v>17</v>
      </c>
    </row>
    <row r="21" customFormat="1" ht="31.2" spans="1:2">
      <c r="A21" s="359">
        <v>3</v>
      </c>
      <c r="B21" s="360" t="s">
        <v>18</v>
      </c>
    </row>
    <row r="22" customFormat="1" spans="1:2">
      <c r="A22" s="359"/>
      <c r="B22" s="360"/>
    </row>
    <row r="24" customFormat="1" spans="1:2">
      <c r="A24" s="365"/>
      <c r="B24" s="36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2" sqref="E2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s="85" customFormat="1" ht="26.55" spans="1:11">
      <c r="A1" s="88" t="s">
        <v>230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231</v>
      </c>
      <c r="G2" s="94" t="s">
        <v>53</v>
      </c>
      <c r="H2" s="94"/>
      <c r="I2" s="124" t="s">
        <v>41</v>
      </c>
      <c r="J2" s="94" t="s">
        <v>42</v>
      </c>
      <c r="K2" s="145"/>
    </row>
    <row r="3" s="85" customFormat="1" spans="1:11">
      <c r="A3" s="95" t="s">
        <v>59</v>
      </c>
      <c r="B3" s="96">
        <v>14271</v>
      </c>
      <c r="C3" s="96"/>
      <c r="D3" s="97" t="s">
        <v>232</v>
      </c>
      <c r="E3" s="98">
        <v>45503</v>
      </c>
      <c r="F3" s="98"/>
      <c r="G3" s="98"/>
      <c r="H3" s="99" t="s">
        <v>233</v>
      </c>
      <c r="I3" s="99"/>
      <c r="J3" s="99"/>
      <c r="K3" s="146"/>
    </row>
    <row r="4" s="85" customFormat="1" spans="1:11">
      <c r="A4" s="100" t="s">
        <v>56</v>
      </c>
      <c r="B4" s="101">
        <v>4</v>
      </c>
      <c r="C4" s="101">
        <v>7</v>
      </c>
      <c r="D4" s="102" t="s">
        <v>234</v>
      </c>
      <c r="E4" s="103" t="s">
        <v>235</v>
      </c>
      <c r="F4" s="103"/>
      <c r="G4" s="103"/>
      <c r="H4" s="102" t="s">
        <v>236</v>
      </c>
      <c r="I4" s="102"/>
      <c r="J4" s="116" t="s">
        <v>50</v>
      </c>
      <c r="K4" s="147" t="s">
        <v>51</v>
      </c>
    </row>
    <row r="5" s="85" customFormat="1" spans="1:11">
      <c r="A5" s="100" t="s">
        <v>237</v>
      </c>
      <c r="B5" s="96">
        <v>3</v>
      </c>
      <c r="C5" s="96"/>
      <c r="D5" s="97" t="s">
        <v>235</v>
      </c>
      <c r="E5" s="97" t="s">
        <v>238</v>
      </c>
      <c r="F5" s="97" t="s">
        <v>239</v>
      </c>
      <c r="G5" s="97" t="s">
        <v>240</v>
      </c>
      <c r="H5" s="102" t="s">
        <v>241</v>
      </c>
      <c r="I5" s="102"/>
      <c r="J5" s="116" t="s">
        <v>50</v>
      </c>
      <c r="K5" s="147" t="s">
        <v>51</v>
      </c>
    </row>
    <row r="6" s="85" customFormat="1" ht="16.35" spans="1:11">
      <c r="A6" s="104" t="s">
        <v>242</v>
      </c>
      <c r="B6" s="105">
        <v>120</v>
      </c>
      <c r="C6" s="105"/>
      <c r="D6" s="106" t="s">
        <v>243</v>
      </c>
      <c r="E6" s="107"/>
      <c r="F6" s="108">
        <v>1610</v>
      </c>
      <c r="G6" s="106"/>
      <c r="H6" s="109" t="s">
        <v>244</v>
      </c>
      <c r="I6" s="109"/>
      <c r="J6" s="122" t="s">
        <v>50</v>
      </c>
      <c r="K6" s="148" t="s">
        <v>51</v>
      </c>
    </row>
    <row r="7" s="85" customFormat="1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="85" customFormat="1" spans="1:11">
      <c r="A8" s="113" t="s">
        <v>245</v>
      </c>
      <c r="B8" s="93" t="s">
        <v>246</v>
      </c>
      <c r="C8" s="93" t="s">
        <v>247</v>
      </c>
      <c r="D8" s="93" t="s">
        <v>248</v>
      </c>
      <c r="E8" s="93" t="s">
        <v>249</v>
      </c>
      <c r="F8" s="93" t="s">
        <v>250</v>
      </c>
      <c r="G8" s="114" t="s">
        <v>282</v>
      </c>
      <c r="H8" s="115"/>
      <c r="I8" s="115"/>
      <c r="J8" s="115"/>
      <c r="K8" s="149"/>
    </row>
    <row r="9" s="85" customFormat="1" spans="1:11">
      <c r="A9" s="100" t="s">
        <v>252</v>
      </c>
      <c r="B9" s="102"/>
      <c r="C9" s="116" t="s">
        <v>50</v>
      </c>
      <c r="D9" s="116" t="s">
        <v>51</v>
      </c>
      <c r="E9" s="97" t="s">
        <v>253</v>
      </c>
      <c r="F9" s="117" t="s">
        <v>254</v>
      </c>
      <c r="G9" s="118"/>
      <c r="H9" s="119"/>
      <c r="I9" s="119"/>
      <c r="J9" s="119"/>
      <c r="K9" s="150"/>
    </row>
    <row r="10" s="85" customFormat="1" spans="1:11">
      <c r="A10" s="100" t="s">
        <v>255</v>
      </c>
      <c r="B10" s="102"/>
      <c r="C10" s="116" t="s">
        <v>50</v>
      </c>
      <c r="D10" s="116" t="s">
        <v>51</v>
      </c>
      <c r="E10" s="97" t="s">
        <v>256</v>
      </c>
      <c r="F10" s="117" t="s">
        <v>218</v>
      </c>
      <c r="G10" s="118" t="s">
        <v>257</v>
      </c>
      <c r="H10" s="119"/>
      <c r="I10" s="119"/>
      <c r="J10" s="119"/>
      <c r="K10" s="150"/>
    </row>
    <row r="11" s="85" customFormat="1" spans="1:11">
      <c r="A11" s="120" t="s">
        <v>219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="85" customFormat="1" spans="1:11">
      <c r="A12" s="95" t="s">
        <v>74</v>
      </c>
      <c r="B12" s="116" t="s">
        <v>70</v>
      </c>
      <c r="C12" s="116" t="s">
        <v>71</v>
      </c>
      <c r="D12" s="117"/>
      <c r="E12" s="97" t="s">
        <v>72</v>
      </c>
      <c r="F12" s="116" t="s">
        <v>70</v>
      </c>
      <c r="G12" s="116" t="s">
        <v>71</v>
      </c>
      <c r="H12" s="116"/>
      <c r="I12" s="97" t="s">
        <v>258</v>
      </c>
      <c r="J12" s="116" t="s">
        <v>70</v>
      </c>
      <c r="K12" s="147" t="s">
        <v>71</v>
      </c>
    </row>
    <row r="13" s="85" customFormat="1" spans="1:11">
      <c r="A13" s="95" t="s">
        <v>77</v>
      </c>
      <c r="B13" s="116" t="s">
        <v>70</v>
      </c>
      <c r="C13" s="116" t="s">
        <v>71</v>
      </c>
      <c r="D13" s="117"/>
      <c r="E13" s="97" t="s">
        <v>82</v>
      </c>
      <c r="F13" s="116" t="s">
        <v>70</v>
      </c>
      <c r="G13" s="116" t="s">
        <v>71</v>
      </c>
      <c r="H13" s="116"/>
      <c r="I13" s="97" t="s">
        <v>259</v>
      </c>
      <c r="J13" s="116" t="s">
        <v>70</v>
      </c>
      <c r="K13" s="147" t="s">
        <v>71</v>
      </c>
    </row>
    <row r="14" s="85" customFormat="1" ht="16.35" spans="1:11">
      <c r="A14" s="104" t="s">
        <v>260</v>
      </c>
      <c r="B14" s="122" t="s">
        <v>70</v>
      </c>
      <c r="C14" s="122" t="s">
        <v>71</v>
      </c>
      <c r="D14" s="107"/>
      <c r="E14" s="106" t="s">
        <v>261</v>
      </c>
      <c r="F14" s="122" t="s">
        <v>70</v>
      </c>
      <c r="G14" s="122" t="s">
        <v>71</v>
      </c>
      <c r="H14" s="122"/>
      <c r="I14" s="106" t="s">
        <v>262</v>
      </c>
      <c r="J14" s="122" t="s">
        <v>70</v>
      </c>
      <c r="K14" s="148" t="s">
        <v>71</v>
      </c>
    </row>
    <row r="15" s="85" customFormat="1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263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="85" customFormat="1" spans="1:11">
      <c r="A17" s="100" t="s">
        <v>264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="85" customFormat="1" spans="1:11">
      <c r="A18" s="100" t="s">
        <v>265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="85" customFormat="1" spans="1:11">
      <c r="A19" s="125" t="s">
        <v>283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="85" customFormat="1" spans="1:11">
      <c r="A20" s="126" t="s">
        <v>284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="85" customFormat="1" spans="1:11">
      <c r="A21" s="126" t="s">
        <v>285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="85" customFormat="1" spans="1:11">
      <c r="A22" s="126" t="s">
        <v>286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="85" customFormat="1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="85" customFormat="1" spans="1:11">
      <c r="A24" s="100" t="s">
        <v>111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s="85" customFormat="1" ht="16.35" spans="1:11">
      <c r="A25" s="130" t="s">
        <v>269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s="85" customFormat="1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="85" customFormat="1" spans="1:11">
      <c r="A27" s="133" t="s">
        <v>270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="85" customFormat="1" spans="1:11">
      <c r="A28" s="125" t="s">
        <v>271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="85" customFormat="1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="85" customForma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="85" customForma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="85" customForma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s="85" customFormat="1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s="85" customFormat="1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s="85" customFormat="1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s="85" customFormat="1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s="85" customFormat="1" ht="18.75" customHeight="1" spans="1:11">
      <c r="A37" s="139" t="s">
        <v>281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273</v>
      </c>
      <c r="B38" s="102"/>
      <c r="C38" s="102"/>
      <c r="D38" s="99" t="s">
        <v>274</v>
      </c>
      <c r="E38" s="99"/>
      <c r="F38" s="141" t="s">
        <v>275</v>
      </c>
      <c r="G38" s="142"/>
      <c r="H38" s="102" t="s">
        <v>276</v>
      </c>
      <c r="I38" s="102"/>
      <c r="J38" s="102" t="s">
        <v>277</v>
      </c>
      <c r="K38" s="153"/>
    </row>
    <row r="39" s="85" customFormat="1" ht="18.75" customHeight="1" spans="1:13">
      <c r="A39" s="100" t="s">
        <v>112</v>
      </c>
      <c r="B39" s="102" t="s">
        <v>278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s="85" customFormat="1" ht="31" customHeight="1" spans="1:11">
      <c r="A40" s="100" t="s">
        <v>279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s="85" customFormat="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s="85" customFormat="1" ht="32" customHeight="1" spans="1:11">
      <c r="A42" s="104" t="s">
        <v>124</v>
      </c>
      <c r="B42" s="108" t="s">
        <v>229</v>
      </c>
      <c r="C42" s="108"/>
      <c r="D42" s="106" t="s">
        <v>280</v>
      </c>
      <c r="E42" s="107" t="s">
        <v>208</v>
      </c>
      <c r="F42" s="106" t="s">
        <v>127</v>
      </c>
      <c r="G42" s="143">
        <v>45493</v>
      </c>
      <c r="H42" s="144" t="s">
        <v>128</v>
      </c>
      <c r="I42" s="144"/>
      <c r="J42" s="108" t="s">
        <v>129</v>
      </c>
      <c r="K42" s="160"/>
    </row>
    <row r="43" s="85" customFormat="1" ht="16.5" customHeight="1"/>
    <row r="44" s="85" customFormat="1" ht="16.5" customHeight="1"/>
    <row r="45" s="8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zoomScale="80" zoomScaleNormal="80" workbookViewId="0">
      <selection activeCell="L20" sqref="L20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8" width="11.125" style="63" customWidth="1"/>
    <col min="9" max="9" width="1.33333333333333" style="63" customWidth="1"/>
    <col min="10" max="10" width="11.375" style="63" customWidth="1"/>
    <col min="11" max="11" width="11.5" style="63" customWidth="1"/>
    <col min="12" max="12" width="13.875" style="63" customWidth="1"/>
    <col min="13" max="13" width="10.5" style="63" customWidth="1"/>
    <col min="14" max="14" width="8.375" style="63" customWidth="1"/>
    <col min="15" max="15" width="13.25" style="63" customWidth="1"/>
    <col min="16" max="16" width="10.875" style="63" customWidth="1"/>
    <col min="17" max="16384" width="9" style="63"/>
  </cols>
  <sheetData>
    <row r="1" s="63" customFormat="1" ht="30" customHeight="1" spans="1:16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" customFormat="1" ht="25" customHeight="1" spans="1:16">
      <c r="A2" s="66" t="s">
        <v>46</v>
      </c>
      <c r="B2" s="67"/>
      <c r="C2" s="68" t="s">
        <v>47</v>
      </c>
      <c r="D2" s="69"/>
      <c r="E2" s="70" t="s">
        <v>133</v>
      </c>
      <c r="F2" s="71" t="s">
        <v>134</v>
      </c>
      <c r="G2" s="71"/>
      <c r="H2" s="71"/>
      <c r="I2" s="75"/>
      <c r="J2" s="75"/>
      <c r="K2" s="76" t="s">
        <v>41</v>
      </c>
      <c r="L2" s="77" t="s">
        <v>135</v>
      </c>
      <c r="M2" s="77"/>
      <c r="N2" s="77"/>
      <c r="O2" s="77"/>
      <c r="P2" s="77"/>
    </row>
    <row r="3" s="4" customFormat="1" ht="23" customHeight="1" spans="1:16">
      <c r="A3" s="72" t="s">
        <v>136</v>
      </c>
      <c r="B3" s="73"/>
      <c r="C3" s="73" t="s">
        <v>137</v>
      </c>
      <c r="D3" s="72"/>
      <c r="E3" s="72"/>
      <c r="F3" s="72"/>
      <c r="G3" s="72"/>
      <c r="H3" s="72"/>
      <c r="I3" s="66"/>
      <c r="J3" s="66"/>
      <c r="K3" s="73" t="s">
        <v>138</v>
      </c>
      <c r="L3" s="72"/>
      <c r="M3" s="72"/>
      <c r="N3" s="72"/>
      <c r="O3" s="72"/>
      <c r="P3" s="72"/>
    </row>
    <row r="4" s="4" customFormat="1" ht="23" customHeight="1" spans="1:16">
      <c r="A4" s="72"/>
      <c r="B4" s="74" t="s">
        <v>139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74" t="s">
        <v>100</v>
      </c>
      <c r="I4" s="66"/>
      <c r="J4" s="78" t="s">
        <v>139</v>
      </c>
      <c r="K4" s="78" t="s">
        <v>95</v>
      </c>
      <c r="L4" s="78" t="s">
        <v>96</v>
      </c>
      <c r="M4" s="78" t="s">
        <v>97</v>
      </c>
      <c r="N4" s="78" t="s">
        <v>98</v>
      </c>
      <c r="O4" s="78" t="s">
        <v>99</v>
      </c>
      <c r="P4" s="78" t="s">
        <v>100</v>
      </c>
    </row>
    <row r="5" s="4" customFormat="1" ht="23" customHeight="1" spans="1:16">
      <c r="A5" s="72"/>
      <c r="B5" s="74" t="s">
        <v>140</v>
      </c>
      <c r="C5" s="74" t="s">
        <v>141</v>
      </c>
      <c r="D5" s="74" t="s">
        <v>142</v>
      </c>
      <c r="E5" s="74" t="s">
        <v>143</v>
      </c>
      <c r="F5" s="74" t="s">
        <v>144</v>
      </c>
      <c r="G5" s="74" t="s">
        <v>145</v>
      </c>
      <c r="H5" s="74" t="s">
        <v>146</v>
      </c>
      <c r="I5" s="66"/>
      <c r="J5" s="78" t="s">
        <v>140</v>
      </c>
      <c r="K5" s="78" t="s">
        <v>141</v>
      </c>
      <c r="L5" s="78" t="s">
        <v>142</v>
      </c>
      <c r="M5" s="78" t="s">
        <v>143</v>
      </c>
      <c r="N5" s="78" t="s">
        <v>144</v>
      </c>
      <c r="O5" s="78" t="s">
        <v>145</v>
      </c>
      <c r="P5" s="78" t="s">
        <v>146</v>
      </c>
    </row>
    <row r="6" s="4" customFormat="1" ht="21" customHeight="1" spans="1:16">
      <c r="A6" s="74" t="s">
        <v>147</v>
      </c>
      <c r="B6" s="74">
        <f t="shared" ref="B6:B8" si="0">C6-2</f>
        <v>70</v>
      </c>
      <c r="C6" s="74">
        <f t="shared" ref="C6:C8" si="1">D6-2</f>
        <v>72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66"/>
      <c r="J6" s="79" t="s">
        <v>148</v>
      </c>
      <c r="K6" s="79" t="s">
        <v>149</v>
      </c>
      <c r="L6" s="79" t="s">
        <v>150</v>
      </c>
      <c r="M6" s="79" t="s">
        <v>151</v>
      </c>
      <c r="N6" s="79" t="s">
        <v>148</v>
      </c>
      <c r="O6" s="79" t="s">
        <v>152</v>
      </c>
      <c r="P6" s="79" t="s">
        <v>153</v>
      </c>
    </row>
    <row r="7" s="4" customFormat="1" ht="21" customHeight="1" spans="1:16">
      <c r="A7" s="74" t="s">
        <v>154</v>
      </c>
      <c r="B7" s="74">
        <f t="shared" si="0"/>
        <v>68</v>
      </c>
      <c r="C7" s="74">
        <f t="shared" si="1"/>
        <v>70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66"/>
      <c r="J7" s="79" t="s">
        <v>148</v>
      </c>
      <c r="K7" s="79" t="s">
        <v>155</v>
      </c>
      <c r="L7" s="79" t="s">
        <v>156</v>
      </c>
      <c r="M7" s="79" t="s">
        <v>157</v>
      </c>
      <c r="N7" s="79" t="s">
        <v>151</v>
      </c>
      <c r="O7" s="79" t="s">
        <v>158</v>
      </c>
      <c r="P7" s="79" t="s">
        <v>159</v>
      </c>
    </row>
    <row r="8" s="4" customFormat="1" ht="21" customHeight="1" spans="1:16">
      <c r="A8" s="74" t="s">
        <v>160</v>
      </c>
      <c r="B8" s="74">
        <f t="shared" si="0"/>
        <v>62</v>
      </c>
      <c r="C8" s="74">
        <f t="shared" si="1"/>
        <v>64</v>
      </c>
      <c r="D8" s="74">
        <f t="shared" si="2"/>
        <v>66</v>
      </c>
      <c r="E8" s="74">
        <v>68</v>
      </c>
      <c r="F8" s="74">
        <f t="shared" si="3"/>
        <v>70</v>
      </c>
      <c r="G8" s="74">
        <f t="shared" si="4"/>
        <v>72</v>
      </c>
      <c r="H8" s="74">
        <f t="shared" si="5"/>
        <v>73</v>
      </c>
      <c r="I8" s="66"/>
      <c r="J8" s="79" t="s">
        <v>161</v>
      </c>
      <c r="K8" s="79" t="s">
        <v>149</v>
      </c>
      <c r="L8" s="79" t="s">
        <v>162</v>
      </c>
      <c r="M8" s="79" t="s">
        <v>163</v>
      </c>
      <c r="N8" s="79" t="s">
        <v>164</v>
      </c>
      <c r="O8" s="79" t="s">
        <v>165</v>
      </c>
      <c r="P8" s="79" t="s">
        <v>166</v>
      </c>
    </row>
    <row r="9" s="4" customFormat="1" ht="21" customHeight="1" spans="1:16">
      <c r="A9" s="74" t="s">
        <v>167</v>
      </c>
      <c r="B9" s="74">
        <f t="shared" ref="B9:B11" si="6">C9-4</f>
        <v>110</v>
      </c>
      <c r="C9" s="74">
        <f>D9-4</f>
        <v>114</v>
      </c>
      <c r="D9" s="74">
        <f t="shared" ref="D9:D11" si="7">E9-6</f>
        <v>118</v>
      </c>
      <c r="E9" s="74">
        <v>124</v>
      </c>
      <c r="F9" s="74">
        <f t="shared" ref="F9:H9" si="8">E9+6</f>
        <v>130</v>
      </c>
      <c r="G9" s="74">
        <f t="shared" si="8"/>
        <v>136</v>
      </c>
      <c r="H9" s="74">
        <f t="shared" si="8"/>
        <v>142</v>
      </c>
      <c r="I9" s="66"/>
      <c r="J9" s="79" t="s">
        <v>168</v>
      </c>
      <c r="K9" s="79" t="s">
        <v>149</v>
      </c>
      <c r="L9" s="79" t="s">
        <v>162</v>
      </c>
      <c r="M9" s="79" t="s">
        <v>163</v>
      </c>
      <c r="N9" s="79" t="s">
        <v>169</v>
      </c>
      <c r="O9" s="79" t="s">
        <v>165</v>
      </c>
      <c r="P9" s="79" t="s">
        <v>166</v>
      </c>
    </row>
    <row r="10" s="4" customFormat="1" ht="21" customHeight="1" spans="1:16">
      <c r="A10" s="74" t="s">
        <v>170</v>
      </c>
      <c r="B10" s="74">
        <f t="shared" si="6"/>
        <v>108</v>
      </c>
      <c r="C10" s="74">
        <f>D10-4</f>
        <v>112</v>
      </c>
      <c r="D10" s="74">
        <f t="shared" si="7"/>
        <v>116</v>
      </c>
      <c r="E10" s="74">
        <v>122</v>
      </c>
      <c r="F10" s="74">
        <f t="shared" ref="F10:H10" si="9">E10+6</f>
        <v>128</v>
      </c>
      <c r="G10" s="74">
        <f t="shared" si="9"/>
        <v>134</v>
      </c>
      <c r="H10" s="74">
        <f t="shared" si="9"/>
        <v>140</v>
      </c>
      <c r="I10" s="66"/>
      <c r="J10" s="79" t="s">
        <v>171</v>
      </c>
      <c r="K10" s="79" t="s">
        <v>172</v>
      </c>
      <c r="L10" s="79" t="s">
        <v>173</v>
      </c>
      <c r="M10" s="79" t="s">
        <v>174</v>
      </c>
      <c r="N10" s="79" t="s">
        <v>175</v>
      </c>
      <c r="O10" s="79" t="s">
        <v>171</v>
      </c>
      <c r="P10" s="79" t="s">
        <v>176</v>
      </c>
    </row>
    <row r="11" s="4" customFormat="1" ht="21" customHeight="1" spans="1:16">
      <c r="A11" s="74" t="s">
        <v>177</v>
      </c>
      <c r="B11" s="74">
        <f t="shared" si="6"/>
        <v>110</v>
      </c>
      <c r="C11" s="74">
        <f>D11-2</f>
        <v>114</v>
      </c>
      <c r="D11" s="74">
        <f t="shared" si="7"/>
        <v>116</v>
      </c>
      <c r="E11" s="74">
        <v>122</v>
      </c>
      <c r="F11" s="74">
        <f t="shared" ref="F11:H11" si="10">E11+6</f>
        <v>128</v>
      </c>
      <c r="G11" s="74">
        <f t="shared" si="10"/>
        <v>134</v>
      </c>
      <c r="H11" s="74">
        <f t="shared" si="10"/>
        <v>140</v>
      </c>
      <c r="I11" s="66"/>
      <c r="J11" s="79" t="s">
        <v>178</v>
      </c>
      <c r="K11" s="79" t="s">
        <v>179</v>
      </c>
      <c r="L11" s="79" t="s">
        <v>180</v>
      </c>
      <c r="M11" s="79" t="s">
        <v>148</v>
      </c>
      <c r="N11" s="79" t="s">
        <v>181</v>
      </c>
      <c r="O11" s="79" t="s">
        <v>148</v>
      </c>
      <c r="P11" s="79" t="s">
        <v>182</v>
      </c>
    </row>
    <row r="12" s="4" customFormat="1" ht="21" customHeight="1" spans="1:23">
      <c r="A12" s="74" t="s">
        <v>183</v>
      </c>
      <c r="B12" s="74">
        <f>C12-1.2</f>
        <v>46.8</v>
      </c>
      <c r="C12" s="74">
        <f>D12-1.2</f>
        <v>48</v>
      </c>
      <c r="D12" s="74">
        <f>E12-1.8</f>
        <v>49.2</v>
      </c>
      <c r="E12" s="74">
        <v>51</v>
      </c>
      <c r="F12" s="74">
        <f t="shared" ref="F12:H12" si="11">E12+1.8</f>
        <v>52.8</v>
      </c>
      <c r="G12" s="74">
        <f t="shared" si="11"/>
        <v>54.6</v>
      </c>
      <c r="H12" s="74">
        <f t="shared" si="11"/>
        <v>56.4</v>
      </c>
      <c r="I12" s="66"/>
      <c r="J12" s="79" t="s">
        <v>184</v>
      </c>
      <c r="K12" s="79" t="s">
        <v>185</v>
      </c>
      <c r="L12" s="79" t="s">
        <v>186</v>
      </c>
      <c r="M12" s="79" t="s">
        <v>187</v>
      </c>
      <c r="N12" s="79" t="s">
        <v>187</v>
      </c>
      <c r="O12" s="79" t="s">
        <v>165</v>
      </c>
      <c r="P12" s="79" t="s">
        <v>184</v>
      </c>
      <c r="W12" s="84"/>
    </row>
    <row r="13" s="4" customFormat="1" ht="21" customHeight="1" spans="1:16">
      <c r="A13" s="74" t="s">
        <v>188</v>
      </c>
      <c r="B13" s="74">
        <f>C13-1.2</f>
        <v>61.4</v>
      </c>
      <c r="C13" s="74">
        <f>D13-1.2</f>
        <v>62.6</v>
      </c>
      <c r="D13" s="74">
        <f>E13-1.2</f>
        <v>63.8</v>
      </c>
      <c r="E13" s="74">
        <v>65</v>
      </c>
      <c r="F13" s="74">
        <f>E13+1.2</f>
        <v>66.2</v>
      </c>
      <c r="G13" s="74">
        <f>F13+1.2</f>
        <v>67.4</v>
      </c>
      <c r="H13" s="74">
        <f>G13+0.6</f>
        <v>68</v>
      </c>
      <c r="I13" s="66"/>
      <c r="J13" s="79" t="s">
        <v>148</v>
      </c>
      <c r="K13" s="79" t="s">
        <v>151</v>
      </c>
      <c r="L13" s="79" t="s">
        <v>189</v>
      </c>
      <c r="M13" s="79" t="s">
        <v>190</v>
      </c>
      <c r="N13" s="79" t="s">
        <v>190</v>
      </c>
      <c r="O13" s="79" t="s">
        <v>165</v>
      </c>
      <c r="P13" s="79" t="s">
        <v>184</v>
      </c>
    </row>
    <row r="14" s="4" customFormat="1" ht="21" customHeight="1" spans="1:16">
      <c r="A14" s="74" t="s">
        <v>191</v>
      </c>
      <c r="B14" s="74">
        <f>C14-0.8</f>
        <v>22.2</v>
      </c>
      <c r="C14" s="74">
        <f>D14-0.8</f>
        <v>23</v>
      </c>
      <c r="D14" s="74">
        <f>E14-1.2</f>
        <v>23.8</v>
      </c>
      <c r="E14" s="74">
        <v>25</v>
      </c>
      <c r="F14" s="74">
        <f t="shared" ref="F14:H14" si="12">E14+1.2</f>
        <v>26.2</v>
      </c>
      <c r="G14" s="74">
        <f t="shared" si="12"/>
        <v>27.4</v>
      </c>
      <c r="H14" s="74">
        <f t="shared" si="12"/>
        <v>28.6</v>
      </c>
      <c r="I14" s="66"/>
      <c r="J14" s="79" t="s">
        <v>148</v>
      </c>
      <c r="K14" s="79" t="s">
        <v>186</v>
      </c>
      <c r="L14" s="79" t="s">
        <v>180</v>
      </c>
      <c r="M14" s="79" t="s">
        <v>148</v>
      </c>
      <c r="N14" s="79" t="s">
        <v>148</v>
      </c>
      <c r="O14" s="79" t="s">
        <v>148</v>
      </c>
      <c r="P14" s="79" t="s">
        <v>148</v>
      </c>
    </row>
    <row r="15" s="4" customFormat="1" ht="21" customHeight="1" spans="1:16">
      <c r="A15" s="74" t="s">
        <v>192</v>
      </c>
      <c r="B15" s="74">
        <f>C15-0.7</f>
        <v>19.1</v>
      </c>
      <c r="C15" s="74">
        <f>D15-0.7</f>
        <v>19.8</v>
      </c>
      <c r="D15" s="74">
        <f>E15-1</f>
        <v>20.5</v>
      </c>
      <c r="E15" s="74">
        <v>21.5</v>
      </c>
      <c r="F15" s="74">
        <f t="shared" ref="F15:H15" si="13">E15+1</f>
        <v>22.5</v>
      </c>
      <c r="G15" s="74">
        <f t="shared" si="13"/>
        <v>23.5</v>
      </c>
      <c r="H15" s="74">
        <f t="shared" si="13"/>
        <v>24.5</v>
      </c>
      <c r="I15" s="66"/>
      <c r="J15" s="79" t="s">
        <v>148</v>
      </c>
      <c r="K15" s="79" t="s">
        <v>187</v>
      </c>
      <c r="L15" s="79" t="s">
        <v>180</v>
      </c>
      <c r="M15" s="79" t="s">
        <v>148</v>
      </c>
      <c r="N15" s="79" t="s">
        <v>148</v>
      </c>
      <c r="O15" s="79" t="s">
        <v>148</v>
      </c>
      <c r="P15" s="79" t="s">
        <v>148</v>
      </c>
    </row>
    <row r="16" s="4" customFormat="1" ht="21" customHeight="1" spans="1:16">
      <c r="A16" s="74" t="s">
        <v>193</v>
      </c>
      <c r="B16" s="74">
        <f t="shared" ref="B16:B21" si="14">C16-0.5</f>
        <v>13.25</v>
      </c>
      <c r="C16" s="74">
        <f t="shared" ref="C16:C21" si="15">D16-0.5</f>
        <v>13.75</v>
      </c>
      <c r="D16" s="74">
        <f>E16-0.75</f>
        <v>14.25</v>
      </c>
      <c r="E16" s="74">
        <v>15</v>
      </c>
      <c r="F16" s="74">
        <f t="shared" ref="F16:H16" si="16">E16+0.75</f>
        <v>15.75</v>
      </c>
      <c r="G16" s="74">
        <f t="shared" si="16"/>
        <v>16.5</v>
      </c>
      <c r="H16" s="74">
        <f t="shared" si="16"/>
        <v>17.25</v>
      </c>
      <c r="I16" s="66"/>
      <c r="J16" s="79" t="s">
        <v>148</v>
      </c>
      <c r="K16" s="79" t="s">
        <v>151</v>
      </c>
      <c r="L16" s="79" t="s">
        <v>194</v>
      </c>
      <c r="M16" s="79" t="s">
        <v>184</v>
      </c>
      <c r="N16" s="79" t="s">
        <v>195</v>
      </c>
      <c r="O16" s="79" t="s">
        <v>190</v>
      </c>
      <c r="P16" s="79" t="s">
        <v>148</v>
      </c>
    </row>
    <row r="17" s="4" customFormat="1" ht="21" customHeight="1" spans="1:16">
      <c r="A17" s="74" t="s">
        <v>196</v>
      </c>
      <c r="B17" s="74">
        <f>C17</f>
        <v>10.5</v>
      </c>
      <c r="C17" s="74">
        <f>D17</f>
        <v>10.5</v>
      </c>
      <c r="D17" s="74">
        <f>E17</f>
        <v>10.5</v>
      </c>
      <c r="E17" s="74">
        <v>10.5</v>
      </c>
      <c r="F17" s="74">
        <f t="shared" ref="F17:H17" si="17">E17</f>
        <v>10.5</v>
      </c>
      <c r="G17" s="74">
        <f t="shared" si="17"/>
        <v>10.5</v>
      </c>
      <c r="H17" s="74">
        <f t="shared" si="17"/>
        <v>10.5</v>
      </c>
      <c r="I17" s="66"/>
      <c r="J17" s="79" t="s">
        <v>184</v>
      </c>
      <c r="K17" s="79" t="s">
        <v>197</v>
      </c>
      <c r="L17" s="79" t="s">
        <v>194</v>
      </c>
      <c r="M17" s="79" t="s">
        <v>184</v>
      </c>
      <c r="N17" s="79" t="s">
        <v>198</v>
      </c>
      <c r="O17" s="79">
        <v>1</v>
      </c>
      <c r="P17" s="79" t="s">
        <v>199</v>
      </c>
    </row>
    <row r="18" s="4" customFormat="1" ht="21" customHeight="1" spans="1:16">
      <c r="A18" s="74" t="s">
        <v>200</v>
      </c>
      <c r="B18" s="74">
        <f>C18-1</f>
        <v>55.5</v>
      </c>
      <c r="C18" s="74">
        <f t="shared" ref="C18:C23" si="18">D18-1</f>
        <v>56.5</v>
      </c>
      <c r="D18" s="74">
        <f>E18-1.5</f>
        <v>57.5</v>
      </c>
      <c r="E18" s="74">
        <v>59</v>
      </c>
      <c r="F18" s="74">
        <f t="shared" ref="F18:H18" si="19">E18+1.5</f>
        <v>60.5</v>
      </c>
      <c r="G18" s="74">
        <f t="shared" si="19"/>
        <v>62</v>
      </c>
      <c r="H18" s="74">
        <f t="shared" si="19"/>
        <v>63.5</v>
      </c>
      <c r="I18" s="66"/>
      <c r="J18" s="79" t="s">
        <v>148</v>
      </c>
      <c r="K18" s="79" t="s">
        <v>151</v>
      </c>
      <c r="L18" s="79" t="s">
        <v>194</v>
      </c>
      <c r="M18" s="79" t="s">
        <v>184</v>
      </c>
      <c r="N18" s="79" t="s">
        <v>185</v>
      </c>
      <c r="O18" s="79">
        <v>1</v>
      </c>
      <c r="P18" s="79" t="s">
        <v>184</v>
      </c>
    </row>
    <row r="19" s="4" customFormat="1" ht="21" customHeight="1" spans="1:16">
      <c r="A19" s="74" t="s">
        <v>201</v>
      </c>
      <c r="B19" s="74">
        <f>C19-1</f>
        <v>53.5</v>
      </c>
      <c r="C19" s="74">
        <f t="shared" si="18"/>
        <v>54.5</v>
      </c>
      <c r="D19" s="74">
        <f>E19-1.5</f>
        <v>55.5</v>
      </c>
      <c r="E19" s="74">
        <v>57</v>
      </c>
      <c r="F19" s="74">
        <f t="shared" ref="F19:H19" si="20">E19+1.5</f>
        <v>58.5</v>
      </c>
      <c r="G19" s="74">
        <f t="shared" si="20"/>
        <v>60</v>
      </c>
      <c r="H19" s="74">
        <f t="shared" si="20"/>
        <v>61.5</v>
      </c>
      <c r="I19" s="66"/>
      <c r="J19" s="79" t="s">
        <v>171</v>
      </c>
      <c r="K19" s="79" t="s">
        <v>172</v>
      </c>
      <c r="L19" s="79" t="s">
        <v>173</v>
      </c>
      <c r="M19" s="79" t="s">
        <v>174</v>
      </c>
      <c r="N19" s="79" t="s">
        <v>175</v>
      </c>
      <c r="O19" s="79" t="s">
        <v>171</v>
      </c>
      <c r="P19" s="79" t="s">
        <v>176</v>
      </c>
    </row>
    <row r="20" s="4" customFormat="1" ht="29" customHeight="1" spans="1:16">
      <c r="A20" s="74" t="s">
        <v>202</v>
      </c>
      <c r="B20" s="74">
        <f t="shared" si="14"/>
        <v>34.5</v>
      </c>
      <c r="C20" s="74">
        <f t="shared" si="15"/>
        <v>35</v>
      </c>
      <c r="D20" s="74">
        <f>E20-0.5</f>
        <v>35.5</v>
      </c>
      <c r="E20" s="74">
        <v>36</v>
      </c>
      <c r="F20" s="74">
        <f t="shared" ref="F20:H20" si="21">E20+0.5</f>
        <v>36.5</v>
      </c>
      <c r="G20" s="74">
        <f t="shared" si="21"/>
        <v>37</v>
      </c>
      <c r="H20" s="74">
        <f t="shared" si="21"/>
        <v>37.5</v>
      </c>
      <c r="I20" s="80"/>
      <c r="J20" s="79" t="s">
        <v>178</v>
      </c>
      <c r="K20" s="79" t="s">
        <v>179</v>
      </c>
      <c r="L20" s="79" t="s">
        <v>180</v>
      </c>
      <c r="M20" s="79" t="s">
        <v>148</v>
      </c>
      <c r="N20" s="79" t="s">
        <v>181</v>
      </c>
      <c r="O20" s="79" t="s">
        <v>148</v>
      </c>
      <c r="P20" s="79" t="s">
        <v>182</v>
      </c>
    </row>
    <row r="21" s="63" customFormat="1" ht="17.4" spans="1:16">
      <c r="A21" s="74" t="s">
        <v>203</v>
      </c>
      <c r="B21" s="74">
        <f t="shared" si="14"/>
        <v>24.25</v>
      </c>
      <c r="C21" s="74">
        <f t="shared" si="15"/>
        <v>24.75</v>
      </c>
      <c r="D21" s="74">
        <f>E21-0.75</f>
        <v>25.25</v>
      </c>
      <c r="E21" s="74">
        <v>26</v>
      </c>
      <c r="F21" s="74">
        <f t="shared" ref="F21:H21" si="22">E21+0.75</f>
        <v>26.75</v>
      </c>
      <c r="G21" s="74">
        <f t="shared" si="22"/>
        <v>27.5</v>
      </c>
      <c r="H21" s="74">
        <f t="shared" si="22"/>
        <v>28.25</v>
      </c>
      <c r="I21" s="81"/>
      <c r="J21" s="79" t="s">
        <v>148</v>
      </c>
      <c r="K21" s="79" t="s">
        <v>186</v>
      </c>
      <c r="L21" s="79" t="s">
        <v>180</v>
      </c>
      <c r="M21" s="79" t="s">
        <v>148</v>
      </c>
      <c r="N21" s="79" t="s">
        <v>148</v>
      </c>
      <c r="O21" s="79" t="s">
        <v>148</v>
      </c>
      <c r="P21" s="79" t="s">
        <v>148</v>
      </c>
    </row>
    <row r="22" s="63" customFormat="1" ht="17.4" spans="1:16">
      <c r="A22" s="74" t="s">
        <v>204</v>
      </c>
      <c r="B22" s="74">
        <f>C22</f>
        <v>15</v>
      </c>
      <c r="C22" s="74">
        <f>D22</f>
        <v>15</v>
      </c>
      <c r="D22" s="74">
        <f>E22</f>
        <v>15</v>
      </c>
      <c r="E22" s="74">
        <v>15</v>
      </c>
      <c r="F22" s="74">
        <f>E22</f>
        <v>15</v>
      </c>
      <c r="G22" s="74">
        <f>F22+2</f>
        <v>17</v>
      </c>
      <c r="H22" s="74">
        <f>G22</f>
        <v>17</v>
      </c>
      <c r="I22" s="81"/>
      <c r="J22" s="79" t="s">
        <v>148</v>
      </c>
      <c r="K22" s="79" t="s">
        <v>187</v>
      </c>
      <c r="L22" s="79" t="s">
        <v>180</v>
      </c>
      <c r="M22" s="79" t="s">
        <v>148</v>
      </c>
      <c r="N22" s="79" t="s">
        <v>148</v>
      </c>
      <c r="O22" s="79" t="s">
        <v>148</v>
      </c>
      <c r="P22" s="79" t="s">
        <v>148</v>
      </c>
    </row>
    <row r="23" s="63" customFormat="1" ht="17.4" spans="1:16">
      <c r="A23" s="74" t="s">
        <v>205</v>
      </c>
      <c r="B23" s="74">
        <f>C23+0</f>
        <v>17</v>
      </c>
      <c r="C23" s="74">
        <f t="shared" si="18"/>
        <v>17</v>
      </c>
      <c r="D23" s="74">
        <f>E23-1</f>
        <v>18</v>
      </c>
      <c r="E23" s="74">
        <v>19</v>
      </c>
      <c r="F23" s="74">
        <f>E23</f>
        <v>19</v>
      </c>
      <c r="G23" s="74">
        <f>F23+1.5</f>
        <v>20.5</v>
      </c>
      <c r="H23" s="74">
        <f>G23</f>
        <v>20.5</v>
      </c>
      <c r="I23" s="81"/>
      <c r="J23" s="79" t="s">
        <v>148</v>
      </c>
      <c r="K23" s="79" t="s">
        <v>187</v>
      </c>
      <c r="L23" s="79" t="s">
        <v>180</v>
      </c>
      <c r="M23" s="79" t="s">
        <v>148</v>
      </c>
      <c r="N23" s="79" t="s">
        <v>148</v>
      </c>
      <c r="O23" s="79" t="s">
        <v>148</v>
      </c>
      <c r="P23" s="79" t="s">
        <v>148</v>
      </c>
    </row>
    <row r="25" customHeight="1" spans="10:16">
      <c r="J25" s="81"/>
      <c r="K25" s="82" t="s">
        <v>206</v>
      </c>
      <c r="L25" s="83">
        <v>45476</v>
      </c>
      <c r="M25" s="82" t="s">
        <v>207</v>
      </c>
      <c r="N25" s="82" t="s">
        <v>208</v>
      </c>
      <c r="O25" s="82" t="s">
        <v>209</v>
      </c>
      <c r="P25" s="82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C4" sqref="C4:C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288</v>
      </c>
      <c r="B2" s="7" t="s">
        <v>289</v>
      </c>
      <c r="C2" s="7" t="s">
        <v>290</v>
      </c>
      <c r="D2" s="7" t="s">
        <v>291</v>
      </c>
      <c r="E2" s="7" t="s">
        <v>292</v>
      </c>
      <c r="F2" s="7" t="s">
        <v>293</v>
      </c>
      <c r="G2" s="7" t="s">
        <v>294</v>
      </c>
      <c r="H2" s="7" t="s">
        <v>295</v>
      </c>
      <c r="I2" s="6" t="s">
        <v>296</v>
      </c>
      <c r="J2" s="6" t="s">
        <v>297</v>
      </c>
      <c r="K2" s="6" t="s">
        <v>298</v>
      </c>
      <c r="L2" s="6" t="s">
        <v>299</v>
      </c>
      <c r="M2" s="6" t="s">
        <v>300</v>
      </c>
      <c r="N2" s="7" t="s">
        <v>301</v>
      </c>
      <c r="O2" s="7" t="s">
        <v>302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303</v>
      </c>
      <c r="J3" s="6" t="s">
        <v>303</v>
      </c>
      <c r="K3" s="6" t="s">
        <v>303</v>
      </c>
      <c r="L3" s="6" t="s">
        <v>303</v>
      </c>
      <c r="M3" s="6" t="s">
        <v>303</v>
      </c>
      <c r="N3" s="9"/>
      <c r="O3" s="9"/>
    </row>
    <row r="4" s="2" customFormat="1" ht="18" customHeight="1" spans="1:15">
      <c r="A4" s="35">
        <v>1</v>
      </c>
      <c r="B4" s="30" t="s">
        <v>304</v>
      </c>
      <c r="C4" s="367" t="s">
        <v>305</v>
      </c>
      <c r="D4" s="12" t="s">
        <v>102</v>
      </c>
      <c r="E4" s="13" t="s">
        <v>47</v>
      </c>
      <c r="F4" s="11" t="s">
        <v>306</v>
      </c>
      <c r="G4" s="61" t="s">
        <v>80</v>
      </c>
      <c r="H4" s="62"/>
      <c r="I4" s="35">
        <v>1</v>
      </c>
      <c r="J4" s="35"/>
      <c r="K4" s="35">
        <v>1</v>
      </c>
      <c r="L4" s="35"/>
      <c r="M4" s="35">
        <v>1</v>
      </c>
      <c r="N4" s="62">
        <f>SUM(I4:M4)</f>
        <v>3</v>
      </c>
      <c r="O4" s="62"/>
    </row>
    <row r="5" s="2" customFormat="1" ht="18" customHeight="1" spans="1:15">
      <c r="A5" s="35">
        <v>2</v>
      </c>
      <c r="B5" s="30" t="s">
        <v>307</v>
      </c>
      <c r="C5" s="367" t="s">
        <v>305</v>
      </c>
      <c r="D5" s="12" t="s">
        <v>104</v>
      </c>
      <c r="E5" s="13" t="s">
        <v>47</v>
      </c>
      <c r="F5" s="11" t="s">
        <v>306</v>
      </c>
      <c r="G5" s="61" t="s">
        <v>80</v>
      </c>
      <c r="H5" s="62"/>
      <c r="I5" s="35"/>
      <c r="J5" s="35">
        <v>1</v>
      </c>
      <c r="K5" s="35"/>
      <c r="L5" s="35">
        <v>1</v>
      </c>
      <c r="M5" s="35">
        <v>1</v>
      </c>
      <c r="N5" s="62">
        <f>SUM(I5:M5)</f>
        <v>3</v>
      </c>
      <c r="O5" s="62"/>
    </row>
    <row r="6" s="2" customFormat="1" ht="18" customHeight="1" spans="1:15">
      <c r="A6" s="35">
        <v>3</v>
      </c>
      <c r="B6" s="30" t="s">
        <v>308</v>
      </c>
      <c r="C6" s="367" t="s">
        <v>305</v>
      </c>
      <c r="D6" s="12" t="s">
        <v>105</v>
      </c>
      <c r="E6" s="13" t="s">
        <v>47</v>
      </c>
      <c r="F6" s="11" t="s">
        <v>306</v>
      </c>
      <c r="G6" s="61" t="s">
        <v>80</v>
      </c>
      <c r="H6" s="62"/>
      <c r="I6" s="35">
        <v>1</v>
      </c>
      <c r="J6" s="35">
        <v>1</v>
      </c>
      <c r="K6" s="35"/>
      <c r="L6" s="35">
        <v>1</v>
      </c>
      <c r="M6" s="35"/>
      <c r="N6" s="62">
        <f>SUM(I6:M6)</f>
        <v>3</v>
      </c>
      <c r="O6" s="62"/>
    </row>
    <row r="7" s="2" customFormat="1" ht="18" customHeight="1" spans="1:15">
      <c r="A7" s="35">
        <v>4</v>
      </c>
      <c r="B7" s="30" t="s">
        <v>309</v>
      </c>
      <c r="C7" s="367" t="s">
        <v>305</v>
      </c>
      <c r="D7" s="12" t="s">
        <v>106</v>
      </c>
      <c r="E7" s="13" t="s">
        <v>47</v>
      </c>
      <c r="F7" s="11" t="s">
        <v>306</v>
      </c>
      <c r="G7" s="61" t="s">
        <v>80</v>
      </c>
      <c r="H7" s="62"/>
      <c r="I7" s="35">
        <v>1</v>
      </c>
      <c r="J7" s="35"/>
      <c r="K7" s="35">
        <v>1</v>
      </c>
      <c r="L7" s="35"/>
      <c r="M7" s="35">
        <v>1</v>
      </c>
      <c r="N7" s="62">
        <f>SUM(I7:M7)</f>
        <v>3</v>
      </c>
      <c r="O7" s="62"/>
    </row>
    <row r="8" s="2" customFormat="1" ht="18" customHeight="1" spans="1:15">
      <c r="A8" s="35"/>
      <c r="B8" s="30"/>
      <c r="C8" s="31"/>
      <c r="D8" s="12"/>
      <c r="E8" s="13"/>
      <c r="F8" s="11"/>
      <c r="G8" s="61"/>
      <c r="H8" s="62"/>
      <c r="I8" s="35"/>
      <c r="J8" s="35"/>
      <c r="K8" s="35"/>
      <c r="L8" s="35"/>
      <c r="M8" s="35"/>
      <c r="N8" s="62"/>
      <c r="O8" s="62"/>
    </row>
    <row r="9" s="2" customFormat="1" ht="18" customHeight="1" spans="1:15">
      <c r="A9" s="35"/>
      <c r="B9" s="13"/>
      <c r="C9" s="31"/>
      <c r="D9" s="12"/>
      <c r="E9" s="13"/>
      <c r="F9" s="11"/>
      <c r="G9" s="61"/>
      <c r="H9" s="62"/>
      <c r="I9" s="35"/>
      <c r="J9" s="35"/>
      <c r="K9" s="35"/>
      <c r="L9" s="35"/>
      <c r="M9" s="35"/>
      <c r="N9" s="62"/>
      <c r="O9" s="62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310</v>
      </c>
      <c r="B11" s="20"/>
      <c r="C11" s="20"/>
      <c r="D11" s="21"/>
      <c r="E11" s="22" t="s">
        <v>311</v>
      </c>
      <c r="F11" s="40"/>
      <c r="G11" s="40"/>
      <c r="H11" s="40"/>
      <c r="I11" s="33"/>
      <c r="J11" s="19" t="s">
        <v>312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313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M7" sqref="M7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288</v>
      </c>
      <c r="B2" s="7" t="s">
        <v>293</v>
      </c>
      <c r="C2" s="7" t="s">
        <v>289</v>
      </c>
      <c r="D2" s="7" t="s">
        <v>290</v>
      </c>
      <c r="E2" s="7" t="s">
        <v>291</v>
      </c>
      <c r="F2" s="7" t="s">
        <v>292</v>
      </c>
      <c r="G2" s="6" t="s">
        <v>315</v>
      </c>
      <c r="H2" s="6"/>
      <c r="I2" s="6" t="s">
        <v>316</v>
      </c>
      <c r="J2" s="6"/>
      <c r="K2" s="8" t="s">
        <v>317</v>
      </c>
      <c r="L2" s="58" t="s">
        <v>318</v>
      </c>
      <c r="M2" s="25" t="s">
        <v>319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320</v>
      </c>
      <c r="H3" s="6" t="s">
        <v>321</v>
      </c>
      <c r="I3" s="6" t="s">
        <v>320</v>
      </c>
      <c r="J3" s="6" t="s">
        <v>321</v>
      </c>
      <c r="K3" s="10"/>
      <c r="L3" s="59"/>
      <c r="M3" s="26"/>
    </row>
    <row r="4" s="55" customFormat="1" ht="18" customHeight="1" spans="1:13">
      <c r="A4" s="11">
        <v>1</v>
      </c>
      <c r="B4" s="11" t="s">
        <v>306</v>
      </c>
      <c r="C4" s="30" t="s">
        <v>308</v>
      </c>
      <c r="D4" s="367" t="s">
        <v>305</v>
      </c>
      <c r="E4" s="12" t="s">
        <v>102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322</v>
      </c>
    </row>
    <row r="5" s="55" customFormat="1" ht="18" customHeight="1" spans="1:13">
      <c r="A5" s="11">
        <v>2</v>
      </c>
      <c r="B5" s="11" t="s">
        <v>306</v>
      </c>
      <c r="C5" s="30" t="s">
        <v>323</v>
      </c>
      <c r="D5" s="367" t="s">
        <v>305</v>
      </c>
      <c r="E5" s="12" t="s">
        <v>104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 t="s">
        <v>322</v>
      </c>
    </row>
    <row r="6" s="55" customFormat="1" ht="18" customHeight="1" spans="1:13">
      <c r="A6" s="11">
        <v>3</v>
      </c>
      <c r="B6" s="11" t="s">
        <v>306</v>
      </c>
      <c r="C6" s="30" t="s">
        <v>324</v>
      </c>
      <c r="D6" s="367" t="s">
        <v>305</v>
      </c>
      <c r="E6" s="12" t="s">
        <v>105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 t="s">
        <v>322</v>
      </c>
    </row>
    <row r="7" s="55" customFormat="1" ht="18" customHeight="1" spans="1:13">
      <c r="A7" s="11">
        <v>4</v>
      </c>
      <c r="B7" s="11" t="s">
        <v>306</v>
      </c>
      <c r="C7" s="30" t="s">
        <v>325</v>
      </c>
      <c r="D7" s="367" t="s">
        <v>305</v>
      </c>
      <c r="E7" s="12" t="s">
        <v>106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 t="s">
        <v>322</v>
      </c>
    </row>
    <row r="8" s="55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56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310</v>
      </c>
      <c r="B11" s="20"/>
      <c r="C11" s="20"/>
      <c r="D11" s="20"/>
      <c r="E11" s="21"/>
      <c r="F11" s="22"/>
      <c r="G11" s="33"/>
      <c r="H11" s="19" t="s">
        <v>312</v>
      </c>
      <c r="I11" s="20"/>
      <c r="J11" s="20"/>
      <c r="K11" s="21"/>
      <c r="L11" s="60"/>
      <c r="M11" s="28"/>
    </row>
    <row r="12" s="1" customFormat="1" ht="105" customHeight="1" spans="1:13">
      <c r="A12" s="57" t="s">
        <v>326</v>
      </c>
      <c r="B12" s="5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D4" sqref="D4:E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328</v>
      </c>
      <c r="B2" s="7" t="s">
        <v>293</v>
      </c>
      <c r="C2" s="7" t="s">
        <v>289</v>
      </c>
      <c r="D2" s="7" t="s">
        <v>290</v>
      </c>
      <c r="E2" s="7" t="s">
        <v>291</v>
      </c>
      <c r="F2" s="7" t="s">
        <v>292</v>
      </c>
      <c r="G2" s="44" t="s">
        <v>329</v>
      </c>
      <c r="H2" s="45"/>
      <c r="I2" s="51"/>
      <c r="J2" s="44" t="s">
        <v>330</v>
      </c>
      <c r="K2" s="45"/>
      <c r="L2" s="51"/>
      <c r="M2" s="44" t="s">
        <v>331</v>
      </c>
      <c r="N2" s="45"/>
      <c r="O2" s="51"/>
      <c r="P2" s="44" t="s">
        <v>332</v>
      </c>
      <c r="Q2" s="45"/>
      <c r="R2" s="51"/>
      <c r="S2" s="45" t="s">
        <v>333</v>
      </c>
      <c r="T2" s="45"/>
      <c r="U2" s="51"/>
      <c r="V2" s="36" t="s">
        <v>334</v>
      </c>
      <c r="W2" s="36" t="s">
        <v>302</v>
      </c>
    </row>
    <row r="3" s="2" customFormat="1" ht="18" customHeight="1" spans="1:23">
      <c r="A3" s="46"/>
      <c r="B3" s="46"/>
      <c r="C3" s="46"/>
      <c r="D3" s="46"/>
      <c r="E3" s="46"/>
      <c r="F3" s="46"/>
      <c r="G3" s="35" t="s">
        <v>335</v>
      </c>
      <c r="H3" s="35" t="s">
        <v>52</v>
      </c>
      <c r="I3" s="35" t="s">
        <v>293</v>
      </c>
      <c r="J3" s="35" t="s">
        <v>335</v>
      </c>
      <c r="K3" s="35" t="s">
        <v>52</v>
      </c>
      <c r="L3" s="35" t="s">
        <v>293</v>
      </c>
      <c r="M3" s="35" t="s">
        <v>335</v>
      </c>
      <c r="N3" s="35" t="s">
        <v>52</v>
      </c>
      <c r="O3" s="35" t="s">
        <v>293</v>
      </c>
      <c r="P3" s="6" t="s">
        <v>335</v>
      </c>
      <c r="Q3" s="6" t="s">
        <v>52</v>
      </c>
      <c r="R3" s="6" t="s">
        <v>293</v>
      </c>
      <c r="S3" s="6" t="s">
        <v>335</v>
      </c>
      <c r="T3" s="6" t="s">
        <v>52</v>
      </c>
      <c r="U3" s="6" t="s">
        <v>293</v>
      </c>
      <c r="V3" s="53"/>
      <c r="W3" s="53"/>
    </row>
    <row r="4" s="1" customFormat="1" ht="18" customHeight="1" spans="1:23">
      <c r="A4" s="18"/>
      <c r="B4" s="11" t="s">
        <v>306</v>
      </c>
      <c r="C4" s="30" t="s">
        <v>308</v>
      </c>
      <c r="D4" s="367" t="s">
        <v>305</v>
      </c>
      <c r="E4" s="12" t="s">
        <v>102</v>
      </c>
      <c r="F4" s="13" t="s">
        <v>47</v>
      </c>
      <c r="G4" s="31" t="s">
        <v>336</v>
      </c>
      <c r="H4" s="47" t="s">
        <v>337</v>
      </c>
      <c r="I4" s="12" t="s">
        <v>306</v>
      </c>
      <c r="J4" s="52" t="s">
        <v>338</v>
      </c>
      <c r="K4" s="41" t="s">
        <v>339</v>
      </c>
      <c r="L4" s="41" t="s">
        <v>340</v>
      </c>
      <c r="M4" s="52" t="s">
        <v>341</v>
      </c>
      <c r="N4" s="41" t="s">
        <v>342</v>
      </c>
      <c r="O4" s="41" t="s">
        <v>343</v>
      </c>
      <c r="P4" s="41"/>
      <c r="Q4" s="41"/>
      <c r="R4" s="41"/>
      <c r="S4" s="41"/>
      <c r="T4" s="41"/>
      <c r="U4" s="41"/>
      <c r="V4" s="41" t="s">
        <v>80</v>
      </c>
      <c r="W4" s="41"/>
    </row>
    <row r="5" s="1" customFormat="1" ht="18" customHeight="1" spans="1:23">
      <c r="A5" s="18"/>
      <c r="B5" s="11" t="s">
        <v>306</v>
      </c>
      <c r="C5" s="30" t="s">
        <v>323</v>
      </c>
      <c r="D5" s="367" t="s">
        <v>305</v>
      </c>
      <c r="E5" s="12" t="s">
        <v>104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8"/>
      <c r="B6" s="11" t="s">
        <v>306</v>
      </c>
      <c r="C6" s="30" t="s">
        <v>324</v>
      </c>
      <c r="D6" s="367" t="s">
        <v>305</v>
      </c>
      <c r="E6" s="12" t="s">
        <v>105</v>
      </c>
      <c r="F6" s="13" t="s">
        <v>47</v>
      </c>
      <c r="G6" s="31" t="s">
        <v>336</v>
      </c>
      <c r="H6" s="47" t="s">
        <v>337</v>
      </c>
      <c r="I6" s="12" t="s">
        <v>306</v>
      </c>
      <c r="J6" s="52" t="s">
        <v>338</v>
      </c>
      <c r="K6" s="41" t="s">
        <v>339</v>
      </c>
      <c r="L6" s="41" t="s">
        <v>340</v>
      </c>
      <c r="M6" s="52" t="s">
        <v>341</v>
      </c>
      <c r="N6" s="41" t="s">
        <v>342</v>
      </c>
      <c r="O6" s="41" t="s">
        <v>343</v>
      </c>
      <c r="P6" s="18"/>
      <c r="Q6" s="18"/>
      <c r="R6" s="18"/>
      <c r="S6" s="18"/>
      <c r="T6" s="18"/>
      <c r="U6" s="18"/>
      <c r="V6" s="41" t="s">
        <v>80</v>
      </c>
      <c r="W6" s="18"/>
    </row>
    <row r="7" s="1" customFormat="1" ht="14.25" customHeight="1" spans="1:23">
      <c r="A7" s="48"/>
      <c r="B7" s="11" t="s">
        <v>306</v>
      </c>
      <c r="C7" s="30" t="s">
        <v>325</v>
      </c>
      <c r="D7" s="367" t="s">
        <v>305</v>
      </c>
      <c r="E7" s="12" t="s">
        <v>106</v>
      </c>
      <c r="F7" s="13" t="s">
        <v>47</v>
      </c>
      <c r="G7" s="31" t="s">
        <v>336</v>
      </c>
      <c r="H7" s="47" t="s">
        <v>337</v>
      </c>
      <c r="I7" s="12" t="s">
        <v>306</v>
      </c>
      <c r="J7" s="52" t="s">
        <v>338</v>
      </c>
      <c r="K7" s="41" t="s">
        <v>339</v>
      </c>
      <c r="L7" s="41" t="s">
        <v>340</v>
      </c>
      <c r="M7" s="52" t="s">
        <v>341</v>
      </c>
      <c r="N7" s="41" t="s">
        <v>342</v>
      </c>
      <c r="O7" s="41" t="s">
        <v>343</v>
      </c>
      <c r="P7" s="49"/>
      <c r="Q7" s="49"/>
      <c r="R7" s="49"/>
      <c r="S7" s="49"/>
      <c r="T7" s="49"/>
      <c r="U7" s="54"/>
      <c r="V7" s="41"/>
      <c r="W7" s="54"/>
    </row>
    <row r="8" s="1" customFormat="1" ht="14.25" customHeight="1" spans="1:23">
      <c r="A8" s="48"/>
      <c r="B8" s="49"/>
      <c r="C8" s="49"/>
      <c r="D8" s="49"/>
      <c r="E8" s="50"/>
      <c r="F8" s="48"/>
      <c r="G8" s="13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4"/>
      <c r="V8" s="41"/>
      <c r="W8" s="54"/>
    </row>
    <row r="9" s="4" customFormat="1" ht="29.25" customHeight="1" spans="1:23">
      <c r="A9" s="19" t="s">
        <v>310</v>
      </c>
      <c r="B9" s="20"/>
      <c r="C9" s="20"/>
      <c r="D9" s="20"/>
      <c r="E9" s="21"/>
      <c r="F9" s="22"/>
      <c r="G9" s="33"/>
      <c r="H9" s="40"/>
      <c r="I9" s="40"/>
      <c r="J9" s="19" t="s">
        <v>312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344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C3" sqref="C3:C6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346</v>
      </c>
      <c r="B2" s="36" t="s">
        <v>289</v>
      </c>
      <c r="C2" s="36" t="s">
        <v>290</v>
      </c>
      <c r="D2" s="36" t="s">
        <v>291</v>
      </c>
      <c r="E2" s="35" t="s">
        <v>292</v>
      </c>
      <c r="F2" s="36" t="s">
        <v>293</v>
      </c>
      <c r="G2" s="35" t="s">
        <v>347</v>
      </c>
      <c r="H2" s="35" t="s">
        <v>348</v>
      </c>
      <c r="I2" s="35" t="s">
        <v>349</v>
      </c>
      <c r="J2" s="35" t="s">
        <v>348</v>
      </c>
      <c r="K2" s="35" t="s">
        <v>350</v>
      </c>
      <c r="L2" s="35" t="s">
        <v>348</v>
      </c>
      <c r="M2" s="36" t="s">
        <v>334</v>
      </c>
      <c r="N2" s="36" t="s">
        <v>302</v>
      </c>
    </row>
    <row r="3" s="1" customFormat="1" ht="14.25" customHeight="1" spans="1:15">
      <c r="A3" s="37">
        <v>45475</v>
      </c>
      <c r="B3" s="30" t="s">
        <v>308</v>
      </c>
      <c r="C3" s="367" t="s">
        <v>305</v>
      </c>
      <c r="D3" s="12" t="s">
        <v>102</v>
      </c>
      <c r="E3" s="13" t="s">
        <v>47</v>
      </c>
      <c r="F3" s="11" t="s">
        <v>306</v>
      </c>
      <c r="G3" s="38">
        <v>0.333333333333333</v>
      </c>
      <c r="H3" s="39" t="s">
        <v>351</v>
      </c>
      <c r="I3" s="38">
        <v>0.583333333333333</v>
      </c>
      <c r="J3" s="39" t="s">
        <v>351</v>
      </c>
      <c r="K3" s="18"/>
      <c r="L3" s="41"/>
      <c r="M3" s="41"/>
      <c r="N3" s="41" t="s">
        <v>352</v>
      </c>
      <c r="O3" s="41"/>
    </row>
    <row r="4" s="1" customFormat="1" ht="14.25" customHeight="1" spans="1:15">
      <c r="A4" s="37">
        <v>45475</v>
      </c>
      <c r="B4" s="30" t="s">
        <v>323</v>
      </c>
      <c r="C4" s="367" t="s">
        <v>305</v>
      </c>
      <c r="D4" s="12" t="s">
        <v>104</v>
      </c>
      <c r="E4" s="13" t="s">
        <v>47</v>
      </c>
      <c r="F4" s="11" t="s">
        <v>306</v>
      </c>
      <c r="G4" s="38">
        <v>0.375</v>
      </c>
      <c r="H4" s="39" t="s">
        <v>351</v>
      </c>
      <c r="I4" s="38">
        <v>0.604166666666667</v>
      </c>
      <c r="J4" s="39" t="s">
        <v>351</v>
      </c>
      <c r="K4" s="18"/>
      <c r="L4" s="35"/>
      <c r="M4" s="35"/>
      <c r="N4" s="36" t="s">
        <v>353</v>
      </c>
      <c r="O4" s="36"/>
    </row>
    <row r="5" s="1" customFormat="1" ht="14.25" customHeight="1" spans="1:15">
      <c r="A5" s="37">
        <v>45475</v>
      </c>
      <c r="B5" s="30" t="s">
        <v>354</v>
      </c>
      <c r="C5" s="367" t="s">
        <v>305</v>
      </c>
      <c r="D5" s="12" t="s">
        <v>105</v>
      </c>
      <c r="E5" s="13" t="s">
        <v>47</v>
      </c>
      <c r="F5" s="11" t="s">
        <v>306</v>
      </c>
      <c r="G5" s="38">
        <v>0.395833333333333</v>
      </c>
      <c r="H5" s="39" t="s">
        <v>351</v>
      </c>
      <c r="I5" s="38">
        <v>0.625</v>
      </c>
      <c r="J5" s="39" t="s">
        <v>351</v>
      </c>
      <c r="K5" s="18"/>
      <c r="L5" s="41"/>
      <c r="M5" s="41"/>
      <c r="N5" s="41" t="s">
        <v>355</v>
      </c>
      <c r="O5" s="41"/>
    </row>
    <row r="6" s="1" customFormat="1" ht="14.25" customHeight="1" spans="1:15">
      <c r="A6" s="37">
        <v>45475</v>
      </c>
      <c r="B6" s="30" t="s">
        <v>356</v>
      </c>
      <c r="C6" s="367" t="s">
        <v>305</v>
      </c>
      <c r="D6" s="12" t="s">
        <v>106</v>
      </c>
      <c r="E6" s="13" t="s">
        <v>47</v>
      </c>
      <c r="F6" s="11" t="s">
        <v>306</v>
      </c>
      <c r="G6" s="38">
        <v>0.416666666666667</v>
      </c>
      <c r="H6" s="39" t="s">
        <v>351</v>
      </c>
      <c r="I6" s="38">
        <v>0.645833333333334</v>
      </c>
      <c r="J6" s="42" t="s">
        <v>351</v>
      </c>
      <c r="L6" s="43"/>
      <c r="M6" s="18"/>
      <c r="N6" s="41" t="s">
        <v>355</v>
      </c>
      <c r="O6" s="18"/>
    </row>
    <row r="7" s="4" customFormat="1" ht="29.25" customHeight="1" spans="1:14">
      <c r="A7" s="19" t="s">
        <v>310</v>
      </c>
      <c r="B7" s="20"/>
      <c r="C7" s="20"/>
      <c r="D7" s="21"/>
      <c r="E7" s="22"/>
      <c r="F7" s="40"/>
      <c r="G7" s="33"/>
      <c r="H7" s="40"/>
      <c r="I7" s="19" t="s">
        <v>312</v>
      </c>
      <c r="J7" s="20"/>
      <c r="K7" s="20"/>
      <c r="L7" s="20"/>
      <c r="M7" s="20"/>
      <c r="N7" s="28"/>
    </row>
    <row r="8" s="1" customFormat="1" ht="72.95" customHeight="1" spans="1:14">
      <c r="A8" s="23" t="s">
        <v>357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A8" sqref="A8:E8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358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328</v>
      </c>
      <c r="B2" s="7" t="s">
        <v>293</v>
      </c>
      <c r="C2" s="7" t="s">
        <v>289</v>
      </c>
      <c r="D2" s="7" t="s">
        <v>290</v>
      </c>
      <c r="E2" s="7" t="s">
        <v>291</v>
      </c>
      <c r="F2" s="7" t="s">
        <v>292</v>
      </c>
      <c r="G2" s="6" t="s">
        <v>359</v>
      </c>
      <c r="H2" s="6" t="s">
        <v>360</v>
      </c>
      <c r="I2" s="6" t="s">
        <v>361</v>
      </c>
      <c r="J2" s="6" t="s">
        <v>362</v>
      </c>
      <c r="K2" s="7" t="s">
        <v>334</v>
      </c>
      <c r="L2" s="7" t="s">
        <v>302</v>
      </c>
    </row>
    <row r="3" s="2" customFormat="1" ht="15.95" customHeight="1" spans="1:12">
      <c r="A3" s="29" t="s">
        <v>363</v>
      </c>
      <c r="B3" s="11" t="s">
        <v>306</v>
      </c>
      <c r="C3" s="30" t="s">
        <v>308</v>
      </c>
      <c r="D3" s="367" t="s">
        <v>305</v>
      </c>
      <c r="E3" s="12" t="s">
        <v>102</v>
      </c>
      <c r="F3" s="13" t="s">
        <v>47</v>
      </c>
      <c r="G3" s="32" t="s">
        <v>364</v>
      </c>
      <c r="H3" s="32" t="s">
        <v>365</v>
      </c>
      <c r="I3" s="32" t="s">
        <v>366</v>
      </c>
      <c r="J3" s="34" t="s">
        <v>367</v>
      </c>
      <c r="K3" s="34" t="s">
        <v>353</v>
      </c>
      <c r="L3" s="34"/>
    </row>
    <row r="4" s="2" customFormat="1" ht="15.95" customHeight="1" spans="1:12">
      <c r="A4" s="29" t="s">
        <v>368</v>
      </c>
      <c r="B4" s="11" t="s">
        <v>306</v>
      </c>
      <c r="C4" s="30" t="s">
        <v>369</v>
      </c>
      <c r="D4" s="367" t="s">
        <v>305</v>
      </c>
      <c r="E4" s="12" t="s">
        <v>104</v>
      </c>
      <c r="F4" s="13" t="s">
        <v>47</v>
      </c>
      <c r="G4" s="32" t="s">
        <v>364</v>
      </c>
      <c r="H4" s="32" t="s">
        <v>365</v>
      </c>
      <c r="I4" s="32" t="s">
        <v>366</v>
      </c>
      <c r="J4" s="34" t="s">
        <v>367</v>
      </c>
      <c r="K4" s="34" t="s">
        <v>353</v>
      </c>
      <c r="L4" s="34"/>
    </row>
    <row r="5" s="2" customFormat="1" ht="15.95" customHeight="1" spans="1:12">
      <c r="A5" s="29" t="s">
        <v>363</v>
      </c>
      <c r="B5" s="11" t="s">
        <v>306</v>
      </c>
      <c r="C5" s="30" t="s">
        <v>354</v>
      </c>
      <c r="D5" s="367" t="s">
        <v>305</v>
      </c>
      <c r="E5" s="12" t="s">
        <v>105</v>
      </c>
      <c r="F5" s="13" t="s">
        <v>47</v>
      </c>
      <c r="G5" s="32" t="s">
        <v>364</v>
      </c>
      <c r="H5" s="32" t="s">
        <v>365</v>
      </c>
      <c r="I5" s="32" t="s">
        <v>366</v>
      </c>
      <c r="J5" s="34" t="s">
        <v>367</v>
      </c>
      <c r="K5" s="34" t="s">
        <v>353</v>
      </c>
      <c r="L5" s="34"/>
    </row>
    <row r="6" s="2" customFormat="1" ht="15.95" customHeight="1" spans="1:12">
      <c r="A6" s="29" t="s">
        <v>370</v>
      </c>
      <c r="B6" s="11" t="s">
        <v>306</v>
      </c>
      <c r="C6" s="30" t="s">
        <v>371</v>
      </c>
      <c r="D6" s="367" t="s">
        <v>305</v>
      </c>
      <c r="E6" s="12" t="s">
        <v>106</v>
      </c>
      <c r="F6" s="13" t="s">
        <v>47</v>
      </c>
      <c r="G6" s="32" t="s">
        <v>364</v>
      </c>
      <c r="H6" s="32" t="s">
        <v>365</v>
      </c>
      <c r="I6" s="32" t="s">
        <v>366</v>
      </c>
      <c r="J6" s="34" t="s">
        <v>367</v>
      </c>
      <c r="K6" s="34" t="s">
        <v>353</v>
      </c>
      <c r="L6" s="29"/>
    </row>
    <row r="7" s="2" customFormat="1" ht="15.95" customHeight="1" spans="1:12">
      <c r="A7" s="29"/>
      <c r="B7" s="11"/>
      <c r="C7" s="30"/>
      <c r="D7" s="31"/>
      <c r="E7" s="12"/>
      <c r="F7" s="13"/>
      <c r="G7" s="32"/>
      <c r="H7" s="32"/>
      <c r="I7" s="32"/>
      <c r="J7" s="34"/>
      <c r="K7" s="34"/>
      <c r="L7" s="29"/>
    </row>
    <row r="8" s="4" customFormat="1" ht="29.25" customHeight="1" spans="1:12">
      <c r="A8" s="19" t="s">
        <v>310</v>
      </c>
      <c r="B8" s="20"/>
      <c r="C8" s="20"/>
      <c r="D8" s="20"/>
      <c r="E8" s="21"/>
      <c r="F8" s="22"/>
      <c r="G8" s="33"/>
      <c r="H8" s="19" t="s">
        <v>312</v>
      </c>
      <c r="I8" s="20"/>
      <c r="J8" s="20"/>
      <c r="K8" s="20"/>
      <c r="L8" s="28"/>
    </row>
    <row r="9" s="1" customFormat="1" ht="72.95" customHeight="1" spans="1:12">
      <c r="A9" s="23" t="s">
        <v>372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A12" sqref="A12:I12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373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288</v>
      </c>
      <c r="B2" s="7" t="s">
        <v>293</v>
      </c>
      <c r="C2" s="7" t="s">
        <v>335</v>
      </c>
      <c r="D2" s="7" t="s">
        <v>291</v>
      </c>
      <c r="E2" s="7" t="s">
        <v>292</v>
      </c>
      <c r="F2" s="6" t="s">
        <v>374</v>
      </c>
      <c r="G2" s="6" t="s">
        <v>316</v>
      </c>
      <c r="H2" s="8" t="s">
        <v>317</v>
      </c>
      <c r="I2" s="25" t="s">
        <v>319</v>
      </c>
    </row>
    <row r="3" s="2" customFormat="1" ht="18" customHeight="1" spans="1:9">
      <c r="A3" s="6"/>
      <c r="B3" s="9"/>
      <c r="C3" s="9"/>
      <c r="D3" s="9"/>
      <c r="E3" s="9"/>
      <c r="F3" s="6" t="s">
        <v>375</v>
      </c>
      <c r="G3" s="6" t="s">
        <v>320</v>
      </c>
      <c r="H3" s="10"/>
      <c r="I3" s="26"/>
    </row>
    <row r="4" s="3" customFormat="1" ht="18" customHeight="1" spans="1:9">
      <c r="A4" s="11">
        <v>1</v>
      </c>
      <c r="B4" s="11" t="s">
        <v>376</v>
      </c>
      <c r="C4" s="12" t="s">
        <v>377</v>
      </c>
      <c r="D4" s="12" t="s">
        <v>102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376</v>
      </c>
      <c r="C5" s="12" t="s">
        <v>377</v>
      </c>
      <c r="D5" s="12" t="s">
        <v>105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376</v>
      </c>
      <c r="C6" s="16" t="s">
        <v>378</v>
      </c>
      <c r="D6" s="12" t="s">
        <v>102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376</v>
      </c>
      <c r="C7" s="16" t="s">
        <v>378</v>
      </c>
      <c r="D7" s="12" t="s">
        <v>105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310</v>
      </c>
      <c r="B11" s="20"/>
      <c r="C11" s="20"/>
      <c r="D11" s="21"/>
      <c r="E11" s="22"/>
      <c r="F11" s="19" t="s">
        <v>312</v>
      </c>
      <c r="G11" s="20"/>
      <c r="H11" s="21"/>
      <c r="I11" s="28"/>
    </row>
    <row r="12" s="1" customFormat="1" ht="51.95" customHeight="1" spans="1:9">
      <c r="A12" s="23" t="s">
        <v>379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3" t="s">
        <v>19</v>
      </c>
      <c r="C2" s="334"/>
      <c r="D2" s="334"/>
      <c r="E2" s="334"/>
      <c r="F2" s="334"/>
      <c r="G2" s="334"/>
      <c r="H2" s="334"/>
      <c r="I2" s="349"/>
    </row>
    <row r="3" ht="28" customHeight="1" spans="2:9">
      <c r="B3" s="335"/>
      <c r="C3" s="336"/>
      <c r="D3" s="337" t="s">
        <v>20</v>
      </c>
      <c r="E3" s="338"/>
      <c r="F3" s="339" t="s">
        <v>21</v>
      </c>
      <c r="G3" s="340"/>
      <c r="H3" s="337" t="s">
        <v>22</v>
      </c>
      <c r="I3" s="350"/>
    </row>
    <row r="4" ht="28" customHeight="1" spans="2:9">
      <c r="B4" s="335" t="s">
        <v>23</v>
      </c>
      <c r="C4" s="336" t="s">
        <v>24</v>
      </c>
      <c r="D4" s="336" t="s">
        <v>25</v>
      </c>
      <c r="E4" s="336" t="s">
        <v>26</v>
      </c>
      <c r="F4" s="341" t="s">
        <v>25</v>
      </c>
      <c r="G4" s="341" t="s">
        <v>26</v>
      </c>
      <c r="H4" s="336" t="s">
        <v>25</v>
      </c>
      <c r="I4" s="351" t="s">
        <v>26</v>
      </c>
    </row>
    <row r="5" ht="28" customHeight="1" spans="2:9">
      <c r="B5" s="342" t="s">
        <v>27</v>
      </c>
      <c r="C5" s="343">
        <v>13</v>
      </c>
      <c r="D5" s="343">
        <v>0</v>
      </c>
      <c r="E5" s="343">
        <v>1</v>
      </c>
      <c r="F5" s="344">
        <v>0</v>
      </c>
      <c r="G5" s="344">
        <v>1</v>
      </c>
      <c r="H5" s="343">
        <v>1</v>
      </c>
      <c r="I5" s="352">
        <v>2</v>
      </c>
    </row>
    <row r="6" ht="28" customHeight="1" spans="2:9">
      <c r="B6" s="342" t="s">
        <v>28</v>
      </c>
      <c r="C6" s="343">
        <v>20</v>
      </c>
      <c r="D6" s="343">
        <v>0</v>
      </c>
      <c r="E6" s="343">
        <v>1</v>
      </c>
      <c r="F6" s="344">
        <v>1</v>
      </c>
      <c r="G6" s="344">
        <v>2</v>
      </c>
      <c r="H6" s="343">
        <v>2</v>
      </c>
      <c r="I6" s="352">
        <v>3</v>
      </c>
    </row>
    <row r="7" ht="28" customHeight="1" spans="2:9">
      <c r="B7" s="342" t="s">
        <v>29</v>
      </c>
      <c r="C7" s="343">
        <v>32</v>
      </c>
      <c r="D7" s="343">
        <v>0</v>
      </c>
      <c r="E7" s="343">
        <v>1</v>
      </c>
      <c r="F7" s="344">
        <v>2</v>
      </c>
      <c r="G7" s="344">
        <v>3</v>
      </c>
      <c r="H7" s="343">
        <v>3</v>
      </c>
      <c r="I7" s="352">
        <v>4</v>
      </c>
    </row>
    <row r="8" ht="28" customHeight="1" spans="2:9">
      <c r="B8" s="342" t="s">
        <v>30</v>
      </c>
      <c r="C8" s="343">
        <v>50</v>
      </c>
      <c r="D8" s="343">
        <v>1</v>
      </c>
      <c r="E8" s="343">
        <v>2</v>
      </c>
      <c r="F8" s="344">
        <v>3</v>
      </c>
      <c r="G8" s="344">
        <v>4</v>
      </c>
      <c r="H8" s="343">
        <v>5</v>
      </c>
      <c r="I8" s="352">
        <v>6</v>
      </c>
    </row>
    <row r="9" ht="28" customHeight="1" spans="2:9">
      <c r="B9" s="342" t="s">
        <v>31</v>
      </c>
      <c r="C9" s="343">
        <v>80</v>
      </c>
      <c r="D9" s="343">
        <v>2</v>
      </c>
      <c r="E9" s="343">
        <v>3</v>
      </c>
      <c r="F9" s="344">
        <v>5</v>
      </c>
      <c r="G9" s="344">
        <v>6</v>
      </c>
      <c r="H9" s="343">
        <v>7</v>
      </c>
      <c r="I9" s="352">
        <v>8</v>
      </c>
    </row>
    <row r="10" ht="28" customHeight="1" spans="2:9">
      <c r="B10" s="342" t="s">
        <v>32</v>
      </c>
      <c r="C10" s="343">
        <v>125</v>
      </c>
      <c r="D10" s="343">
        <v>3</v>
      </c>
      <c r="E10" s="343">
        <v>4</v>
      </c>
      <c r="F10" s="344">
        <v>7</v>
      </c>
      <c r="G10" s="344">
        <v>8</v>
      </c>
      <c r="H10" s="343">
        <v>10</v>
      </c>
      <c r="I10" s="352">
        <v>11</v>
      </c>
    </row>
    <row r="11" ht="28" customHeight="1" spans="2:9">
      <c r="B11" s="342" t="s">
        <v>33</v>
      </c>
      <c r="C11" s="343">
        <v>200</v>
      </c>
      <c r="D11" s="343">
        <v>5</v>
      </c>
      <c r="E11" s="343">
        <v>6</v>
      </c>
      <c r="F11" s="344">
        <v>10</v>
      </c>
      <c r="G11" s="344">
        <v>11</v>
      </c>
      <c r="H11" s="343">
        <v>14</v>
      </c>
      <c r="I11" s="352">
        <v>15</v>
      </c>
    </row>
    <row r="12" ht="28" customHeight="1" spans="2:9">
      <c r="B12" s="345" t="s">
        <v>34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35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topLeftCell="A19" workbookViewId="0">
      <selection activeCell="A38" sqref="A38:K38"/>
    </sheetView>
  </sheetViews>
  <sheetFormatPr defaultColWidth="10.3333333333333" defaultRowHeight="16.5" customHeight="1"/>
  <cols>
    <col min="1" max="1" width="11.7" style="161" customWidth="1"/>
    <col min="2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.15" spans="1:11">
      <c r="A1" s="264" t="s">
        <v>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6.35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1" t="s">
        <v>42</v>
      </c>
      <c r="J2" s="241"/>
      <c r="K2" s="242"/>
    </row>
    <row r="3" ht="15.6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16.35" spans="1:11">
      <c r="A4" s="173" t="s">
        <v>46</v>
      </c>
      <c r="B4" s="174" t="s">
        <v>47</v>
      </c>
      <c r="C4" s="175"/>
      <c r="D4" s="173" t="s">
        <v>48</v>
      </c>
      <c r="E4" s="176"/>
      <c r="F4" s="177">
        <v>45503</v>
      </c>
      <c r="G4" s="178"/>
      <c r="H4" s="173" t="s">
        <v>49</v>
      </c>
      <c r="I4" s="176"/>
      <c r="J4" s="201" t="s">
        <v>50</v>
      </c>
      <c r="K4" s="243" t="s">
        <v>51</v>
      </c>
    </row>
    <row r="5" ht="15.6" spans="1:11">
      <c r="A5" s="179" t="s">
        <v>52</v>
      </c>
      <c r="B5" s="94" t="s">
        <v>53</v>
      </c>
      <c r="C5" s="94"/>
      <c r="D5" s="173" t="s">
        <v>54</v>
      </c>
      <c r="E5" s="176"/>
      <c r="F5" s="177">
        <v>45450</v>
      </c>
      <c r="G5" s="178"/>
      <c r="H5" s="173" t="s">
        <v>55</v>
      </c>
      <c r="I5" s="176"/>
      <c r="J5" s="201" t="s">
        <v>50</v>
      </c>
      <c r="K5" s="243" t="s">
        <v>51</v>
      </c>
    </row>
    <row r="6" ht="15.6" spans="1:11">
      <c r="A6" s="173" t="s">
        <v>56</v>
      </c>
      <c r="B6" s="265">
        <v>4</v>
      </c>
      <c r="C6" s="266">
        <v>7</v>
      </c>
      <c r="D6" s="179" t="s">
        <v>57</v>
      </c>
      <c r="E6" s="203"/>
      <c r="F6" s="177">
        <v>45524</v>
      </c>
      <c r="G6" s="178"/>
      <c r="H6" s="173" t="s">
        <v>58</v>
      </c>
      <c r="I6" s="176"/>
      <c r="J6" s="201" t="s">
        <v>50</v>
      </c>
      <c r="K6" s="243" t="s">
        <v>51</v>
      </c>
    </row>
    <row r="7" ht="15.6" spans="1:11">
      <c r="A7" s="173" t="s">
        <v>59</v>
      </c>
      <c r="B7" s="184">
        <v>14271</v>
      </c>
      <c r="C7" s="185"/>
      <c r="D7" s="179" t="s">
        <v>60</v>
      </c>
      <c r="E7" s="202"/>
      <c r="F7" s="177">
        <v>45534</v>
      </c>
      <c r="G7" s="178"/>
      <c r="H7" s="173" t="s">
        <v>61</v>
      </c>
      <c r="I7" s="176"/>
      <c r="J7" s="201" t="s">
        <v>50</v>
      </c>
      <c r="K7" s="243" t="s">
        <v>51</v>
      </c>
    </row>
    <row r="8" ht="28" customHeight="1" spans="1:11">
      <c r="A8" s="187" t="s">
        <v>62</v>
      </c>
      <c r="B8" s="188" t="s">
        <v>63</v>
      </c>
      <c r="C8" s="189"/>
      <c r="D8" s="190" t="s">
        <v>64</v>
      </c>
      <c r="E8" s="191"/>
      <c r="F8" s="267" t="s">
        <v>65</v>
      </c>
      <c r="G8" s="268"/>
      <c r="H8" s="190" t="s">
        <v>66</v>
      </c>
      <c r="I8" s="191"/>
      <c r="J8" s="213" t="s">
        <v>50</v>
      </c>
      <c r="K8" s="252" t="s">
        <v>51</v>
      </c>
    </row>
    <row r="9" ht="16.35" spans="1:11">
      <c r="A9" s="269" t="s">
        <v>67</v>
      </c>
      <c r="B9" s="270"/>
      <c r="C9" s="270"/>
      <c r="D9" s="270"/>
      <c r="E9" s="270"/>
      <c r="F9" s="270"/>
      <c r="G9" s="270"/>
      <c r="H9" s="270"/>
      <c r="I9" s="270"/>
      <c r="J9" s="270"/>
      <c r="K9" s="315"/>
    </row>
    <row r="10" ht="16.35" spans="1:11">
      <c r="A10" s="271" t="s">
        <v>68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16"/>
    </row>
    <row r="11" ht="15.6" spans="1:11">
      <c r="A11" s="273" t="s">
        <v>69</v>
      </c>
      <c r="B11" s="274" t="s">
        <v>70</v>
      </c>
      <c r="C11" s="275" t="s">
        <v>71</v>
      </c>
      <c r="D11" s="276"/>
      <c r="E11" s="277" t="s">
        <v>72</v>
      </c>
      <c r="F11" s="274" t="s">
        <v>70</v>
      </c>
      <c r="G11" s="275" t="s">
        <v>71</v>
      </c>
      <c r="H11" s="275" t="s">
        <v>73</v>
      </c>
      <c r="I11" s="277" t="s">
        <v>74</v>
      </c>
      <c r="J11" s="274" t="s">
        <v>70</v>
      </c>
      <c r="K11" s="317" t="s">
        <v>71</v>
      </c>
    </row>
    <row r="12" ht="15.6" spans="1:11">
      <c r="A12" s="179" t="s">
        <v>75</v>
      </c>
      <c r="B12" s="200" t="s">
        <v>70</v>
      </c>
      <c r="C12" s="201" t="s">
        <v>71</v>
      </c>
      <c r="D12" s="202"/>
      <c r="E12" s="203" t="s">
        <v>76</v>
      </c>
      <c r="F12" s="200" t="s">
        <v>70</v>
      </c>
      <c r="G12" s="201" t="s">
        <v>71</v>
      </c>
      <c r="H12" s="201" t="s">
        <v>73</v>
      </c>
      <c r="I12" s="203" t="s">
        <v>77</v>
      </c>
      <c r="J12" s="200" t="s">
        <v>70</v>
      </c>
      <c r="K12" s="243" t="s">
        <v>71</v>
      </c>
    </row>
    <row r="13" ht="15.6" spans="1:11">
      <c r="A13" s="179" t="s">
        <v>78</v>
      </c>
      <c r="B13" s="200" t="s">
        <v>70</v>
      </c>
      <c r="C13" s="201" t="s">
        <v>71</v>
      </c>
      <c r="D13" s="202"/>
      <c r="E13" s="203" t="s">
        <v>79</v>
      </c>
      <c r="F13" s="201" t="s">
        <v>80</v>
      </c>
      <c r="G13" s="201" t="s">
        <v>81</v>
      </c>
      <c r="H13" s="201" t="s">
        <v>73</v>
      </c>
      <c r="I13" s="203" t="s">
        <v>82</v>
      </c>
      <c r="J13" s="200" t="s">
        <v>70</v>
      </c>
      <c r="K13" s="243" t="s">
        <v>71</v>
      </c>
    </row>
    <row r="14" ht="16.35" spans="1:11">
      <c r="A14" s="190" t="s">
        <v>83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5"/>
    </row>
    <row r="15" ht="16.35" spans="1:11">
      <c r="A15" s="271" t="s">
        <v>84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16"/>
    </row>
    <row r="16" ht="15.6" spans="1:11">
      <c r="A16" s="278" t="s">
        <v>85</v>
      </c>
      <c r="B16" s="275" t="s">
        <v>80</v>
      </c>
      <c r="C16" s="275" t="s">
        <v>81</v>
      </c>
      <c r="D16" s="279"/>
      <c r="E16" s="280" t="s">
        <v>86</v>
      </c>
      <c r="F16" s="275" t="s">
        <v>80</v>
      </c>
      <c r="G16" s="275" t="s">
        <v>81</v>
      </c>
      <c r="H16" s="281"/>
      <c r="I16" s="280" t="s">
        <v>87</v>
      </c>
      <c r="J16" s="275" t="s">
        <v>80</v>
      </c>
      <c r="K16" s="317" t="s">
        <v>81</v>
      </c>
    </row>
    <row r="17" customHeight="1" spans="1:22">
      <c r="A17" s="183" t="s">
        <v>88</v>
      </c>
      <c r="B17" s="201" t="s">
        <v>80</v>
      </c>
      <c r="C17" s="201" t="s">
        <v>81</v>
      </c>
      <c r="D17" s="282"/>
      <c r="E17" s="219" t="s">
        <v>89</v>
      </c>
      <c r="F17" s="201" t="s">
        <v>80</v>
      </c>
      <c r="G17" s="201" t="s">
        <v>81</v>
      </c>
      <c r="H17" s="283"/>
      <c r="I17" s="219" t="s">
        <v>90</v>
      </c>
      <c r="J17" s="201" t="s">
        <v>80</v>
      </c>
      <c r="K17" s="243" t="s">
        <v>81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4" t="s">
        <v>91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9"/>
    </row>
    <row r="19" s="263" customFormat="1" ht="18" customHeight="1" spans="1:11">
      <c r="A19" s="271" t="s">
        <v>92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16"/>
    </row>
    <row r="20" customHeight="1" spans="1:11">
      <c r="A20" s="286" t="s">
        <v>93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0"/>
    </row>
    <row r="21" ht="21.75" customHeight="1" spans="1:11">
      <c r="A21" s="288" t="s">
        <v>94</v>
      </c>
      <c r="B21" s="219" t="s">
        <v>95</v>
      </c>
      <c r="C21" s="219" t="s">
        <v>96</v>
      </c>
      <c r="D21" s="219" t="s">
        <v>97</v>
      </c>
      <c r="E21" s="219" t="s">
        <v>98</v>
      </c>
      <c r="F21" s="219" t="s">
        <v>99</v>
      </c>
      <c r="G21" s="219" t="s">
        <v>100</v>
      </c>
      <c r="H21" s="219"/>
      <c r="I21" s="219"/>
      <c r="J21" s="219"/>
      <c r="K21" s="254" t="s">
        <v>101</v>
      </c>
    </row>
    <row r="22" customHeight="1" spans="1:11">
      <c r="A22" s="289" t="s">
        <v>102</v>
      </c>
      <c r="B22" s="290">
        <v>0.4</v>
      </c>
      <c r="C22" s="290">
        <v>0.4</v>
      </c>
      <c r="D22" s="290">
        <v>0.4</v>
      </c>
      <c r="E22" s="290">
        <v>0.4</v>
      </c>
      <c r="F22" s="290">
        <v>0.4</v>
      </c>
      <c r="G22" s="290">
        <v>0.4</v>
      </c>
      <c r="H22" s="290"/>
      <c r="I22" s="290"/>
      <c r="J22" s="290"/>
      <c r="K22" s="321" t="s">
        <v>103</v>
      </c>
    </row>
    <row r="23" customHeight="1" spans="1:11">
      <c r="A23" s="289" t="s">
        <v>104</v>
      </c>
      <c r="B23" s="290">
        <v>0.4</v>
      </c>
      <c r="C23" s="290">
        <v>0.4</v>
      </c>
      <c r="D23" s="290">
        <v>0.4</v>
      </c>
      <c r="E23" s="290">
        <v>0.4</v>
      </c>
      <c r="F23" s="290">
        <v>0.4</v>
      </c>
      <c r="G23" s="290">
        <v>0.4</v>
      </c>
      <c r="H23" s="290"/>
      <c r="I23" s="290"/>
      <c r="J23" s="290"/>
      <c r="K23" s="321" t="s">
        <v>103</v>
      </c>
    </row>
    <row r="24" customHeight="1" spans="1:11">
      <c r="A24" s="289" t="s">
        <v>105</v>
      </c>
      <c r="B24" s="290">
        <v>0.4</v>
      </c>
      <c r="C24" s="290">
        <v>0.4</v>
      </c>
      <c r="D24" s="290">
        <v>0.4</v>
      </c>
      <c r="E24" s="290">
        <v>0.4</v>
      </c>
      <c r="F24" s="290">
        <v>0.4</v>
      </c>
      <c r="G24" s="290">
        <v>0.4</v>
      </c>
      <c r="H24" s="290"/>
      <c r="I24" s="290"/>
      <c r="J24" s="290"/>
      <c r="K24" s="321" t="s">
        <v>103</v>
      </c>
    </row>
    <row r="25" customHeight="1" spans="1:11">
      <c r="A25" s="289" t="s">
        <v>106</v>
      </c>
      <c r="B25" s="290">
        <v>0.4</v>
      </c>
      <c r="C25" s="290">
        <v>0.4</v>
      </c>
      <c r="D25" s="290">
        <v>0.4</v>
      </c>
      <c r="E25" s="290">
        <v>0.4</v>
      </c>
      <c r="F25" s="290">
        <v>0.4</v>
      </c>
      <c r="G25" s="290">
        <v>0.4</v>
      </c>
      <c r="H25" s="290"/>
      <c r="I25" s="290"/>
      <c r="J25" s="290"/>
      <c r="K25" s="321" t="s">
        <v>103</v>
      </c>
    </row>
    <row r="26" customHeight="1" spans="1:11">
      <c r="A26" s="289"/>
      <c r="B26" s="290"/>
      <c r="C26" s="290"/>
      <c r="D26" s="290"/>
      <c r="E26" s="290"/>
      <c r="F26" s="290"/>
      <c r="G26" s="290"/>
      <c r="H26" s="290"/>
      <c r="I26" s="290"/>
      <c r="J26" s="290"/>
      <c r="K26" s="321"/>
    </row>
    <row r="27" customHeight="1" spans="1:11">
      <c r="A27" s="186"/>
      <c r="B27" s="290"/>
      <c r="C27" s="290"/>
      <c r="D27" s="290"/>
      <c r="E27" s="290"/>
      <c r="F27" s="290"/>
      <c r="G27" s="290"/>
      <c r="H27" s="290"/>
      <c r="I27" s="290"/>
      <c r="J27" s="290"/>
      <c r="K27" s="322"/>
    </row>
    <row r="28" customHeight="1" spans="1:11">
      <c r="A28" s="186"/>
      <c r="B28" s="290"/>
      <c r="C28" s="290"/>
      <c r="D28" s="290"/>
      <c r="E28" s="290"/>
      <c r="F28" s="290"/>
      <c r="G28" s="290"/>
      <c r="H28" s="290"/>
      <c r="I28" s="290"/>
      <c r="J28" s="290"/>
      <c r="K28" s="322"/>
    </row>
    <row r="29" ht="18" customHeight="1" spans="1:11">
      <c r="A29" s="291" t="s">
        <v>107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3"/>
    </row>
    <row r="30" ht="18.75" customHeight="1" spans="1:11">
      <c r="A30" s="293" t="s">
        <v>108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2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5"/>
    </row>
    <row r="32" ht="18" customHeight="1" spans="1:11">
      <c r="A32" s="291" t="s">
        <v>109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3"/>
    </row>
    <row r="33" ht="15.6" spans="1:11">
      <c r="A33" s="297" t="s">
        <v>110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6"/>
    </row>
    <row r="34" ht="16.35" spans="1:11">
      <c r="A34" s="100" t="s">
        <v>111</v>
      </c>
      <c r="B34" s="102"/>
      <c r="C34" s="201" t="s">
        <v>50</v>
      </c>
      <c r="D34" s="201" t="s">
        <v>51</v>
      </c>
      <c r="E34" s="299" t="s">
        <v>112</v>
      </c>
      <c r="F34" s="300"/>
      <c r="G34" s="300"/>
      <c r="H34" s="300"/>
      <c r="I34" s="300"/>
      <c r="J34" s="300"/>
      <c r="K34" s="327"/>
    </row>
    <row r="35" ht="16.35" spans="1:11">
      <c r="A35" s="301" t="s">
        <v>113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5.6" spans="1:11">
      <c r="A36" s="224" t="s">
        <v>114</v>
      </c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5.6" spans="1:11">
      <c r="A37" s="224" t="s">
        <v>115</v>
      </c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5.6" spans="1:11">
      <c r="A38" s="224" t="s">
        <v>116</v>
      </c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5.6" spans="1:11">
      <c r="A39" s="224" t="s">
        <v>117</v>
      </c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5.6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5.6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6.35" spans="1:11">
      <c r="A42" s="221" t="s">
        <v>118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55"/>
    </row>
    <row r="43" ht="16.35" spans="1:11">
      <c r="A43" s="271" t="s">
        <v>119</v>
      </c>
      <c r="B43" s="272"/>
      <c r="C43" s="272"/>
      <c r="D43" s="272"/>
      <c r="E43" s="272"/>
      <c r="F43" s="272"/>
      <c r="G43" s="272"/>
      <c r="H43" s="272"/>
      <c r="I43" s="272"/>
      <c r="J43" s="272"/>
      <c r="K43" s="316"/>
    </row>
    <row r="44" ht="15.6" spans="1:11">
      <c r="A44" s="278" t="s">
        <v>120</v>
      </c>
      <c r="B44" s="275" t="s">
        <v>80</v>
      </c>
      <c r="C44" s="275" t="s">
        <v>81</v>
      </c>
      <c r="D44" s="275" t="s">
        <v>73</v>
      </c>
      <c r="E44" s="280" t="s">
        <v>121</v>
      </c>
      <c r="F44" s="275" t="s">
        <v>80</v>
      </c>
      <c r="G44" s="275" t="s">
        <v>81</v>
      </c>
      <c r="H44" s="275" t="s">
        <v>73</v>
      </c>
      <c r="I44" s="280" t="s">
        <v>122</v>
      </c>
      <c r="J44" s="275" t="s">
        <v>80</v>
      </c>
      <c r="K44" s="317" t="s">
        <v>81</v>
      </c>
    </row>
    <row r="45" ht="15.6" spans="1:11">
      <c r="A45" s="183" t="s">
        <v>72</v>
      </c>
      <c r="B45" s="201" t="s">
        <v>80</v>
      </c>
      <c r="C45" s="201" t="s">
        <v>81</v>
      </c>
      <c r="D45" s="201" t="s">
        <v>73</v>
      </c>
      <c r="E45" s="219" t="s">
        <v>79</v>
      </c>
      <c r="F45" s="201" t="s">
        <v>80</v>
      </c>
      <c r="G45" s="201" t="s">
        <v>81</v>
      </c>
      <c r="H45" s="201" t="s">
        <v>73</v>
      </c>
      <c r="I45" s="219" t="s">
        <v>90</v>
      </c>
      <c r="J45" s="201" t="s">
        <v>80</v>
      </c>
      <c r="K45" s="243" t="s">
        <v>81</v>
      </c>
    </row>
    <row r="46" ht="16.35" spans="1:11">
      <c r="A46" s="190" t="s">
        <v>83</v>
      </c>
      <c r="B46" s="191"/>
      <c r="C46" s="191"/>
      <c r="D46" s="191"/>
      <c r="E46" s="191"/>
      <c r="F46" s="191"/>
      <c r="G46" s="191"/>
      <c r="H46" s="191"/>
      <c r="I46" s="191"/>
      <c r="J46" s="191"/>
      <c r="K46" s="245"/>
    </row>
    <row r="47" ht="16.35" spans="1:11">
      <c r="A47" s="301" t="s">
        <v>123</v>
      </c>
      <c r="B47" s="301"/>
      <c r="C47" s="301"/>
      <c r="D47" s="301"/>
      <c r="E47" s="301"/>
      <c r="F47" s="301"/>
      <c r="G47" s="301"/>
      <c r="H47" s="301"/>
      <c r="I47" s="301"/>
      <c r="J47" s="301"/>
      <c r="K47" s="301"/>
    </row>
    <row r="48" ht="16.35" spans="1:11">
      <c r="A48" s="302"/>
      <c r="B48" s="303"/>
      <c r="C48" s="303"/>
      <c r="D48" s="303"/>
      <c r="E48" s="303"/>
      <c r="F48" s="303"/>
      <c r="G48" s="303"/>
      <c r="H48" s="303"/>
      <c r="I48" s="303"/>
      <c r="J48" s="303"/>
      <c r="K48" s="328"/>
    </row>
    <row r="49" ht="16.35" spans="1:11">
      <c r="A49" s="304" t="s">
        <v>124</v>
      </c>
      <c r="B49" s="305" t="s">
        <v>125</v>
      </c>
      <c r="C49" s="305"/>
      <c r="D49" s="306" t="s">
        <v>126</v>
      </c>
      <c r="E49" s="307"/>
      <c r="F49" s="308" t="s">
        <v>127</v>
      </c>
      <c r="G49" s="309"/>
      <c r="H49" s="310" t="s">
        <v>128</v>
      </c>
      <c r="I49" s="329"/>
      <c r="J49" s="330" t="s">
        <v>129</v>
      </c>
      <c r="K49" s="331"/>
    </row>
    <row r="50" ht="16.35" spans="1:11">
      <c r="A50" s="301" t="s">
        <v>130</v>
      </c>
      <c r="B50" s="301"/>
      <c r="C50" s="301"/>
      <c r="D50" s="301"/>
      <c r="E50" s="301"/>
      <c r="F50" s="301"/>
      <c r="G50" s="301"/>
      <c r="H50" s="301"/>
      <c r="I50" s="301"/>
      <c r="J50" s="301"/>
      <c r="K50" s="301"/>
    </row>
    <row r="51" ht="16.35" spans="1:1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32"/>
    </row>
    <row r="52" ht="16.35" spans="1:11">
      <c r="A52" s="304" t="s">
        <v>124</v>
      </c>
      <c r="B52" s="305" t="s">
        <v>125</v>
      </c>
      <c r="C52" s="305"/>
      <c r="D52" s="306" t="s">
        <v>126</v>
      </c>
      <c r="E52" s="313"/>
      <c r="F52" s="308" t="s">
        <v>131</v>
      </c>
      <c r="G52" s="314">
        <v>45482</v>
      </c>
      <c r="H52" s="310" t="s">
        <v>128</v>
      </c>
      <c r="I52" s="329"/>
      <c r="J52" s="330" t="s">
        <v>129</v>
      </c>
      <c r="K52" s="331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8" width="11.125" style="63" customWidth="1"/>
    <col min="9" max="9" width="1.33333333333333" style="63" customWidth="1"/>
    <col min="10" max="10" width="11.375" style="63" customWidth="1"/>
    <col min="11" max="11" width="11.5" style="63" customWidth="1"/>
    <col min="12" max="12" width="13.875" style="63" customWidth="1"/>
    <col min="13" max="13" width="10.5" style="63" customWidth="1"/>
    <col min="14" max="14" width="8.375" style="63" customWidth="1"/>
    <col min="15" max="15" width="13.25" style="63" customWidth="1"/>
    <col min="16" max="16" width="10.875" style="63" customWidth="1"/>
    <col min="17" max="16384" width="9" style="63"/>
  </cols>
  <sheetData>
    <row r="1" s="63" customFormat="1" ht="30" customHeight="1" spans="1:16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" customFormat="1" ht="25" customHeight="1" spans="1:16">
      <c r="A2" s="66" t="s">
        <v>46</v>
      </c>
      <c r="B2" s="67"/>
      <c r="C2" s="68" t="s">
        <v>47</v>
      </c>
      <c r="D2" s="69"/>
      <c r="E2" s="70" t="s">
        <v>133</v>
      </c>
      <c r="F2" s="71" t="s">
        <v>134</v>
      </c>
      <c r="G2" s="71"/>
      <c r="H2" s="71"/>
      <c r="I2" s="75"/>
      <c r="J2" s="75"/>
      <c r="K2" s="76" t="s">
        <v>41</v>
      </c>
      <c r="L2" s="77" t="s">
        <v>135</v>
      </c>
      <c r="M2" s="77"/>
      <c r="N2" s="77"/>
      <c r="O2" s="77"/>
      <c r="P2" s="77"/>
    </row>
    <row r="3" s="4" customFormat="1" ht="23" customHeight="1" spans="1:16">
      <c r="A3" s="72" t="s">
        <v>136</v>
      </c>
      <c r="B3" s="73"/>
      <c r="C3" s="73" t="s">
        <v>137</v>
      </c>
      <c r="D3" s="72"/>
      <c r="E3" s="72"/>
      <c r="F3" s="72"/>
      <c r="G3" s="72"/>
      <c r="H3" s="72"/>
      <c r="I3" s="66"/>
      <c r="J3" s="66"/>
      <c r="K3" s="73" t="s">
        <v>138</v>
      </c>
      <c r="L3" s="72"/>
      <c r="M3" s="72"/>
      <c r="N3" s="72"/>
      <c r="O3" s="72"/>
      <c r="P3" s="72"/>
    </row>
    <row r="4" s="4" customFormat="1" ht="23" customHeight="1" spans="1:16">
      <c r="A4" s="72"/>
      <c r="B4" s="74" t="s">
        <v>139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74" t="s">
        <v>100</v>
      </c>
      <c r="I4" s="66"/>
      <c r="J4" s="78" t="s">
        <v>139</v>
      </c>
      <c r="K4" s="78" t="s">
        <v>95</v>
      </c>
      <c r="L4" s="78" t="s">
        <v>96</v>
      </c>
      <c r="M4" s="78" t="s">
        <v>97</v>
      </c>
      <c r="N4" s="78" t="s">
        <v>98</v>
      </c>
      <c r="O4" s="78" t="s">
        <v>99</v>
      </c>
      <c r="P4" s="78" t="s">
        <v>100</v>
      </c>
    </row>
    <row r="5" s="4" customFormat="1" ht="23" customHeight="1" spans="1:16">
      <c r="A5" s="72"/>
      <c r="B5" s="74" t="s">
        <v>140</v>
      </c>
      <c r="C5" s="74" t="s">
        <v>141</v>
      </c>
      <c r="D5" s="74" t="s">
        <v>142</v>
      </c>
      <c r="E5" s="74" t="s">
        <v>143</v>
      </c>
      <c r="F5" s="74" t="s">
        <v>144</v>
      </c>
      <c r="G5" s="74" t="s">
        <v>145</v>
      </c>
      <c r="H5" s="74" t="s">
        <v>146</v>
      </c>
      <c r="I5" s="66"/>
      <c r="J5" s="78" t="s">
        <v>140</v>
      </c>
      <c r="K5" s="78" t="s">
        <v>141</v>
      </c>
      <c r="L5" s="78" t="s">
        <v>142</v>
      </c>
      <c r="M5" s="78" t="s">
        <v>143</v>
      </c>
      <c r="N5" s="78" t="s">
        <v>144</v>
      </c>
      <c r="O5" s="78" t="s">
        <v>145</v>
      </c>
      <c r="P5" s="78" t="s">
        <v>146</v>
      </c>
    </row>
    <row r="6" s="4" customFormat="1" ht="21" customHeight="1" spans="1:16">
      <c r="A6" s="74" t="s">
        <v>147</v>
      </c>
      <c r="B6" s="74">
        <f t="shared" ref="B6:B8" si="0">C6-2</f>
        <v>70</v>
      </c>
      <c r="C6" s="74">
        <f t="shared" ref="C6:C8" si="1">D6-2</f>
        <v>72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66"/>
      <c r="J6" s="79" t="s">
        <v>148</v>
      </c>
      <c r="K6" s="79" t="s">
        <v>149</v>
      </c>
      <c r="L6" s="79" t="s">
        <v>150</v>
      </c>
      <c r="M6" s="79" t="s">
        <v>151</v>
      </c>
      <c r="N6" s="79" t="s">
        <v>148</v>
      </c>
      <c r="O6" s="79" t="s">
        <v>152</v>
      </c>
      <c r="P6" s="79" t="s">
        <v>153</v>
      </c>
    </row>
    <row r="7" s="4" customFormat="1" ht="21" customHeight="1" spans="1:16">
      <c r="A7" s="74" t="s">
        <v>154</v>
      </c>
      <c r="B7" s="74">
        <f t="shared" si="0"/>
        <v>68</v>
      </c>
      <c r="C7" s="74">
        <f t="shared" si="1"/>
        <v>70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66"/>
      <c r="J7" s="79" t="s">
        <v>148</v>
      </c>
      <c r="K7" s="79" t="s">
        <v>155</v>
      </c>
      <c r="L7" s="79" t="s">
        <v>156</v>
      </c>
      <c r="M7" s="79" t="s">
        <v>157</v>
      </c>
      <c r="N7" s="79" t="s">
        <v>151</v>
      </c>
      <c r="O7" s="79" t="s">
        <v>158</v>
      </c>
      <c r="P7" s="79" t="s">
        <v>159</v>
      </c>
    </row>
    <row r="8" s="4" customFormat="1" ht="21" customHeight="1" spans="1:16">
      <c r="A8" s="74" t="s">
        <v>160</v>
      </c>
      <c r="B8" s="74">
        <f t="shared" si="0"/>
        <v>62</v>
      </c>
      <c r="C8" s="74">
        <f t="shared" si="1"/>
        <v>64</v>
      </c>
      <c r="D8" s="74">
        <f t="shared" si="2"/>
        <v>66</v>
      </c>
      <c r="E8" s="74">
        <v>68</v>
      </c>
      <c r="F8" s="74">
        <f t="shared" si="3"/>
        <v>70</v>
      </c>
      <c r="G8" s="74">
        <f t="shared" si="4"/>
        <v>72</v>
      </c>
      <c r="H8" s="74">
        <f t="shared" si="5"/>
        <v>73</v>
      </c>
      <c r="I8" s="66"/>
      <c r="J8" s="79" t="s">
        <v>161</v>
      </c>
      <c r="K8" s="79" t="s">
        <v>149</v>
      </c>
      <c r="L8" s="79" t="s">
        <v>162</v>
      </c>
      <c r="M8" s="79" t="s">
        <v>163</v>
      </c>
      <c r="N8" s="79" t="s">
        <v>164</v>
      </c>
      <c r="O8" s="79" t="s">
        <v>165</v>
      </c>
      <c r="P8" s="79" t="s">
        <v>166</v>
      </c>
    </row>
    <row r="9" s="4" customFormat="1" ht="21" customHeight="1" spans="1:16">
      <c r="A9" s="74" t="s">
        <v>167</v>
      </c>
      <c r="B9" s="74">
        <f t="shared" ref="B9:B11" si="6">C9-4</f>
        <v>110</v>
      </c>
      <c r="C9" s="74">
        <f>D9-4</f>
        <v>114</v>
      </c>
      <c r="D9" s="74">
        <f t="shared" ref="D9:D11" si="7">E9-6</f>
        <v>118</v>
      </c>
      <c r="E9" s="74">
        <v>124</v>
      </c>
      <c r="F9" s="74">
        <f t="shared" ref="F9:H9" si="8">E9+6</f>
        <v>130</v>
      </c>
      <c r="G9" s="74">
        <f t="shared" si="8"/>
        <v>136</v>
      </c>
      <c r="H9" s="74">
        <f t="shared" si="8"/>
        <v>142</v>
      </c>
      <c r="I9" s="66"/>
      <c r="J9" s="79" t="s">
        <v>168</v>
      </c>
      <c r="K9" s="79" t="s">
        <v>149</v>
      </c>
      <c r="L9" s="79" t="s">
        <v>162</v>
      </c>
      <c r="M9" s="79" t="s">
        <v>163</v>
      </c>
      <c r="N9" s="79" t="s">
        <v>169</v>
      </c>
      <c r="O9" s="79" t="s">
        <v>165</v>
      </c>
      <c r="P9" s="79" t="s">
        <v>166</v>
      </c>
    </row>
    <row r="10" s="4" customFormat="1" ht="21" customHeight="1" spans="1:16">
      <c r="A10" s="74" t="s">
        <v>170</v>
      </c>
      <c r="B10" s="74">
        <f t="shared" si="6"/>
        <v>108</v>
      </c>
      <c r="C10" s="74">
        <f>D10-4</f>
        <v>112</v>
      </c>
      <c r="D10" s="74">
        <f t="shared" si="7"/>
        <v>116</v>
      </c>
      <c r="E10" s="74">
        <v>122</v>
      </c>
      <c r="F10" s="74">
        <f t="shared" ref="F10:H10" si="9">E10+6</f>
        <v>128</v>
      </c>
      <c r="G10" s="74">
        <f t="shared" si="9"/>
        <v>134</v>
      </c>
      <c r="H10" s="74">
        <f t="shared" si="9"/>
        <v>140</v>
      </c>
      <c r="I10" s="66"/>
      <c r="J10" s="79" t="s">
        <v>171</v>
      </c>
      <c r="K10" s="79" t="s">
        <v>172</v>
      </c>
      <c r="L10" s="79" t="s">
        <v>173</v>
      </c>
      <c r="M10" s="79" t="s">
        <v>174</v>
      </c>
      <c r="N10" s="79" t="s">
        <v>175</v>
      </c>
      <c r="O10" s="79" t="s">
        <v>171</v>
      </c>
      <c r="P10" s="79" t="s">
        <v>176</v>
      </c>
    </row>
    <row r="11" s="4" customFormat="1" ht="21" customHeight="1" spans="1:16">
      <c r="A11" s="74" t="s">
        <v>177</v>
      </c>
      <c r="B11" s="74">
        <f t="shared" si="6"/>
        <v>110</v>
      </c>
      <c r="C11" s="74">
        <f>D11-2</f>
        <v>114</v>
      </c>
      <c r="D11" s="74">
        <f t="shared" si="7"/>
        <v>116</v>
      </c>
      <c r="E11" s="74">
        <v>122</v>
      </c>
      <c r="F11" s="74">
        <f t="shared" ref="F11:H11" si="10">E11+6</f>
        <v>128</v>
      </c>
      <c r="G11" s="74">
        <f t="shared" si="10"/>
        <v>134</v>
      </c>
      <c r="H11" s="74">
        <f t="shared" si="10"/>
        <v>140</v>
      </c>
      <c r="I11" s="66"/>
      <c r="J11" s="79" t="s">
        <v>178</v>
      </c>
      <c r="K11" s="79" t="s">
        <v>179</v>
      </c>
      <c r="L11" s="79" t="s">
        <v>180</v>
      </c>
      <c r="M11" s="79" t="s">
        <v>148</v>
      </c>
      <c r="N11" s="79" t="s">
        <v>181</v>
      </c>
      <c r="O11" s="79" t="s">
        <v>148</v>
      </c>
      <c r="P11" s="79" t="s">
        <v>182</v>
      </c>
    </row>
    <row r="12" s="4" customFormat="1" ht="21" customHeight="1" spans="1:23">
      <c r="A12" s="74" t="s">
        <v>183</v>
      </c>
      <c r="B12" s="74">
        <f>C12-1.2</f>
        <v>46.8</v>
      </c>
      <c r="C12" s="74">
        <f>D12-1.2</f>
        <v>48</v>
      </c>
      <c r="D12" s="74">
        <f>E12-1.8</f>
        <v>49.2</v>
      </c>
      <c r="E12" s="74">
        <v>51</v>
      </c>
      <c r="F12" s="74">
        <f t="shared" ref="F12:H12" si="11">E12+1.8</f>
        <v>52.8</v>
      </c>
      <c r="G12" s="74">
        <f t="shared" si="11"/>
        <v>54.6</v>
      </c>
      <c r="H12" s="74">
        <f t="shared" si="11"/>
        <v>56.4</v>
      </c>
      <c r="I12" s="66"/>
      <c r="J12" s="79" t="s">
        <v>184</v>
      </c>
      <c r="K12" s="79" t="s">
        <v>185</v>
      </c>
      <c r="L12" s="79" t="s">
        <v>186</v>
      </c>
      <c r="M12" s="79" t="s">
        <v>187</v>
      </c>
      <c r="N12" s="79" t="s">
        <v>187</v>
      </c>
      <c r="O12" s="79" t="s">
        <v>165</v>
      </c>
      <c r="P12" s="79" t="s">
        <v>184</v>
      </c>
      <c r="W12" s="84"/>
    </row>
    <row r="13" s="4" customFormat="1" ht="21" customHeight="1" spans="1:16">
      <c r="A13" s="74" t="s">
        <v>188</v>
      </c>
      <c r="B13" s="74">
        <f>C13-1.2</f>
        <v>61.4</v>
      </c>
      <c r="C13" s="74">
        <f>D13-1.2</f>
        <v>62.6</v>
      </c>
      <c r="D13" s="74">
        <f>E13-1.2</f>
        <v>63.8</v>
      </c>
      <c r="E13" s="74">
        <v>65</v>
      </c>
      <c r="F13" s="74">
        <f>E13+1.2</f>
        <v>66.2</v>
      </c>
      <c r="G13" s="74">
        <f>F13+1.2</f>
        <v>67.4</v>
      </c>
      <c r="H13" s="74">
        <f>G13+0.6</f>
        <v>68</v>
      </c>
      <c r="I13" s="66"/>
      <c r="J13" s="79" t="s">
        <v>148</v>
      </c>
      <c r="K13" s="79" t="s">
        <v>151</v>
      </c>
      <c r="L13" s="79" t="s">
        <v>189</v>
      </c>
      <c r="M13" s="79" t="s">
        <v>190</v>
      </c>
      <c r="N13" s="79" t="s">
        <v>190</v>
      </c>
      <c r="O13" s="79" t="s">
        <v>165</v>
      </c>
      <c r="P13" s="79" t="s">
        <v>184</v>
      </c>
    </row>
    <row r="14" s="4" customFormat="1" ht="21" customHeight="1" spans="1:16">
      <c r="A14" s="74" t="s">
        <v>191</v>
      </c>
      <c r="B14" s="74">
        <f>C14-0.8</f>
        <v>22.2</v>
      </c>
      <c r="C14" s="74">
        <f>D14-0.8</f>
        <v>23</v>
      </c>
      <c r="D14" s="74">
        <f>E14-1.2</f>
        <v>23.8</v>
      </c>
      <c r="E14" s="74">
        <v>25</v>
      </c>
      <c r="F14" s="74">
        <f t="shared" ref="F14:H14" si="12">E14+1.2</f>
        <v>26.2</v>
      </c>
      <c r="G14" s="74">
        <f t="shared" si="12"/>
        <v>27.4</v>
      </c>
      <c r="H14" s="74">
        <f t="shared" si="12"/>
        <v>28.6</v>
      </c>
      <c r="I14" s="66"/>
      <c r="J14" s="79" t="s">
        <v>148</v>
      </c>
      <c r="K14" s="79" t="s">
        <v>186</v>
      </c>
      <c r="L14" s="79" t="s">
        <v>180</v>
      </c>
      <c r="M14" s="79" t="s">
        <v>148</v>
      </c>
      <c r="N14" s="79" t="s">
        <v>148</v>
      </c>
      <c r="O14" s="79" t="s">
        <v>148</v>
      </c>
      <c r="P14" s="79" t="s">
        <v>148</v>
      </c>
    </row>
    <row r="15" s="4" customFormat="1" ht="21" customHeight="1" spans="1:16">
      <c r="A15" s="74" t="s">
        <v>192</v>
      </c>
      <c r="B15" s="74">
        <f>C15-0.7</f>
        <v>19.1</v>
      </c>
      <c r="C15" s="74">
        <f>D15-0.7</f>
        <v>19.8</v>
      </c>
      <c r="D15" s="74">
        <f>E15-1</f>
        <v>20.5</v>
      </c>
      <c r="E15" s="74">
        <v>21.5</v>
      </c>
      <c r="F15" s="74">
        <f t="shared" ref="F15:H15" si="13">E15+1</f>
        <v>22.5</v>
      </c>
      <c r="G15" s="74">
        <f t="shared" si="13"/>
        <v>23.5</v>
      </c>
      <c r="H15" s="74">
        <f t="shared" si="13"/>
        <v>24.5</v>
      </c>
      <c r="I15" s="66"/>
      <c r="J15" s="79" t="s">
        <v>148</v>
      </c>
      <c r="K15" s="79" t="s">
        <v>187</v>
      </c>
      <c r="L15" s="79" t="s">
        <v>180</v>
      </c>
      <c r="M15" s="79" t="s">
        <v>148</v>
      </c>
      <c r="N15" s="79" t="s">
        <v>148</v>
      </c>
      <c r="O15" s="79" t="s">
        <v>148</v>
      </c>
      <c r="P15" s="79" t="s">
        <v>148</v>
      </c>
    </row>
    <row r="16" s="4" customFormat="1" ht="21" customHeight="1" spans="1:16">
      <c r="A16" s="74" t="s">
        <v>193</v>
      </c>
      <c r="B16" s="74">
        <f t="shared" ref="B16:B21" si="14">C16-0.5</f>
        <v>13.25</v>
      </c>
      <c r="C16" s="74">
        <f t="shared" ref="C16:C21" si="15">D16-0.5</f>
        <v>13.75</v>
      </c>
      <c r="D16" s="74">
        <f>E16-0.75</f>
        <v>14.25</v>
      </c>
      <c r="E16" s="74">
        <v>15</v>
      </c>
      <c r="F16" s="74">
        <f t="shared" ref="F16:H16" si="16">E16+0.75</f>
        <v>15.75</v>
      </c>
      <c r="G16" s="74">
        <f t="shared" si="16"/>
        <v>16.5</v>
      </c>
      <c r="H16" s="74">
        <f t="shared" si="16"/>
        <v>17.25</v>
      </c>
      <c r="I16" s="66"/>
      <c r="J16" s="79" t="s">
        <v>148</v>
      </c>
      <c r="K16" s="79" t="s">
        <v>151</v>
      </c>
      <c r="L16" s="79" t="s">
        <v>194</v>
      </c>
      <c r="M16" s="79" t="s">
        <v>184</v>
      </c>
      <c r="N16" s="79" t="s">
        <v>195</v>
      </c>
      <c r="O16" s="79" t="s">
        <v>190</v>
      </c>
      <c r="P16" s="79" t="s">
        <v>148</v>
      </c>
    </row>
    <row r="17" s="4" customFormat="1" ht="21" customHeight="1" spans="1:16">
      <c r="A17" s="74" t="s">
        <v>196</v>
      </c>
      <c r="B17" s="74">
        <f>C17</f>
        <v>10.5</v>
      </c>
      <c r="C17" s="74">
        <f>D17</f>
        <v>10.5</v>
      </c>
      <c r="D17" s="74">
        <f>E17</f>
        <v>10.5</v>
      </c>
      <c r="E17" s="74">
        <v>10.5</v>
      </c>
      <c r="F17" s="74">
        <f t="shared" ref="F17:H17" si="17">E17</f>
        <v>10.5</v>
      </c>
      <c r="G17" s="74">
        <f t="shared" si="17"/>
        <v>10.5</v>
      </c>
      <c r="H17" s="74">
        <f t="shared" si="17"/>
        <v>10.5</v>
      </c>
      <c r="I17" s="66"/>
      <c r="J17" s="79" t="s">
        <v>184</v>
      </c>
      <c r="K17" s="79" t="s">
        <v>197</v>
      </c>
      <c r="L17" s="79" t="s">
        <v>194</v>
      </c>
      <c r="M17" s="79" t="s">
        <v>184</v>
      </c>
      <c r="N17" s="79" t="s">
        <v>198</v>
      </c>
      <c r="O17" s="79">
        <v>1</v>
      </c>
      <c r="P17" s="79" t="s">
        <v>199</v>
      </c>
    </row>
    <row r="18" s="4" customFormat="1" ht="21" customHeight="1" spans="1:16">
      <c r="A18" s="74" t="s">
        <v>200</v>
      </c>
      <c r="B18" s="74">
        <f>C18-1</f>
        <v>55.5</v>
      </c>
      <c r="C18" s="74">
        <f t="shared" ref="C18:C23" si="18">D18-1</f>
        <v>56.5</v>
      </c>
      <c r="D18" s="74">
        <f>E18-1.5</f>
        <v>57.5</v>
      </c>
      <c r="E18" s="74">
        <v>59</v>
      </c>
      <c r="F18" s="74">
        <f t="shared" ref="F18:H18" si="19">E18+1.5</f>
        <v>60.5</v>
      </c>
      <c r="G18" s="74">
        <f t="shared" si="19"/>
        <v>62</v>
      </c>
      <c r="H18" s="74">
        <f t="shared" si="19"/>
        <v>63.5</v>
      </c>
      <c r="I18" s="66"/>
      <c r="J18" s="79" t="s">
        <v>148</v>
      </c>
      <c r="K18" s="79" t="s">
        <v>151</v>
      </c>
      <c r="L18" s="79" t="s">
        <v>194</v>
      </c>
      <c r="M18" s="79" t="s">
        <v>184</v>
      </c>
      <c r="N18" s="79" t="s">
        <v>185</v>
      </c>
      <c r="O18" s="79">
        <v>1</v>
      </c>
      <c r="P18" s="79" t="s">
        <v>184</v>
      </c>
    </row>
    <row r="19" s="4" customFormat="1" ht="21" customHeight="1" spans="1:16">
      <c r="A19" s="74" t="s">
        <v>201</v>
      </c>
      <c r="B19" s="74">
        <f>C19-1</f>
        <v>53.5</v>
      </c>
      <c r="C19" s="74">
        <f t="shared" si="18"/>
        <v>54.5</v>
      </c>
      <c r="D19" s="74">
        <f>E19-1.5</f>
        <v>55.5</v>
      </c>
      <c r="E19" s="74">
        <v>57</v>
      </c>
      <c r="F19" s="74">
        <f t="shared" ref="F19:H19" si="20">E19+1.5</f>
        <v>58.5</v>
      </c>
      <c r="G19" s="74">
        <f t="shared" si="20"/>
        <v>60</v>
      </c>
      <c r="H19" s="74">
        <f t="shared" si="20"/>
        <v>61.5</v>
      </c>
      <c r="I19" s="66"/>
      <c r="J19" s="79" t="s">
        <v>171</v>
      </c>
      <c r="K19" s="79" t="s">
        <v>172</v>
      </c>
      <c r="L19" s="79" t="s">
        <v>173</v>
      </c>
      <c r="M19" s="79" t="s">
        <v>174</v>
      </c>
      <c r="N19" s="79" t="s">
        <v>175</v>
      </c>
      <c r="O19" s="79" t="s">
        <v>171</v>
      </c>
      <c r="P19" s="79" t="s">
        <v>176</v>
      </c>
    </row>
    <row r="20" s="4" customFormat="1" ht="29" customHeight="1" spans="1:16">
      <c r="A20" s="74" t="s">
        <v>202</v>
      </c>
      <c r="B20" s="74">
        <f t="shared" si="14"/>
        <v>34.5</v>
      </c>
      <c r="C20" s="74">
        <f t="shared" si="15"/>
        <v>35</v>
      </c>
      <c r="D20" s="74">
        <f>E20-0.5</f>
        <v>35.5</v>
      </c>
      <c r="E20" s="74">
        <v>36</v>
      </c>
      <c r="F20" s="74">
        <f t="shared" ref="F20:H20" si="21">E20+0.5</f>
        <v>36.5</v>
      </c>
      <c r="G20" s="74">
        <f t="shared" si="21"/>
        <v>37</v>
      </c>
      <c r="H20" s="74">
        <f t="shared" si="21"/>
        <v>37.5</v>
      </c>
      <c r="I20" s="80"/>
      <c r="J20" s="79" t="s">
        <v>178</v>
      </c>
      <c r="K20" s="79" t="s">
        <v>179</v>
      </c>
      <c r="L20" s="79" t="s">
        <v>180</v>
      </c>
      <c r="M20" s="79" t="s">
        <v>148</v>
      </c>
      <c r="N20" s="79" t="s">
        <v>181</v>
      </c>
      <c r="O20" s="79" t="s">
        <v>148</v>
      </c>
      <c r="P20" s="79" t="s">
        <v>182</v>
      </c>
    </row>
    <row r="21" s="63" customFormat="1" ht="17.4" spans="1:16">
      <c r="A21" s="74" t="s">
        <v>203</v>
      </c>
      <c r="B21" s="74">
        <f t="shared" si="14"/>
        <v>24.25</v>
      </c>
      <c r="C21" s="74">
        <f t="shared" si="15"/>
        <v>24.75</v>
      </c>
      <c r="D21" s="74">
        <f>E21-0.75</f>
        <v>25.25</v>
      </c>
      <c r="E21" s="74">
        <v>26</v>
      </c>
      <c r="F21" s="74">
        <f t="shared" ref="F21:H21" si="22">E21+0.75</f>
        <v>26.75</v>
      </c>
      <c r="G21" s="74">
        <f t="shared" si="22"/>
        <v>27.5</v>
      </c>
      <c r="H21" s="74">
        <f t="shared" si="22"/>
        <v>28.25</v>
      </c>
      <c r="I21" s="81"/>
      <c r="J21" s="79" t="s">
        <v>148</v>
      </c>
      <c r="K21" s="79" t="s">
        <v>186</v>
      </c>
      <c r="L21" s="79" t="s">
        <v>180</v>
      </c>
      <c r="M21" s="79" t="s">
        <v>148</v>
      </c>
      <c r="N21" s="79" t="s">
        <v>148</v>
      </c>
      <c r="O21" s="79" t="s">
        <v>148</v>
      </c>
      <c r="P21" s="79" t="s">
        <v>148</v>
      </c>
    </row>
    <row r="22" s="63" customFormat="1" ht="17.4" spans="1:16">
      <c r="A22" s="74" t="s">
        <v>204</v>
      </c>
      <c r="B22" s="74">
        <f>C22</f>
        <v>15</v>
      </c>
      <c r="C22" s="74">
        <f>D22</f>
        <v>15</v>
      </c>
      <c r="D22" s="74">
        <f>E22</f>
        <v>15</v>
      </c>
      <c r="E22" s="74">
        <v>15</v>
      </c>
      <c r="F22" s="74">
        <f>E22</f>
        <v>15</v>
      </c>
      <c r="G22" s="74">
        <f>F22+2</f>
        <v>17</v>
      </c>
      <c r="H22" s="74">
        <f>G22</f>
        <v>17</v>
      </c>
      <c r="I22" s="81"/>
      <c r="J22" s="79" t="s">
        <v>148</v>
      </c>
      <c r="K22" s="79" t="s">
        <v>187</v>
      </c>
      <c r="L22" s="79" t="s">
        <v>180</v>
      </c>
      <c r="M22" s="79" t="s">
        <v>148</v>
      </c>
      <c r="N22" s="79" t="s">
        <v>148</v>
      </c>
      <c r="O22" s="79" t="s">
        <v>148</v>
      </c>
      <c r="P22" s="79" t="s">
        <v>148</v>
      </c>
    </row>
    <row r="23" s="63" customFormat="1" ht="17.4" spans="1:16">
      <c r="A23" s="74" t="s">
        <v>205</v>
      </c>
      <c r="B23" s="74">
        <f>C23+0</f>
        <v>17</v>
      </c>
      <c r="C23" s="74">
        <f t="shared" si="18"/>
        <v>17</v>
      </c>
      <c r="D23" s="74">
        <f>E23-1</f>
        <v>18</v>
      </c>
      <c r="E23" s="74">
        <v>19</v>
      </c>
      <c r="F23" s="74">
        <f>E23</f>
        <v>19</v>
      </c>
      <c r="G23" s="74">
        <f>F23+1.5</f>
        <v>20.5</v>
      </c>
      <c r="H23" s="74">
        <f>G23</f>
        <v>20.5</v>
      </c>
      <c r="I23" s="81"/>
      <c r="J23" s="79" t="s">
        <v>148</v>
      </c>
      <c r="K23" s="79" t="s">
        <v>187</v>
      </c>
      <c r="L23" s="79" t="s">
        <v>180</v>
      </c>
      <c r="M23" s="79" t="s">
        <v>148</v>
      </c>
      <c r="N23" s="79" t="s">
        <v>148</v>
      </c>
      <c r="O23" s="79" t="s">
        <v>148</v>
      </c>
      <c r="P23" s="79" t="s">
        <v>148</v>
      </c>
    </row>
    <row r="24" s="63" customFormat="1" customHeight="1" spans="2:2">
      <c r="B24" s="64"/>
    </row>
    <row r="25" s="63" customFormat="1" customHeight="1" spans="2:16">
      <c r="B25" s="64"/>
      <c r="J25" s="81"/>
      <c r="K25" s="82" t="s">
        <v>206</v>
      </c>
      <c r="L25" s="83">
        <v>45476</v>
      </c>
      <c r="M25" s="82" t="s">
        <v>207</v>
      </c>
      <c r="N25" s="82" t="s">
        <v>208</v>
      </c>
      <c r="O25" s="82" t="s">
        <v>209</v>
      </c>
      <c r="P25" s="82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161111111111111" right="0.161111111111111" top="0.2125" bottom="0.2125" header="0.5" footer="0.5"/>
  <pageSetup paperSize="9" scale="7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5" sqref="E15:H15"/>
    </sheetView>
  </sheetViews>
  <sheetFormatPr defaultColWidth="10" defaultRowHeight="16.5" customHeight="1"/>
  <cols>
    <col min="1" max="1" width="10.875" style="161" customWidth="1"/>
    <col min="2" max="6" width="10" style="161"/>
    <col min="7" max="7" width="10.1" style="161"/>
    <col min="8" max="16384" width="10" style="161"/>
  </cols>
  <sheetData>
    <row r="1" ht="22.5" customHeight="1" spans="1:11">
      <c r="A1" s="162" t="s">
        <v>210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1" t="s">
        <v>42</v>
      </c>
      <c r="J2" s="241"/>
      <c r="K2" s="242"/>
    </row>
    <row r="3" customHeight="1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>
        <v>45503</v>
      </c>
      <c r="G4" s="178"/>
      <c r="H4" s="173" t="s">
        <v>211</v>
      </c>
      <c r="I4" s="176"/>
      <c r="J4" s="201" t="s">
        <v>50</v>
      </c>
      <c r="K4" s="243" t="s">
        <v>51</v>
      </c>
    </row>
    <row r="5" customHeight="1" spans="1:11">
      <c r="A5" s="179" t="s">
        <v>52</v>
      </c>
      <c r="B5" s="94" t="s">
        <v>53</v>
      </c>
      <c r="C5" s="94"/>
      <c r="D5" s="173" t="s">
        <v>212</v>
      </c>
      <c r="E5" s="176"/>
      <c r="F5" s="180">
        <v>0.9</v>
      </c>
      <c r="G5" s="181"/>
      <c r="H5" s="173" t="s">
        <v>213</v>
      </c>
      <c r="I5" s="176"/>
      <c r="J5" s="201" t="s">
        <v>50</v>
      </c>
      <c r="K5" s="243" t="s">
        <v>51</v>
      </c>
    </row>
    <row r="6" customHeight="1" spans="1:11">
      <c r="A6" s="173" t="s">
        <v>56</v>
      </c>
      <c r="B6" s="174">
        <v>4</v>
      </c>
      <c r="C6" s="175">
        <v>7</v>
      </c>
      <c r="D6" s="173" t="s">
        <v>214</v>
      </c>
      <c r="E6" s="176"/>
      <c r="F6" s="182">
        <v>0.5</v>
      </c>
      <c r="G6" s="181"/>
      <c r="H6" s="183" t="s">
        <v>215</v>
      </c>
      <c r="I6" s="219"/>
      <c r="J6" s="219"/>
      <c r="K6" s="244"/>
    </row>
    <row r="7" customHeight="1" spans="1:11">
      <c r="A7" s="173" t="s">
        <v>59</v>
      </c>
      <c r="B7" s="184">
        <v>14271</v>
      </c>
      <c r="C7" s="185"/>
      <c r="D7" s="173" t="s">
        <v>216</v>
      </c>
      <c r="E7" s="176"/>
      <c r="F7" s="182">
        <v>0.35</v>
      </c>
      <c r="G7" s="181"/>
      <c r="H7" s="186"/>
      <c r="I7" s="201"/>
      <c r="J7" s="201"/>
      <c r="K7" s="243"/>
    </row>
    <row r="8" ht="34" customHeight="1" spans="1:11">
      <c r="A8" s="187" t="s">
        <v>62</v>
      </c>
      <c r="B8" s="188" t="s">
        <v>63</v>
      </c>
      <c r="C8" s="189"/>
      <c r="D8" s="190" t="s">
        <v>64</v>
      </c>
      <c r="E8" s="191"/>
      <c r="F8" s="192" t="s">
        <v>217</v>
      </c>
      <c r="G8" s="193"/>
      <c r="H8" s="190" t="s">
        <v>218</v>
      </c>
      <c r="I8" s="191"/>
      <c r="J8" s="191"/>
      <c r="K8" s="245"/>
    </row>
    <row r="9" customHeight="1" spans="1:11">
      <c r="A9" s="194" t="s">
        <v>219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69</v>
      </c>
      <c r="B10" s="196" t="s">
        <v>70</v>
      </c>
      <c r="C10" s="197" t="s">
        <v>71</v>
      </c>
      <c r="D10" s="198"/>
      <c r="E10" s="199" t="s">
        <v>74</v>
      </c>
      <c r="F10" s="196" t="s">
        <v>70</v>
      </c>
      <c r="G10" s="197" t="s">
        <v>71</v>
      </c>
      <c r="H10" s="196"/>
      <c r="I10" s="199" t="s">
        <v>72</v>
      </c>
      <c r="J10" s="196" t="s">
        <v>70</v>
      </c>
      <c r="K10" s="246" t="s">
        <v>71</v>
      </c>
    </row>
    <row r="11" customHeight="1" spans="1:11">
      <c r="A11" s="179" t="s">
        <v>75</v>
      </c>
      <c r="B11" s="200" t="s">
        <v>70</v>
      </c>
      <c r="C11" s="201" t="s">
        <v>71</v>
      </c>
      <c r="D11" s="202"/>
      <c r="E11" s="203" t="s">
        <v>77</v>
      </c>
      <c r="F11" s="200" t="s">
        <v>70</v>
      </c>
      <c r="G11" s="201" t="s">
        <v>71</v>
      </c>
      <c r="H11" s="200"/>
      <c r="I11" s="203" t="s">
        <v>82</v>
      </c>
      <c r="J11" s="200" t="s">
        <v>70</v>
      </c>
      <c r="K11" s="243" t="s">
        <v>71</v>
      </c>
    </row>
    <row r="12" customHeight="1" spans="1:11">
      <c r="A12" s="190" t="s">
        <v>112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5"/>
    </row>
    <row r="13" customHeight="1" spans="1:11">
      <c r="A13" s="204" t="s">
        <v>220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 t="s">
        <v>221</v>
      </c>
      <c r="B14" s="206"/>
      <c r="C14" s="206"/>
      <c r="D14" s="206"/>
      <c r="E14" s="207"/>
      <c r="F14" s="207"/>
      <c r="G14" s="207"/>
      <c r="H14" s="207"/>
      <c r="I14" s="247"/>
      <c r="J14" s="247"/>
      <c r="K14" s="248"/>
    </row>
    <row r="15" customHeight="1" spans="1:11">
      <c r="A15" s="208" t="s">
        <v>222</v>
      </c>
      <c r="B15" s="209"/>
      <c r="C15" s="209"/>
      <c r="D15" s="210"/>
      <c r="E15" s="211"/>
      <c r="F15" s="209"/>
      <c r="G15" s="209"/>
      <c r="H15" s="210"/>
      <c r="I15" s="249"/>
      <c r="J15" s="250"/>
      <c r="K15" s="251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2"/>
    </row>
    <row r="17" customHeight="1" spans="1:11">
      <c r="A17" s="204" t="s">
        <v>223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14" t="s">
        <v>218</v>
      </c>
      <c r="B18" s="207"/>
      <c r="C18" s="207"/>
      <c r="D18" s="207"/>
      <c r="E18" s="207"/>
      <c r="F18" s="207"/>
      <c r="G18" s="207"/>
      <c r="H18" s="207"/>
      <c r="I18" s="247"/>
      <c r="J18" s="247"/>
      <c r="K18" s="248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49"/>
      <c r="J19" s="250"/>
      <c r="K19" s="251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2"/>
    </row>
    <row r="21" customHeight="1" spans="1:11">
      <c r="A21" s="215" t="s">
        <v>109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89" t="s">
        <v>110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customHeight="1" spans="1:11">
      <c r="A23" s="100" t="s">
        <v>111</v>
      </c>
      <c r="B23" s="102"/>
      <c r="C23" s="201" t="s">
        <v>50</v>
      </c>
      <c r="D23" s="201" t="s">
        <v>51</v>
      </c>
      <c r="E23" s="99"/>
      <c r="F23" s="99"/>
      <c r="G23" s="99"/>
      <c r="H23" s="99"/>
      <c r="I23" s="99"/>
      <c r="J23" s="99"/>
      <c r="K23" s="146"/>
    </row>
    <row r="24" customHeight="1" spans="1:11">
      <c r="A24" s="216" t="s">
        <v>224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5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3"/>
    </row>
    <row r="26" customHeight="1" spans="1:11">
      <c r="A26" s="194" t="s">
        <v>119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7" t="s">
        <v>120</v>
      </c>
      <c r="B27" s="197" t="s">
        <v>80</v>
      </c>
      <c r="C27" s="197" t="s">
        <v>81</v>
      </c>
      <c r="D27" s="197" t="s">
        <v>73</v>
      </c>
      <c r="E27" s="168" t="s">
        <v>121</v>
      </c>
      <c r="F27" s="197" t="s">
        <v>80</v>
      </c>
      <c r="G27" s="197" t="s">
        <v>81</v>
      </c>
      <c r="H27" s="197" t="s">
        <v>73</v>
      </c>
      <c r="I27" s="168" t="s">
        <v>122</v>
      </c>
      <c r="J27" s="197" t="s">
        <v>80</v>
      </c>
      <c r="K27" s="246" t="s">
        <v>81</v>
      </c>
    </row>
    <row r="28" customHeight="1" spans="1:11">
      <c r="A28" s="183" t="s">
        <v>72</v>
      </c>
      <c r="B28" s="201" t="s">
        <v>80</v>
      </c>
      <c r="C28" s="201" t="s">
        <v>81</v>
      </c>
      <c r="D28" s="201" t="s">
        <v>73</v>
      </c>
      <c r="E28" s="219" t="s">
        <v>79</v>
      </c>
      <c r="F28" s="201" t="s">
        <v>80</v>
      </c>
      <c r="G28" s="201" t="s">
        <v>81</v>
      </c>
      <c r="H28" s="201" t="s">
        <v>73</v>
      </c>
      <c r="I28" s="219" t="s">
        <v>90</v>
      </c>
      <c r="J28" s="201" t="s">
        <v>80</v>
      </c>
      <c r="K28" s="243" t="s">
        <v>81</v>
      </c>
    </row>
    <row r="29" customHeight="1" spans="1:11">
      <c r="A29" s="173" t="s">
        <v>83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4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5"/>
    </row>
    <row r="31" customHeight="1" spans="1:11">
      <c r="A31" s="223" t="s">
        <v>225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226</v>
      </c>
      <c r="B32" s="225"/>
      <c r="C32" s="225"/>
      <c r="D32" s="225"/>
      <c r="E32" s="225"/>
      <c r="F32" s="225"/>
      <c r="G32" s="225"/>
      <c r="H32" s="225"/>
      <c r="I32" s="225"/>
      <c r="J32" s="225"/>
      <c r="K32" s="185"/>
    </row>
    <row r="33" ht="17.25" customHeight="1" spans="1:11">
      <c r="A33" s="224" t="s">
        <v>227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185"/>
    </row>
    <row r="34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185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185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ht="17.25" customHeight="1" spans="1:11">
      <c r="A43" s="221" t="s">
        <v>118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customHeight="1" spans="1:11">
      <c r="A44" s="223" t="s">
        <v>228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6" t="s">
        <v>112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6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6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3"/>
    </row>
    <row r="48" ht="21" customHeight="1" spans="1:11">
      <c r="A48" s="228" t="s">
        <v>124</v>
      </c>
      <c r="B48" s="229" t="s">
        <v>229</v>
      </c>
      <c r="C48" s="229"/>
      <c r="D48" s="230" t="s">
        <v>126</v>
      </c>
      <c r="E48" s="231"/>
      <c r="F48" s="230" t="s">
        <v>127</v>
      </c>
      <c r="G48" s="232"/>
      <c r="H48" s="233" t="s">
        <v>128</v>
      </c>
      <c r="I48" s="233"/>
      <c r="J48" s="229"/>
      <c r="K48" s="257"/>
    </row>
    <row r="49" customHeight="1" spans="1:11">
      <c r="A49" s="234" t="s">
        <v>130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8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59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0"/>
    </row>
    <row r="52" ht="21" customHeight="1" spans="1:11">
      <c r="A52" s="228" t="s">
        <v>124</v>
      </c>
      <c r="B52" s="229" t="s">
        <v>229</v>
      </c>
      <c r="C52" s="229"/>
      <c r="D52" s="230" t="s">
        <v>126</v>
      </c>
      <c r="E52" s="230" t="s">
        <v>208</v>
      </c>
      <c r="F52" s="230" t="s">
        <v>127</v>
      </c>
      <c r="G52" s="240">
        <v>45482</v>
      </c>
      <c r="H52" s="233" t="s">
        <v>128</v>
      </c>
      <c r="I52" s="233"/>
      <c r="J52" s="261" t="s">
        <v>129</v>
      </c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view="pageBreakPreview" zoomScale="80" zoomScaleNormal="90" workbookViewId="0">
      <selection activeCell="T11" sqref="T11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8" width="11.125" style="63" customWidth="1"/>
    <col min="9" max="9" width="1.33333333333333" style="63" customWidth="1"/>
    <col min="10" max="10" width="11.375" style="63" customWidth="1"/>
    <col min="11" max="11" width="11.5" style="63" customWidth="1"/>
    <col min="12" max="12" width="13.875" style="63" customWidth="1"/>
    <col min="13" max="13" width="10.5" style="63" customWidth="1"/>
    <col min="14" max="14" width="8.375" style="63" customWidth="1"/>
    <col min="15" max="15" width="13.25" style="63" customWidth="1"/>
    <col min="16" max="16" width="10.875" style="63" customWidth="1"/>
    <col min="17" max="16384" width="9" style="63"/>
  </cols>
  <sheetData>
    <row r="1" s="63" customFormat="1" ht="30" customHeight="1" spans="1:16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" customFormat="1" ht="25" customHeight="1" spans="1:16">
      <c r="A2" s="66" t="s">
        <v>46</v>
      </c>
      <c r="B2" s="67"/>
      <c r="C2" s="68" t="s">
        <v>47</v>
      </c>
      <c r="D2" s="69"/>
      <c r="E2" s="70" t="s">
        <v>133</v>
      </c>
      <c r="F2" s="71" t="s">
        <v>134</v>
      </c>
      <c r="G2" s="71"/>
      <c r="H2" s="71"/>
      <c r="I2" s="75"/>
      <c r="J2" s="75"/>
      <c r="K2" s="76" t="s">
        <v>41</v>
      </c>
      <c r="L2" s="77" t="s">
        <v>135</v>
      </c>
      <c r="M2" s="77"/>
      <c r="N2" s="77"/>
      <c r="O2" s="77"/>
      <c r="P2" s="77"/>
    </row>
    <row r="3" s="4" customFormat="1" ht="23" customHeight="1" spans="1:16">
      <c r="A3" s="72" t="s">
        <v>136</v>
      </c>
      <c r="B3" s="73"/>
      <c r="C3" s="73" t="s">
        <v>137</v>
      </c>
      <c r="D3" s="72"/>
      <c r="E3" s="72"/>
      <c r="F3" s="72"/>
      <c r="G3" s="72"/>
      <c r="H3" s="72"/>
      <c r="I3" s="66"/>
      <c r="J3" s="66"/>
      <c r="K3" s="73" t="s">
        <v>138</v>
      </c>
      <c r="L3" s="72"/>
      <c r="M3" s="72"/>
      <c r="N3" s="72"/>
      <c r="O3" s="72"/>
      <c r="P3" s="72"/>
    </row>
    <row r="4" s="4" customFormat="1" ht="23" customHeight="1" spans="1:16">
      <c r="A4" s="72"/>
      <c r="B4" s="74" t="s">
        <v>139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74" t="s">
        <v>100</v>
      </c>
      <c r="I4" s="66"/>
      <c r="J4" s="78" t="s">
        <v>139</v>
      </c>
      <c r="K4" s="78" t="s">
        <v>95</v>
      </c>
      <c r="L4" s="78" t="s">
        <v>96</v>
      </c>
      <c r="M4" s="78" t="s">
        <v>97</v>
      </c>
      <c r="N4" s="78" t="s">
        <v>98</v>
      </c>
      <c r="O4" s="78" t="s">
        <v>99</v>
      </c>
      <c r="P4" s="78" t="s">
        <v>100</v>
      </c>
    </row>
    <row r="5" s="4" customFormat="1" ht="23" customHeight="1" spans="1:16">
      <c r="A5" s="72"/>
      <c r="B5" s="74" t="s">
        <v>140</v>
      </c>
      <c r="C5" s="74" t="s">
        <v>141</v>
      </c>
      <c r="D5" s="74" t="s">
        <v>142</v>
      </c>
      <c r="E5" s="74" t="s">
        <v>143</v>
      </c>
      <c r="F5" s="74" t="s">
        <v>144</v>
      </c>
      <c r="G5" s="74" t="s">
        <v>145</v>
      </c>
      <c r="H5" s="74" t="s">
        <v>146</v>
      </c>
      <c r="I5" s="66"/>
      <c r="J5" s="78" t="s">
        <v>140</v>
      </c>
      <c r="K5" s="78" t="s">
        <v>141</v>
      </c>
      <c r="L5" s="78" t="s">
        <v>142</v>
      </c>
      <c r="M5" s="78" t="s">
        <v>143</v>
      </c>
      <c r="N5" s="78" t="s">
        <v>144</v>
      </c>
      <c r="O5" s="78" t="s">
        <v>145</v>
      </c>
      <c r="P5" s="78" t="s">
        <v>146</v>
      </c>
    </row>
    <row r="6" s="4" customFormat="1" ht="21" customHeight="1" spans="1:16">
      <c r="A6" s="74" t="s">
        <v>147</v>
      </c>
      <c r="B6" s="74">
        <f t="shared" ref="B6:B8" si="0">C6-2</f>
        <v>70</v>
      </c>
      <c r="C6" s="74">
        <f t="shared" ref="C6:C8" si="1">D6-2</f>
        <v>72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66"/>
      <c r="J6" s="79" t="s">
        <v>148</v>
      </c>
      <c r="K6" s="79" t="s">
        <v>149</v>
      </c>
      <c r="L6" s="79" t="s">
        <v>150</v>
      </c>
      <c r="M6" s="79" t="s">
        <v>151</v>
      </c>
      <c r="N6" s="79" t="s">
        <v>148</v>
      </c>
      <c r="O6" s="79" t="s">
        <v>152</v>
      </c>
      <c r="P6" s="79" t="s">
        <v>153</v>
      </c>
    </row>
    <row r="7" s="4" customFormat="1" ht="21" customHeight="1" spans="1:16">
      <c r="A7" s="74" t="s">
        <v>154</v>
      </c>
      <c r="B7" s="74">
        <f t="shared" si="0"/>
        <v>68</v>
      </c>
      <c r="C7" s="74">
        <f t="shared" si="1"/>
        <v>70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66"/>
      <c r="J7" s="79" t="s">
        <v>148</v>
      </c>
      <c r="K7" s="79" t="s">
        <v>155</v>
      </c>
      <c r="L7" s="79" t="s">
        <v>156</v>
      </c>
      <c r="M7" s="79" t="s">
        <v>157</v>
      </c>
      <c r="N7" s="79" t="s">
        <v>151</v>
      </c>
      <c r="O7" s="79" t="s">
        <v>158</v>
      </c>
      <c r="P7" s="79" t="s">
        <v>159</v>
      </c>
    </row>
    <row r="8" s="4" customFormat="1" ht="21" customHeight="1" spans="1:16">
      <c r="A8" s="74" t="s">
        <v>160</v>
      </c>
      <c r="B8" s="74">
        <f t="shared" si="0"/>
        <v>62</v>
      </c>
      <c r="C8" s="74">
        <f t="shared" si="1"/>
        <v>64</v>
      </c>
      <c r="D8" s="74">
        <f t="shared" si="2"/>
        <v>66</v>
      </c>
      <c r="E8" s="74">
        <v>68</v>
      </c>
      <c r="F8" s="74">
        <f t="shared" si="3"/>
        <v>70</v>
      </c>
      <c r="G8" s="74">
        <f t="shared" si="4"/>
        <v>72</v>
      </c>
      <c r="H8" s="74">
        <f t="shared" si="5"/>
        <v>73</v>
      </c>
      <c r="I8" s="66"/>
      <c r="J8" s="79" t="s">
        <v>161</v>
      </c>
      <c r="K8" s="79" t="s">
        <v>149</v>
      </c>
      <c r="L8" s="79" t="s">
        <v>162</v>
      </c>
      <c r="M8" s="79" t="s">
        <v>163</v>
      </c>
      <c r="N8" s="79" t="s">
        <v>164</v>
      </c>
      <c r="O8" s="79" t="s">
        <v>165</v>
      </c>
      <c r="P8" s="79" t="s">
        <v>166</v>
      </c>
    </row>
    <row r="9" s="4" customFormat="1" ht="21" customHeight="1" spans="1:16">
      <c r="A9" s="74" t="s">
        <v>167</v>
      </c>
      <c r="B9" s="74">
        <f t="shared" ref="B9:B11" si="6">C9-4</f>
        <v>110</v>
      </c>
      <c r="C9" s="74">
        <f>D9-4</f>
        <v>114</v>
      </c>
      <c r="D9" s="74">
        <f t="shared" ref="D9:D11" si="7">E9-6</f>
        <v>118</v>
      </c>
      <c r="E9" s="74">
        <v>124</v>
      </c>
      <c r="F9" s="74">
        <f t="shared" ref="F9:H9" si="8">E9+6</f>
        <v>130</v>
      </c>
      <c r="G9" s="74">
        <f t="shared" si="8"/>
        <v>136</v>
      </c>
      <c r="H9" s="74">
        <f t="shared" si="8"/>
        <v>142</v>
      </c>
      <c r="I9" s="66"/>
      <c r="J9" s="79" t="s">
        <v>168</v>
      </c>
      <c r="K9" s="79" t="s">
        <v>149</v>
      </c>
      <c r="L9" s="79" t="s">
        <v>162</v>
      </c>
      <c r="M9" s="79" t="s">
        <v>163</v>
      </c>
      <c r="N9" s="79" t="s">
        <v>169</v>
      </c>
      <c r="O9" s="79" t="s">
        <v>165</v>
      </c>
      <c r="P9" s="79" t="s">
        <v>166</v>
      </c>
    </row>
    <row r="10" s="4" customFormat="1" ht="21" customHeight="1" spans="1:16">
      <c r="A10" s="74" t="s">
        <v>170</v>
      </c>
      <c r="B10" s="74">
        <f t="shared" si="6"/>
        <v>108</v>
      </c>
      <c r="C10" s="74">
        <f>D10-4</f>
        <v>112</v>
      </c>
      <c r="D10" s="74">
        <f t="shared" si="7"/>
        <v>116</v>
      </c>
      <c r="E10" s="74">
        <v>122</v>
      </c>
      <c r="F10" s="74">
        <f t="shared" ref="F10:H10" si="9">E10+6</f>
        <v>128</v>
      </c>
      <c r="G10" s="74">
        <f t="shared" si="9"/>
        <v>134</v>
      </c>
      <c r="H10" s="74">
        <f t="shared" si="9"/>
        <v>140</v>
      </c>
      <c r="I10" s="66"/>
      <c r="J10" s="79" t="s">
        <v>171</v>
      </c>
      <c r="K10" s="79" t="s">
        <v>172</v>
      </c>
      <c r="L10" s="79" t="s">
        <v>173</v>
      </c>
      <c r="M10" s="79" t="s">
        <v>174</v>
      </c>
      <c r="N10" s="79" t="s">
        <v>175</v>
      </c>
      <c r="O10" s="79" t="s">
        <v>171</v>
      </c>
      <c r="P10" s="79" t="s">
        <v>176</v>
      </c>
    </row>
    <row r="11" s="4" customFormat="1" ht="21" customHeight="1" spans="1:16">
      <c r="A11" s="74" t="s">
        <v>177</v>
      </c>
      <c r="B11" s="74">
        <f t="shared" si="6"/>
        <v>110</v>
      </c>
      <c r="C11" s="74">
        <f>D11-2</f>
        <v>114</v>
      </c>
      <c r="D11" s="74">
        <f t="shared" si="7"/>
        <v>116</v>
      </c>
      <c r="E11" s="74">
        <v>122</v>
      </c>
      <c r="F11" s="74">
        <f t="shared" ref="F11:H11" si="10">E11+6</f>
        <v>128</v>
      </c>
      <c r="G11" s="74">
        <f t="shared" si="10"/>
        <v>134</v>
      </c>
      <c r="H11" s="74">
        <f t="shared" si="10"/>
        <v>140</v>
      </c>
      <c r="I11" s="66"/>
      <c r="J11" s="79" t="s">
        <v>178</v>
      </c>
      <c r="K11" s="79" t="s">
        <v>179</v>
      </c>
      <c r="L11" s="79" t="s">
        <v>180</v>
      </c>
      <c r="M11" s="79" t="s">
        <v>148</v>
      </c>
      <c r="N11" s="79" t="s">
        <v>181</v>
      </c>
      <c r="O11" s="79" t="s">
        <v>148</v>
      </c>
      <c r="P11" s="79" t="s">
        <v>182</v>
      </c>
    </row>
    <row r="12" s="4" customFormat="1" ht="21" customHeight="1" spans="1:23">
      <c r="A12" s="74" t="s">
        <v>183</v>
      </c>
      <c r="B12" s="74">
        <f>C12-1.2</f>
        <v>46.8</v>
      </c>
      <c r="C12" s="74">
        <f>D12-1.2</f>
        <v>48</v>
      </c>
      <c r="D12" s="74">
        <f>E12-1.8</f>
        <v>49.2</v>
      </c>
      <c r="E12" s="74">
        <v>51</v>
      </c>
      <c r="F12" s="74">
        <f t="shared" ref="F12:H12" si="11">E12+1.8</f>
        <v>52.8</v>
      </c>
      <c r="G12" s="74">
        <f t="shared" si="11"/>
        <v>54.6</v>
      </c>
      <c r="H12" s="74">
        <f t="shared" si="11"/>
        <v>56.4</v>
      </c>
      <c r="I12" s="66"/>
      <c r="J12" s="79" t="s">
        <v>184</v>
      </c>
      <c r="K12" s="79" t="s">
        <v>185</v>
      </c>
      <c r="L12" s="79" t="s">
        <v>186</v>
      </c>
      <c r="M12" s="79" t="s">
        <v>187</v>
      </c>
      <c r="N12" s="79" t="s">
        <v>187</v>
      </c>
      <c r="O12" s="79" t="s">
        <v>165</v>
      </c>
      <c r="P12" s="79" t="s">
        <v>184</v>
      </c>
      <c r="W12" s="84"/>
    </row>
    <row r="13" s="4" customFormat="1" ht="21" customHeight="1" spans="1:16">
      <c r="A13" s="74" t="s">
        <v>188</v>
      </c>
      <c r="B13" s="74">
        <f>C13-1.2</f>
        <v>61.4</v>
      </c>
      <c r="C13" s="74">
        <f>D13-1.2</f>
        <v>62.6</v>
      </c>
      <c r="D13" s="74">
        <f>E13-1.2</f>
        <v>63.8</v>
      </c>
      <c r="E13" s="74">
        <v>65</v>
      </c>
      <c r="F13" s="74">
        <f>E13+1.2</f>
        <v>66.2</v>
      </c>
      <c r="G13" s="74">
        <f>F13+1.2</f>
        <v>67.4</v>
      </c>
      <c r="H13" s="74">
        <f>G13+0.6</f>
        <v>68</v>
      </c>
      <c r="I13" s="66"/>
      <c r="J13" s="79" t="s">
        <v>148</v>
      </c>
      <c r="K13" s="79" t="s">
        <v>151</v>
      </c>
      <c r="L13" s="79" t="s">
        <v>189</v>
      </c>
      <c r="M13" s="79" t="s">
        <v>190</v>
      </c>
      <c r="N13" s="79" t="s">
        <v>190</v>
      </c>
      <c r="O13" s="79" t="s">
        <v>165</v>
      </c>
      <c r="P13" s="79" t="s">
        <v>184</v>
      </c>
    </row>
    <row r="14" s="4" customFormat="1" ht="21" customHeight="1" spans="1:16">
      <c r="A14" s="74" t="s">
        <v>191</v>
      </c>
      <c r="B14" s="74">
        <f>C14-0.8</f>
        <v>22.2</v>
      </c>
      <c r="C14" s="74">
        <f>D14-0.8</f>
        <v>23</v>
      </c>
      <c r="D14" s="74">
        <f>E14-1.2</f>
        <v>23.8</v>
      </c>
      <c r="E14" s="74">
        <v>25</v>
      </c>
      <c r="F14" s="74">
        <f t="shared" ref="F14:H14" si="12">E14+1.2</f>
        <v>26.2</v>
      </c>
      <c r="G14" s="74">
        <f t="shared" si="12"/>
        <v>27.4</v>
      </c>
      <c r="H14" s="74">
        <f t="shared" si="12"/>
        <v>28.6</v>
      </c>
      <c r="I14" s="66"/>
      <c r="J14" s="79" t="s">
        <v>148</v>
      </c>
      <c r="K14" s="79" t="s">
        <v>186</v>
      </c>
      <c r="L14" s="79" t="s">
        <v>180</v>
      </c>
      <c r="M14" s="79" t="s">
        <v>148</v>
      </c>
      <c r="N14" s="79" t="s">
        <v>148</v>
      </c>
      <c r="O14" s="79" t="s">
        <v>148</v>
      </c>
      <c r="P14" s="79" t="s">
        <v>148</v>
      </c>
    </row>
    <row r="15" s="4" customFormat="1" ht="21" customHeight="1" spans="1:16">
      <c r="A15" s="74" t="s">
        <v>192</v>
      </c>
      <c r="B15" s="74">
        <f>C15-0.7</f>
        <v>19.1</v>
      </c>
      <c r="C15" s="74">
        <f>D15-0.7</f>
        <v>19.8</v>
      </c>
      <c r="D15" s="74">
        <f>E15-1</f>
        <v>20.5</v>
      </c>
      <c r="E15" s="74">
        <v>21.5</v>
      </c>
      <c r="F15" s="74">
        <f t="shared" ref="F15:H15" si="13">E15+1</f>
        <v>22.5</v>
      </c>
      <c r="G15" s="74">
        <f t="shared" si="13"/>
        <v>23.5</v>
      </c>
      <c r="H15" s="74">
        <f t="shared" si="13"/>
        <v>24.5</v>
      </c>
      <c r="I15" s="66"/>
      <c r="J15" s="79" t="s">
        <v>148</v>
      </c>
      <c r="K15" s="79" t="s">
        <v>187</v>
      </c>
      <c r="L15" s="79" t="s">
        <v>180</v>
      </c>
      <c r="M15" s="79" t="s">
        <v>148</v>
      </c>
      <c r="N15" s="79" t="s">
        <v>148</v>
      </c>
      <c r="O15" s="79" t="s">
        <v>148</v>
      </c>
      <c r="P15" s="79" t="s">
        <v>148</v>
      </c>
    </row>
    <row r="16" s="4" customFormat="1" ht="21" customHeight="1" spans="1:16">
      <c r="A16" s="74" t="s">
        <v>193</v>
      </c>
      <c r="B16" s="74">
        <f t="shared" ref="B16:B21" si="14">C16-0.5</f>
        <v>13.25</v>
      </c>
      <c r="C16" s="74">
        <f t="shared" ref="C16:C21" si="15">D16-0.5</f>
        <v>13.75</v>
      </c>
      <c r="D16" s="74">
        <f>E16-0.75</f>
        <v>14.25</v>
      </c>
      <c r="E16" s="74">
        <v>15</v>
      </c>
      <c r="F16" s="74">
        <f t="shared" ref="F16:H16" si="16">E16+0.75</f>
        <v>15.75</v>
      </c>
      <c r="G16" s="74">
        <f t="shared" si="16"/>
        <v>16.5</v>
      </c>
      <c r="H16" s="74">
        <f t="shared" si="16"/>
        <v>17.25</v>
      </c>
      <c r="I16" s="66"/>
      <c r="J16" s="79" t="s">
        <v>148</v>
      </c>
      <c r="K16" s="79" t="s">
        <v>151</v>
      </c>
      <c r="L16" s="79" t="s">
        <v>194</v>
      </c>
      <c r="M16" s="79" t="s">
        <v>184</v>
      </c>
      <c r="N16" s="79" t="s">
        <v>195</v>
      </c>
      <c r="O16" s="79" t="s">
        <v>190</v>
      </c>
      <c r="P16" s="79" t="s">
        <v>148</v>
      </c>
    </row>
    <row r="17" s="4" customFormat="1" ht="21" customHeight="1" spans="1:16">
      <c r="A17" s="74" t="s">
        <v>196</v>
      </c>
      <c r="B17" s="74">
        <f>C17</f>
        <v>10.5</v>
      </c>
      <c r="C17" s="74">
        <f>D17</f>
        <v>10.5</v>
      </c>
      <c r="D17" s="74">
        <f>E17</f>
        <v>10.5</v>
      </c>
      <c r="E17" s="74">
        <v>10.5</v>
      </c>
      <c r="F17" s="74">
        <f t="shared" ref="F17:H17" si="17">E17</f>
        <v>10.5</v>
      </c>
      <c r="G17" s="74">
        <f t="shared" si="17"/>
        <v>10.5</v>
      </c>
      <c r="H17" s="74">
        <f t="shared" si="17"/>
        <v>10.5</v>
      </c>
      <c r="I17" s="66"/>
      <c r="J17" s="79" t="s">
        <v>184</v>
      </c>
      <c r="K17" s="79" t="s">
        <v>197</v>
      </c>
      <c r="L17" s="79" t="s">
        <v>194</v>
      </c>
      <c r="M17" s="79" t="s">
        <v>184</v>
      </c>
      <c r="N17" s="79" t="s">
        <v>198</v>
      </c>
      <c r="O17" s="79">
        <v>1</v>
      </c>
      <c r="P17" s="79" t="s">
        <v>199</v>
      </c>
    </row>
    <row r="18" s="4" customFormat="1" ht="21" customHeight="1" spans="1:16">
      <c r="A18" s="74" t="s">
        <v>200</v>
      </c>
      <c r="B18" s="74">
        <f>C18-1</f>
        <v>55.5</v>
      </c>
      <c r="C18" s="74">
        <f t="shared" ref="C18:C23" si="18">D18-1</f>
        <v>56.5</v>
      </c>
      <c r="D18" s="74">
        <f>E18-1.5</f>
        <v>57.5</v>
      </c>
      <c r="E18" s="74">
        <v>59</v>
      </c>
      <c r="F18" s="74">
        <f t="shared" ref="F18:H18" si="19">E18+1.5</f>
        <v>60.5</v>
      </c>
      <c r="G18" s="74">
        <f t="shared" si="19"/>
        <v>62</v>
      </c>
      <c r="H18" s="74">
        <f t="shared" si="19"/>
        <v>63.5</v>
      </c>
      <c r="I18" s="66"/>
      <c r="J18" s="79" t="s">
        <v>148</v>
      </c>
      <c r="K18" s="79" t="s">
        <v>151</v>
      </c>
      <c r="L18" s="79" t="s">
        <v>194</v>
      </c>
      <c r="M18" s="79" t="s">
        <v>184</v>
      </c>
      <c r="N18" s="79" t="s">
        <v>185</v>
      </c>
      <c r="O18" s="79">
        <v>1</v>
      </c>
      <c r="P18" s="79" t="s">
        <v>184</v>
      </c>
    </row>
    <row r="19" s="4" customFormat="1" ht="21" customHeight="1" spans="1:16">
      <c r="A19" s="74" t="s">
        <v>201</v>
      </c>
      <c r="B19" s="74">
        <f>C19-1</f>
        <v>53.5</v>
      </c>
      <c r="C19" s="74">
        <f t="shared" si="18"/>
        <v>54.5</v>
      </c>
      <c r="D19" s="74">
        <f>E19-1.5</f>
        <v>55.5</v>
      </c>
      <c r="E19" s="74">
        <v>57</v>
      </c>
      <c r="F19" s="74">
        <f t="shared" ref="F19:H19" si="20">E19+1.5</f>
        <v>58.5</v>
      </c>
      <c r="G19" s="74">
        <f t="shared" si="20"/>
        <v>60</v>
      </c>
      <c r="H19" s="74">
        <f t="shared" si="20"/>
        <v>61.5</v>
      </c>
      <c r="I19" s="66"/>
      <c r="J19" s="79" t="s">
        <v>171</v>
      </c>
      <c r="K19" s="79" t="s">
        <v>172</v>
      </c>
      <c r="L19" s="79" t="s">
        <v>173</v>
      </c>
      <c r="M19" s="79" t="s">
        <v>174</v>
      </c>
      <c r="N19" s="79" t="s">
        <v>175</v>
      </c>
      <c r="O19" s="79" t="s">
        <v>171</v>
      </c>
      <c r="P19" s="79" t="s">
        <v>176</v>
      </c>
    </row>
    <row r="20" s="4" customFormat="1" ht="29" customHeight="1" spans="1:16">
      <c r="A20" s="74" t="s">
        <v>202</v>
      </c>
      <c r="B20" s="74">
        <f t="shared" si="14"/>
        <v>34.5</v>
      </c>
      <c r="C20" s="74">
        <f t="shared" si="15"/>
        <v>35</v>
      </c>
      <c r="D20" s="74">
        <f>E20-0.5</f>
        <v>35.5</v>
      </c>
      <c r="E20" s="74">
        <v>36</v>
      </c>
      <c r="F20" s="74">
        <f t="shared" ref="F20:H20" si="21">E20+0.5</f>
        <v>36.5</v>
      </c>
      <c r="G20" s="74">
        <f t="shared" si="21"/>
        <v>37</v>
      </c>
      <c r="H20" s="74">
        <f t="shared" si="21"/>
        <v>37.5</v>
      </c>
      <c r="I20" s="80"/>
      <c r="J20" s="79" t="s">
        <v>178</v>
      </c>
      <c r="K20" s="79" t="s">
        <v>179</v>
      </c>
      <c r="L20" s="79" t="s">
        <v>180</v>
      </c>
      <c r="M20" s="79" t="s">
        <v>148</v>
      </c>
      <c r="N20" s="79" t="s">
        <v>181</v>
      </c>
      <c r="O20" s="79" t="s">
        <v>148</v>
      </c>
      <c r="P20" s="79" t="s">
        <v>182</v>
      </c>
    </row>
    <row r="21" s="63" customFormat="1" ht="17.4" spans="1:16">
      <c r="A21" s="74" t="s">
        <v>203</v>
      </c>
      <c r="B21" s="74">
        <f t="shared" si="14"/>
        <v>24.25</v>
      </c>
      <c r="C21" s="74">
        <f t="shared" si="15"/>
        <v>24.75</v>
      </c>
      <c r="D21" s="74">
        <f>E21-0.75</f>
        <v>25.25</v>
      </c>
      <c r="E21" s="74">
        <v>26</v>
      </c>
      <c r="F21" s="74">
        <f t="shared" ref="F21:H21" si="22">E21+0.75</f>
        <v>26.75</v>
      </c>
      <c r="G21" s="74">
        <f t="shared" si="22"/>
        <v>27.5</v>
      </c>
      <c r="H21" s="74">
        <f t="shared" si="22"/>
        <v>28.25</v>
      </c>
      <c r="I21" s="81"/>
      <c r="J21" s="79" t="s">
        <v>148</v>
      </c>
      <c r="K21" s="79" t="s">
        <v>186</v>
      </c>
      <c r="L21" s="79" t="s">
        <v>180</v>
      </c>
      <c r="M21" s="79" t="s">
        <v>148</v>
      </c>
      <c r="N21" s="79" t="s">
        <v>148</v>
      </c>
      <c r="O21" s="79" t="s">
        <v>148</v>
      </c>
      <c r="P21" s="79" t="s">
        <v>148</v>
      </c>
    </row>
    <row r="22" s="63" customFormat="1" ht="17.4" spans="1:16">
      <c r="A22" s="74" t="s">
        <v>204</v>
      </c>
      <c r="B22" s="74">
        <f>C22</f>
        <v>15</v>
      </c>
      <c r="C22" s="74">
        <f>D22</f>
        <v>15</v>
      </c>
      <c r="D22" s="74">
        <f>E22</f>
        <v>15</v>
      </c>
      <c r="E22" s="74">
        <v>15</v>
      </c>
      <c r="F22" s="74">
        <f>E22</f>
        <v>15</v>
      </c>
      <c r="G22" s="74">
        <f>F22+2</f>
        <v>17</v>
      </c>
      <c r="H22" s="74">
        <f>G22</f>
        <v>17</v>
      </c>
      <c r="I22" s="81"/>
      <c r="J22" s="79" t="s">
        <v>148</v>
      </c>
      <c r="K22" s="79" t="s">
        <v>187</v>
      </c>
      <c r="L22" s="79" t="s">
        <v>180</v>
      </c>
      <c r="M22" s="79" t="s">
        <v>148</v>
      </c>
      <c r="N22" s="79" t="s">
        <v>148</v>
      </c>
      <c r="O22" s="79" t="s">
        <v>148</v>
      </c>
      <c r="P22" s="79" t="s">
        <v>148</v>
      </c>
    </row>
    <row r="23" s="63" customFormat="1" ht="17.4" spans="1:16">
      <c r="A23" s="74" t="s">
        <v>205</v>
      </c>
      <c r="B23" s="74">
        <f>C23+0</f>
        <v>17</v>
      </c>
      <c r="C23" s="74">
        <f t="shared" si="18"/>
        <v>17</v>
      </c>
      <c r="D23" s="74">
        <f>E23-1</f>
        <v>18</v>
      </c>
      <c r="E23" s="74">
        <v>19</v>
      </c>
      <c r="F23" s="74">
        <f>E23</f>
        <v>19</v>
      </c>
      <c r="G23" s="74">
        <f>F23+1.5</f>
        <v>20.5</v>
      </c>
      <c r="H23" s="74">
        <f>G23</f>
        <v>20.5</v>
      </c>
      <c r="I23" s="81"/>
      <c r="J23" s="79" t="s">
        <v>148</v>
      </c>
      <c r="K23" s="79" t="s">
        <v>187</v>
      </c>
      <c r="L23" s="79" t="s">
        <v>180</v>
      </c>
      <c r="M23" s="79" t="s">
        <v>148</v>
      </c>
      <c r="N23" s="79" t="s">
        <v>148</v>
      </c>
      <c r="O23" s="79" t="s">
        <v>148</v>
      </c>
      <c r="P23" s="79" t="s">
        <v>148</v>
      </c>
    </row>
    <row r="24" s="63" customFormat="1" customHeight="1" spans="2:2">
      <c r="B24" s="64"/>
    </row>
    <row r="25" s="63" customFormat="1" customHeight="1" spans="2:16">
      <c r="B25" s="64"/>
      <c r="J25" s="81"/>
      <c r="K25" s="82" t="s">
        <v>206</v>
      </c>
      <c r="L25" s="83">
        <v>45476</v>
      </c>
      <c r="M25" s="82" t="s">
        <v>207</v>
      </c>
      <c r="N25" s="82" t="s">
        <v>208</v>
      </c>
      <c r="O25" s="82" t="s">
        <v>209</v>
      </c>
      <c r="P25" s="82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6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$A1:$XFD1048576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55" spans="1:11">
      <c r="A1" s="88" t="s">
        <v>230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231</v>
      </c>
      <c r="G2" s="94" t="s">
        <v>53</v>
      </c>
      <c r="H2" s="94"/>
      <c r="I2" s="124" t="s">
        <v>41</v>
      </c>
      <c r="J2" s="94" t="s">
        <v>42</v>
      </c>
      <c r="K2" s="145"/>
    </row>
    <row r="3" spans="1:11">
      <c r="A3" s="95" t="s">
        <v>59</v>
      </c>
      <c r="B3" s="96">
        <v>14271</v>
      </c>
      <c r="C3" s="96"/>
      <c r="D3" s="97" t="s">
        <v>232</v>
      </c>
      <c r="E3" s="98">
        <v>45503</v>
      </c>
      <c r="F3" s="98"/>
      <c r="G3" s="98"/>
      <c r="H3" s="99" t="s">
        <v>233</v>
      </c>
      <c r="I3" s="99"/>
      <c r="J3" s="99"/>
      <c r="K3" s="146"/>
    </row>
    <row r="4" spans="1:11">
      <c r="A4" s="100" t="s">
        <v>56</v>
      </c>
      <c r="B4" s="101">
        <v>4</v>
      </c>
      <c r="C4" s="101">
        <v>7</v>
      </c>
      <c r="D4" s="102" t="s">
        <v>234</v>
      </c>
      <c r="E4" s="103" t="s">
        <v>235</v>
      </c>
      <c r="F4" s="103"/>
      <c r="G4" s="103"/>
      <c r="H4" s="102" t="s">
        <v>236</v>
      </c>
      <c r="I4" s="102"/>
      <c r="J4" s="116" t="s">
        <v>50</v>
      </c>
      <c r="K4" s="147" t="s">
        <v>51</v>
      </c>
    </row>
    <row r="5" spans="1:11">
      <c r="A5" s="100" t="s">
        <v>237</v>
      </c>
      <c r="B5" s="96">
        <v>3</v>
      </c>
      <c r="C5" s="96"/>
      <c r="D5" s="97" t="s">
        <v>235</v>
      </c>
      <c r="E5" s="97" t="s">
        <v>238</v>
      </c>
      <c r="F5" s="97" t="s">
        <v>239</v>
      </c>
      <c r="G5" s="97" t="s">
        <v>240</v>
      </c>
      <c r="H5" s="102" t="s">
        <v>241</v>
      </c>
      <c r="I5" s="102"/>
      <c r="J5" s="116" t="s">
        <v>50</v>
      </c>
      <c r="K5" s="147" t="s">
        <v>51</v>
      </c>
    </row>
    <row r="6" ht="16.35" spans="1:11">
      <c r="A6" s="104" t="s">
        <v>242</v>
      </c>
      <c r="B6" s="105">
        <v>370</v>
      </c>
      <c r="C6" s="105"/>
      <c r="D6" s="106" t="s">
        <v>243</v>
      </c>
      <c r="E6" s="107"/>
      <c r="F6" s="108">
        <v>1940</v>
      </c>
      <c r="G6" s="106"/>
      <c r="H6" s="109" t="s">
        <v>244</v>
      </c>
      <c r="I6" s="109"/>
      <c r="J6" s="122" t="s">
        <v>50</v>
      </c>
      <c r="K6" s="148" t="s">
        <v>51</v>
      </c>
    </row>
    <row r="7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245</v>
      </c>
      <c r="B8" s="93" t="s">
        <v>246</v>
      </c>
      <c r="C8" s="93" t="s">
        <v>247</v>
      </c>
      <c r="D8" s="93" t="s">
        <v>248</v>
      </c>
      <c r="E8" s="93" t="s">
        <v>249</v>
      </c>
      <c r="F8" s="93" t="s">
        <v>250</v>
      </c>
      <c r="G8" s="114" t="s">
        <v>251</v>
      </c>
      <c r="H8" s="115"/>
      <c r="I8" s="115"/>
      <c r="J8" s="115"/>
      <c r="K8" s="149"/>
    </row>
    <row r="9" spans="1:11">
      <c r="A9" s="100" t="s">
        <v>252</v>
      </c>
      <c r="B9" s="102"/>
      <c r="C9" s="116" t="s">
        <v>50</v>
      </c>
      <c r="D9" s="116" t="s">
        <v>51</v>
      </c>
      <c r="E9" s="97" t="s">
        <v>253</v>
      </c>
      <c r="F9" s="117" t="s">
        <v>254</v>
      </c>
      <c r="G9" s="118"/>
      <c r="H9" s="119"/>
      <c r="I9" s="119"/>
      <c r="J9" s="119"/>
      <c r="K9" s="150"/>
    </row>
    <row r="10" spans="1:11">
      <c r="A10" s="100" t="s">
        <v>255</v>
      </c>
      <c r="B10" s="102"/>
      <c r="C10" s="116" t="s">
        <v>50</v>
      </c>
      <c r="D10" s="116" t="s">
        <v>51</v>
      </c>
      <c r="E10" s="97" t="s">
        <v>256</v>
      </c>
      <c r="F10" s="117" t="s">
        <v>218</v>
      </c>
      <c r="G10" s="118" t="s">
        <v>257</v>
      </c>
      <c r="H10" s="119"/>
      <c r="I10" s="119"/>
      <c r="J10" s="119"/>
      <c r="K10" s="150"/>
    </row>
    <row r="11" spans="1:11">
      <c r="A11" s="120" t="s">
        <v>219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74</v>
      </c>
      <c r="B12" s="116" t="s">
        <v>70</v>
      </c>
      <c r="C12" s="116" t="s">
        <v>71</v>
      </c>
      <c r="D12" s="117"/>
      <c r="E12" s="97" t="s">
        <v>72</v>
      </c>
      <c r="F12" s="116" t="s">
        <v>70</v>
      </c>
      <c r="G12" s="116" t="s">
        <v>71</v>
      </c>
      <c r="H12" s="116"/>
      <c r="I12" s="97" t="s">
        <v>258</v>
      </c>
      <c r="J12" s="116" t="s">
        <v>70</v>
      </c>
      <c r="K12" s="147" t="s">
        <v>71</v>
      </c>
    </row>
    <row r="13" spans="1:11">
      <c r="A13" s="95" t="s">
        <v>77</v>
      </c>
      <c r="B13" s="116" t="s">
        <v>70</v>
      </c>
      <c r="C13" s="116" t="s">
        <v>71</v>
      </c>
      <c r="D13" s="117"/>
      <c r="E13" s="97" t="s">
        <v>82</v>
      </c>
      <c r="F13" s="116" t="s">
        <v>70</v>
      </c>
      <c r="G13" s="116" t="s">
        <v>71</v>
      </c>
      <c r="H13" s="116"/>
      <c r="I13" s="97" t="s">
        <v>259</v>
      </c>
      <c r="J13" s="116" t="s">
        <v>70</v>
      </c>
      <c r="K13" s="147" t="s">
        <v>71</v>
      </c>
    </row>
    <row r="14" ht="16.35" spans="1:11">
      <c r="A14" s="104" t="s">
        <v>260</v>
      </c>
      <c r="B14" s="122" t="s">
        <v>70</v>
      </c>
      <c r="C14" s="122" t="s">
        <v>71</v>
      </c>
      <c r="D14" s="107"/>
      <c r="E14" s="106" t="s">
        <v>261</v>
      </c>
      <c r="F14" s="122" t="s">
        <v>70</v>
      </c>
      <c r="G14" s="122" t="s">
        <v>71</v>
      </c>
      <c r="H14" s="122"/>
      <c r="I14" s="106" t="s">
        <v>262</v>
      </c>
      <c r="J14" s="122" t="s">
        <v>70</v>
      </c>
      <c r="K14" s="148" t="s">
        <v>71</v>
      </c>
    </row>
    <row r="15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263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pans="1:11">
      <c r="A17" s="100" t="s">
        <v>264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265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5" t="s">
        <v>266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6" t="s">
        <v>267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pans="1:11">
      <c r="A21" s="126" t="s">
        <v>268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pans="1:11">
      <c r="A24" s="100" t="s">
        <v>111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ht="16.35" spans="1:11">
      <c r="A25" s="130" t="s">
        <v>269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270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25" t="s">
        <v>271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ht="18.75" customHeight="1" spans="1:11">
      <c r="A37" s="139" t="s">
        <v>272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273</v>
      </c>
      <c r="B38" s="102"/>
      <c r="C38" s="102"/>
      <c r="D38" s="99" t="s">
        <v>274</v>
      </c>
      <c r="E38" s="99"/>
      <c r="F38" s="141" t="s">
        <v>275</v>
      </c>
      <c r="G38" s="142"/>
      <c r="H38" s="102" t="s">
        <v>276</v>
      </c>
      <c r="I38" s="102"/>
      <c r="J38" s="102" t="s">
        <v>277</v>
      </c>
      <c r="K38" s="153"/>
    </row>
    <row r="39" ht="18.75" customHeight="1" spans="1:13">
      <c r="A39" s="100" t="s">
        <v>112</v>
      </c>
      <c r="B39" s="102" t="s">
        <v>278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ht="31" customHeight="1" spans="1:11">
      <c r="A40" s="100" t="s">
        <v>279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" customHeight="1" spans="1:11">
      <c r="A42" s="104" t="s">
        <v>124</v>
      </c>
      <c r="B42" s="108" t="s">
        <v>229</v>
      </c>
      <c r="C42" s="108"/>
      <c r="D42" s="106" t="s">
        <v>280</v>
      </c>
      <c r="E42" s="107" t="s">
        <v>208</v>
      </c>
      <c r="F42" s="106" t="s">
        <v>127</v>
      </c>
      <c r="G42" s="143">
        <v>45482</v>
      </c>
      <c r="H42" s="144" t="s">
        <v>128</v>
      </c>
      <c r="I42" s="144"/>
      <c r="J42" s="108" t="s">
        <v>129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s="85" customFormat="1" ht="26.55" spans="1:11">
      <c r="A1" s="88" t="s">
        <v>230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231</v>
      </c>
      <c r="G2" s="94" t="s">
        <v>53</v>
      </c>
      <c r="H2" s="94"/>
      <c r="I2" s="124" t="s">
        <v>41</v>
      </c>
      <c r="J2" s="94" t="s">
        <v>42</v>
      </c>
      <c r="K2" s="145"/>
    </row>
    <row r="3" s="85" customFormat="1" spans="1:11">
      <c r="A3" s="95" t="s">
        <v>59</v>
      </c>
      <c r="B3" s="96">
        <v>14271</v>
      </c>
      <c r="C3" s="96"/>
      <c r="D3" s="97" t="s">
        <v>232</v>
      </c>
      <c r="E3" s="98">
        <v>45503</v>
      </c>
      <c r="F3" s="98"/>
      <c r="G3" s="98"/>
      <c r="H3" s="99" t="s">
        <v>233</v>
      </c>
      <c r="I3" s="99"/>
      <c r="J3" s="99"/>
      <c r="K3" s="146"/>
    </row>
    <row r="4" s="85" customFormat="1" spans="1:11">
      <c r="A4" s="100" t="s">
        <v>56</v>
      </c>
      <c r="B4" s="101">
        <v>4</v>
      </c>
      <c r="C4" s="101">
        <v>7</v>
      </c>
      <c r="D4" s="102" t="s">
        <v>234</v>
      </c>
      <c r="E4" s="103" t="s">
        <v>235</v>
      </c>
      <c r="F4" s="103"/>
      <c r="G4" s="103"/>
      <c r="H4" s="102" t="s">
        <v>236</v>
      </c>
      <c r="I4" s="102"/>
      <c r="J4" s="116" t="s">
        <v>50</v>
      </c>
      <c r="K4" s="147" t="s">
        <v>51</v>
      </c>
    </row>
    <row r="5" s="85" customFormat="1" spans="1:11">
      <c r="A5" s="100" t="s">
        <v>237</v>
      </c>
      <c r="B5" s="96">
        <v>3</v>
      </c>
      <c r="C5" s="96"/>
      <c r="D5" s="97" t="s">
        <v>235</v>
      </c>
      <c r="E5" s="97" t="s">
        <v>238</v>
      </c>
      <c r="F5" s="97" t="s">
        <v>239</v>
      </c>
      <c r="G5" s="97" t="s">
        <v>240</v>
      </c>
      <c r="H5" s="102" t="s">
        <v>241</v>
      </c>
      <c r="I5" s="102"/>
      <c r="J5" s="116" t="s">
        <v>50</v>
      </c>
      <c r="K5" s="147" t="s">
        <v>51</v>
      </c>
    </row>
    <row r="6" s="85" customFormat="1" ht="16.35" spans="1:11">
      <c r="A6" s="104" t="s">
        <v>242</v>
      </c>
      <c r="B6" s="105">
        <v>280</v>
      </c>
      <c r="C6" s="105"/>
      <c r="D6" s="106" t="s">
        <v>243</v>
      </c>
      <c r="E6" s="107"/>
      <c r="F6" s="108">
        <v>2420</v>
      </c>
      <c r="G6" s="106"/>
      <c r="H6" s="109" t="s">
        <v>244</v>
      </c>
      <c r="I6" s="109"/>
      <c r="J6" s="122" t="s">
        <v>50</v>
      </c>
      <c r="K6" s="148" t="s">
        <v>51</v>
      </c>
    </row>
    <row r="7" s="85" customFormat="1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="85" customFormat="1" spans="1:11">
      <c r="A8" s="113" t="s">
        <v>245</v>
      </c>
      <c r="B8" s="93" t="s">
        <v>246</v>
      </c>
      <c r="C8" s="93" t="s">
        <v>247</v>
      </c>
      <c r="D8" s="93" t="s">
        <v>248</v>
      </c>
      <c r="E8" s="93" t="s">
        <v>249</v>
      </c>
      <c r="F8" s="93" t="s">
        <v>250</v>
      </c>
      <c r="G8" s="114" t="s">
        <v>251</v>
      </c>
      <c r="H8" s="115"/>
      <c r="I8" s="115"/>
      <c r="J8" s="115"/>
      <c r="K8" s="149"/>
    </row>
    <row r="9" s="85" customFormat="1" spans="1:11">
      <c r="A9" s="100" t="s">
        <v>252</v>
      </c>
      <c r="B9" s="102"/>
      <c r="C9" s="116" t="s">
        <v>50</v>
      </c>
      <c r="D9" s="116" t="s">
        <v>51</v>
      </c>
      <c r="E9" s="97" t="s">
        <v>253</v>
      </c>
      <c r="F9" s="117" t="s">
        <v>254</v>
      </c>
      <c r="G9" s="118"/>
      <c r="H9" s="119"/>
      <c r="I9" s="119"/>
      <c r="J9" s="119"/>
      <c r="K9" s="150"/>
    </row>
    <row r="10" s="85" customFormat="1" spans="1:11">
      <c r="A10" s="100" t="s">
        <v>255</v>
      </c>
      <c r="B10" s="102"/>
      <c r="C10" s="116" t="s">
        <v>50</v>
      </c>
      <c r="D10" s="116" t="s">
        <v>51</v>
      </c>
      <c r="E10" s="97" t="s">
        <v>256</v>
      </c>
      <c r="F10" s="117" t="s">
        <v>218</v>
      </c>
      <c r="G10" s="118" t="s">
        <v>257</v>
      </c>
      <c r="H10" s="119"/>
      <c r="I10" s="119"/>
      <c r="J10" s="119"/>
      <c r="K10" s="150"/>
    </row>
    <row r="11" s="85" customFormat="1" spans="1:11">
      <c r="A11" s="120" t="s">
        <v>219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="85" customFormat="1" spans="1:11">
      <c r="A12" s="95" t="s">
        <v>74</v>
      </c>
      <c r="B12" s="116" t="s">
        <v>70</v>
      </c>
      <c r="C12" s="116" t="s">
        <v>71</v>
      </c>
      <c r="D12" s="117"/>
      <c r="E12" s="97" t="s">
        <v>72</v>
      </c>
      <c r="F12" s="116" t="s">
        <v>70</v>
      </c>
      <c r="G12" s="116" t="s">
        <v>71</v>
      </c>
      <c r="H12" s="116"/>
      <c r="I12" s="97" t="s">
        <v>258</v>
      </c>
      <c r="J12" s="116" t="s">
        <v>70</v>
      </c>
      <c r="K12" s="147" t="s">
        <v>71</v>
      </c>
    </row>
    <row r="13" s="85" customFormat="1" spans="1:11">
      <c r="A13" s="95" t="s">
        <v>77</v>
      </c>
      <c r="B13" s="116" t="s">
        <v>70</v>
      </c>
      <c r="C13" s="116" t="s">
        <v>71</v>
      </c>
      <c r="D13" s="117"/>
      <c r="E13" s="97" t="s">
        <v>82</v>
      </c>
      <c r="F13" s="116" t="s">
        <v>70</v>
      </c>
      <c r="G13" s="116" t="s">
        <v>71</v>
      </c>
      <c r="H13" s="116"/>
      <c r="I13" s="97" t="s">
        <v>259</v>
      </c>
      <c r="J13" s="116" t="s">
        <v>70</v>
      </c>
      <c r="K13" s="147" t="s">
        <v>71</v>
      </c>
    </row>
    <row r="14" s="85" customFormat="1" ht="16.35" spans="1:11">
      <c r="A14" s="104" t="s">
        <v>260</v>
      </c>
      <c r="B14" s="122" t="s">
        <v>70</v>
      </c>
      <c r="C14" s="122" t="s">
        <v>71</v>
      </c>
      <c r="D14" s="107"/>
      <c r="E14" s="106" t="s">
        <v>261</v>
      </c>
      <c r="F14" s="122" t="s">
        <v>70</v>
      </c>
      <c r="G14" s="122" t="s">
        <v>71</v>
      </c>
      <c r="H14" s="122"/>
      <c r="I14" s="106" t="s">
        <v>262</v>
      </c>
      <c r="J14" s="122" t="s">
        <v>70</v>
      </c>
      <c r="K14" s="148" t="s">
        <v>71</v>
      </c>
    </row>
    <row r="15" s="85" customFormat="1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263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="85" customFormat="1" spans="1:11">
      <c r="A17" s="100" t="s">
        <v>264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="85" customFormat="1" spans="1:11">
      <c r="A18" s="100" t="s">
        <v>265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="85" customFormat="1" spans="1:11">
      <c r="A19" s="125" t="s">
        <v>266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="85" customFormat="1" spans="1:11">
      <c r="A20" s="126" t="s">
        <v>267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="85" customFormat="1" spans="1:11">
      <c r="A21" s="126" t="s">
        <v>268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="85" customFormat="1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="85" customFormat="1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="85" customFormat="1" spans="1:11">
      <c r="A24" s="100" t="s">
        <v>111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s="85" customFormat="1" ht="16.35" spans="1:11">
      <c r="A25" s="130" t="s">
        <v>269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s="85" customFormat="1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="85" customFormat="1" spans="1:11">
      <c r="A27" s="133" t="s">
        <v>270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="85" customFormat="1" spans="1:11">
      <c r="A28" s="125" t="s">
        <v>271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="85" customFormat="1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="85" customForma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="85" customForma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="85" customForma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s="85" customFormat="1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s="85" customFormat="1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s="85" customFormat="1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s="85" customFormat="1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s="85" customFormat="1" ht="18.75" customHeight="1" spans="1:11">
      <c r="A37" s="139" t="s">
        <v>281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273</v>
      </c>
      <c r="B38" s="102"/>
      <c r="C38" s="102"/>
      <c r="D38" s="99" t="s">
        <v>274</v>
      </c>
      <c r="E38" s="99"/>
      <c r="F38" s="141" t="s">
        <v>275</v>
      </c>
      <c r="G38" s="142"/>
      <c r="H38" s="102" t="s">
        <v>276</v>
      </c>
      <c r="I38" s="102"/>
      <c r="J38" s="102" t="s">
        <v>277</v>
      </c>
      <c r="K38" s="153"/>
    </row>
    <row r="39" s="85" customFormat="1" ht="18.75" customHeight="1" spans="1:13">
      <c r="A39" s="100" t="s">
        <v>112</v>
      </c>
      <c r="B39" s="102" t="s">
        <v>278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s="85" customFormat="1" ht="31" customHeight="1" spans="1:11">
      <c r="A40" s="100" t="s">
        <v>279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s="85" customFormat="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s="85" customFormat="1" ht="32" customHeight="1" spans="1:11">
      <c r="A42" s="104" t="s">
        <v>124</v>
      </c>
      <c r="B42" s="108" t="s">
        <v>229</v>
      </c>
      <c r="C42" s="108"/>
      <c r="D42" s="106" t="s">
        <v>280</v>
      </c>
      <c r="E42" s="107" t="s">
        <v>208</v>
      </c>
      <c r="F42" s="106" t="s">
        <v>127</v>
      </c>
      <c r="G42" s="143">
        <v>45482</v>
      </c>
      <c r="H42" s="144" t="s">
        <v>128</v>
      </c>
      <c r="I42" s="144"/>
      <c r="J42" s="108" t="s">
        <v>129</v>
      </c>
      <c r="K42" s="160"/>
    </row>
    <row r="43" s="85" customFormat="1" ht="16.5" customHeight="1"/>
    <row r="44" s="85" customFormat="1" ht="16.5" customHeight="1"/>
    <row r="45" s="8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s="85" customFormat="1" ht="26.55" spans="1:11">
      <c r="A1" s="88" t="s">
        <v>230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231</v>
      </c>
      <c r="G2" s="94" t="s">
        <v>53</v>
      </c>
      <c r="H2" s="94"/>
      <c r="I2" s="124" t="s">
        <v>41</v>
      </c>
      <c r="J2" s="94" t="s">
        <v>42</v>
      </c>
      <c r="K2" s="145"/>
    </row>
    <row r="3" s="85" customFormat="1" spans="1:11">
      <c r="A3" s="95" t="s">
        <v>59</v>
      </c>
      <c r="B3" s="96">
        <v>14271</v>
      </c>
      <c r="C3" s="96"/>
      <c r="D3" s="97" t="s">
        <v>232</v>
      </c>
      <c r="E3" s="98">
        <v>45503</v>
      </c>
      <c r="F3" s="98"/>
      <c r="G3" s="98"/>
      <c r="H3" s="99" t="s">
        <v>233</v>
      </c>
      <c r="I3" s="99"/>
      <c r="J3" s="99"/>
      <c r="K3" s="146"/>
    </row>
    <row r="4" s="85" customFormat="1" spans="1:11">
      <c r="A4" s="100" t="s">
        <v>56</v>
      </c>
      <c r="B4" s="101">
        <v>4</v>
      </c>
      <c r="C4" s="101">
        <v>7</v>
      </c>
      <c r="D4" s="102" t="s">
        <v>234</v>
      </c>
      <c r="E4" s="103" t="s">
        <v>235</v>
      </c>
      <c r="F4" s="103"/>
      <c r="G4" s="103"/>
      <c r="H4" s="102" t="s">
        <v>236</v>
      </c>
      <c r="I4" s="102"/>
      <c r="J4" s="116" t="s">
        <v>50</v>
      </c>
      <c r="K4" s="147" t="s">
        <v>51</v>
      </c>
    </row>
    <row r="5" s="85" customFormat="1" spans="1:11">
      <c r="A5" s="100" t="s">
        <v>237</v>
      </c>
      <c r="B5" s="96">
        <v>5</v>
      </c>
      <c r="C5" s="96"/>
      <c r="D5" s="97" t="s">
        <v>235</v>
      </c>
      <c r="E5" s="97" t="s">
        <v>238</v>
      </c>
      <c r="F5" s="97" t="s">
        <v>239</v>
      </c>
      <c r="G5" s="97" t="s">
        <v>240</v>
      </c>
      <c r="H5" s="102" t="s">
        <v>241</v>
      </c>
      <c r="I5" s="102"/>
      <c r="J5" s="116" t="s">
        <v>50</v>
      </c>
      <c r="K5" s="147" t="s">
        <v>51</v>
      </c>
    </row>
    <row r="6" s="85" customFormat="1" ht="16.35" spans="1:11">
      <c r="A6" s="104" t="s">
        <v>242</v>
      </c>
      <c r="B6" s="105">
        <v>320</v>
      </c>
      <c r="C6" s="105"/>
      <c r="D6" s="106" t="s">
        <v>243</v>
      </c>
      <c r="E6" s="107"/>
      <c r="F6" s="108">
        <v>4010</v>
      </c>
      <c r="G6" s="106"/>
      <c r="H6" s="109" t="s">
        <v>244</v>
      </c>
      <c r="I6" s="109"/>
      <c r="J6" s="122" t="s">
        <v>50</v>
      </c>
      <c r="K6" s="148" t="s">
        <v>51</v>
      </c>
    </row>
    <row r="7" s="85" customFormat="1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="85" customFormat="1" spans="1:11">
      <c r="A8" s="113" t="s">
        <v>245</v>
      </c>
      <c r="B8" s="93" t="s">
        <v>246</v>
      </c>
      <c r="C8" s="93" t="s">
        <v>247</v>
      </c>
      <c r="D8" s="93" t="s">
        <v>248</v>
      </c>
      <c r="E8" s="93" t="s">
        <v>249</v>
      </c>
      <c r="F8" s="93" t="s">
        <v>250</v>
      </c>
      <c r="G8" s="114" t="s">
        <v>251</v>
      </c>
      <c r="H8" s="115"/>
      <c r="I8" s="115"/>
      <c r="J8" s="115"/>
      <c r="K8" s="149"/>
    </row>
    <row r="9" s="85" customFormat="1" spans="1:11">
      <c r="A9" s="100" t="s">
        <v>252</v>
      </c>
      <c r="B9" s="102"/>
      <c r="C9" s="116" t="s">
        <v>50</v>
      </c>
      <c r="D9" s="116" t="s">
        <v>51</v>
      </c>
      <c r="E9" s="97" t="s">
        <v>253</v>
      </c>
      <c r="F9" s="117" t="s">
        <v>254</v>
      </c>
      <c r="G9" s="118"/>
      <c r="H9" s="119"/>
      <c r="I9" s="119"/>
      <c r="J9" s="119"/>
      <c r="K9" s="150"/>
    </row>
    <row r="10" s="85" customFormat="1" spans="1:11">
      <c r="A10" s="100" t="s">
        <v>255</v>
      </c>
      <c r="B10" s="102"/>
      <c r="C10" s="116" t="s">
        <v>50</v>
      </c>
      <c r="D10" s="116" t="s">
        <v>51</v>
      </c>
      <c r="E10" s="97" t="s">
        <v>256</v>
      </c>
      <c r="F10" s="117" t="s">
        <v>218</v>
      </c>
      <c r="G10" s="118" t="s">
        <v>257</v>
      </c>
      <c r="H10" s="119"/>
      <c r="I10" s="119"/>
      <c r="J10" s="119"/>
      <c r="K10" s="150"/>
    </row>
    <row r="11" s="85" customFormat="1" spans="1:11">
      <c r="A11" s="120" t="s">
        <v>219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="85" customFormat="1" spans="1:11">
      <c r="A12" s="95" t="s">
        <v>74</v>
      </c>
      <c r="B12" s="116" t="s">
        <v>70</v>
      </c>
      <c r="C12" s="116" t="s">
        <v>71</v>
      </c>
      <c r="D12" s="117"/>
      <c r="E12" s="97" t="s">
        <v>72</v>
      </c>
      <c r="F12" s="116" t="s">
        <v>70</v>
      </c>
      <c r="G12" s="116" t="s">
        <v>71</v>
      </c>
      <c r="H12" s="116"/>
      <c r="I12" s="97" t="s">
        <v>258</v>
      </c>
      <c r="J12" s="116" t="s">
        <v>70</v>
      </c>
      <c r="K12" s="147" t="s">
        <v>71</v>
      </c>
    </row>
    <row r="13" s="85" customFormat="1" spans="1:11">
      <c r="A13" s="95" t="s">
        <v>77</v>
      </c>
      <c r="B13" s="116" t="s">
        <v>70</v>
      </c>
      <c r="C13" s="116" t="s">
        <v>71</v>
      </c>
      <c r="D13" s="117"/>
      <c r="E13" s="97" t="s">
        <v>82</v>
      </c>
      <c r="F13" s="116" t="s">
        <v>70</v>
      </c>
      <c r="G13" s="116" t="s">
        <v>71</v>
      </c>
      <c r="H13" s="116"/>
      <c r="I13" s="97" t="s">
        <v>259</v>
      </c>
      <c r="J13" s="116" t="s">
        <v>70</v>
      </c>
      <c r="K13" s="147" t="s">
        <v>71</v>
      </c>
    </row>
    <row r="14" s="85" customFormat="1" ht="16.35" spans="1:11">
      <c r="A14" s="104" t="s">
        <v>260</v>
      </c>
      <c r="B14" s="122" t="s">
        <v>70</v>
      </c>
      <c r="C14" s="122" t="s">
        <v>71</v>
      </c>
      <c r="D14" s="107"/>
      <c r="E14" s="106" t="s">
        <v>261</v>
      </c>
      <c r="F14" s="122" t="s">
        <v>70</v>
      </c>
      <c r="G14" s="122" t="s">
        <v>71</v>
      </c>
      <c r="H14" s="122"/>
      <c r="I14" s="106" t="s">
        <v>262</v>
      </c>
      <c r="J14" s="122" t="s">
        <v>70</v>
      </c>
      <c r="K14" s="148" t="s">
        <v>71</v>
      </c>
    </row>
    <row r="15" s="85" customFormat="1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263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="85" customFormat="1" spans="1:11">
      <c r="A17" s="100" t="s">
        <v>264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="85" customFormat="1" spans="1:11">
      <c r="A18" s="100" t="s">
        <v>265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="85" customFormat="1" spans="1:11">
      <c r="A19" s="125" t="s">
        <v>266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="85" customFormat="1" spans="1:11">
      <c r="A20" s="126" t="s">
        <v>267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="85" customFormat="1" spans="1:11">
      <c r="A21" s="126" t="s">
        <v>268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="85" customFormat="1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="85" customFormat="1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="85" customFormat="1" spans="1:11">
      <c r="A24" s="100" t="s">
        <v>111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s="85" customFormat="1" ht="16.35" spans="1:11">
      <c r="A25" s="130" t="s">
        <v>269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s="85" customFormat="1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="85" customFormat="1" spans="1:11">
      <c r="A27" s="133" t="s">
        <v>270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="85" customFormat="1" spans="1:11">
      <c r="A28" s="125" t="s">
        <v>271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="85" customFormat="1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="85" customForma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="85" customForma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="85" customForma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s="85" customFormat="1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s="85" customFormat="1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s="85" customFormat="1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s="85" customFormat="1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s="85" customFormat="1" ht="18.75" customHeight="1" spans="1:11">
      <c r="A37" s="139" t="s">
        <v>281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273</v>
      </c>
      <c r="B38" s="102"/>
      <c r="C38" s="102"/>
      <c r="D38" s="99" t="s">
        <v>274</v>
      </c>
      <c r="E38" s="99"/>
      <c r="F38" s="141" t="s">
        <v>275</v>
      </c>
      <c r="G38" s="142"/>
      <c r="H38" s="102" t="s">
        <v>276</v>
      </c>
      <c r="I38" s="102"/>
      <c r="J38" s="102" t="s">
        <v>277</v>
      </c>
      <c r="K38" s="153"/>
    </row>
    <row r="39" s="85" customFormat="1" ht="18.75" customHeight="1" spans="1:13">
      <c r="A39" s="100" t="s">
        <v>112</v>
      </c>
      <c r="B39" s="102" t="s">
        <v>278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s="85" customFormat="1" ht="31" customHeight="1" spans="1:11">
      <c r="A40" s="100" t="s">
        <v>279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s="85" customFormat="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s="85" customFormat="1" ht="32" customHeight="1" spans="1:11">
      <c r="A42" s="104" t="s">
        <v>124</v>
      </c>
      <c r="B42" s="108" t="s">
        <v>229</v>
      </c>
      <c r="C42" s="108"/>
      <c r="D42" s="106" t="s">
        <v>280</v>
      </c>
      <c r="E42" s="107" t="s">
        <v>208</v>
      </c>
      <c r="F42" s="106" t="s">
        <v>127</v>
      </c>
      <c r="G42" s="143">
        <v>45482</v>
      </c>
      <c r="H42" s="144" t="s">
        <v>128</v>
      </c>
      <c r="I42" s="144"/>
      <c r="J42" s="108" t="s">
        <v>129</v>
      </c>
      <c r="K42" s="160"/>
    </row>
    <row r="43" s="85" customFormat="1" ht="16.5" customHeight="1"/>
    <row r="44" s="85" customFormat="1" ht="16.5" customHeight="1"/>
    <row r="45" s="8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 </vt:lpstr>
      <vt:lpstr>尾期3</vt:lpstr>
      <vt:lpstr>尾期4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2024-08-09T00:30:27Z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