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<sst xmlns="http://schemas.openxmlformats.org/spreadsheetml/2006/main" count="842" uniqueCount="363">
  <si>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</si>
  <si>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</si>
  <si>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</si>
  <si>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</si>
  <si>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</si>
  <si>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</si>
  <si>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</si>
  <si>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</si>
  <si>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</si>
  <si>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</si>
  <si>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</si>
  <si>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</si>
  <si>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</si>
  <si>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</si>
  <si>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</si>
  <si>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</si>
  <si>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</si>
  <si>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</si>
  <si>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</si>
  <si>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</si>
  <si>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</si>
  <si>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</si>
  <si>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</si>
  <si>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</si>
  <si>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</si>
  <si>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</si>
  <si>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</si>
  <si>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</si>
  <si>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</si>
  <si>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</si>
  <si>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</si>
  <si>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</si>
  <si>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</si>
  <si>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</si>
  <si>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</si>
  <si>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</si>
  <si>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</si>
  <si>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</si>
  <si>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</si>
  <si>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</si>
  <si>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</si>
  <si>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</si>
  <si>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</si>
  <si>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</si>
  <si>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</si>
  <si>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</si>
  <si>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</si>
  <si>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</si>
  <si>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</si>
  <si>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</si>
  <si>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</si>
  <si>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</si>
  <si>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</si>
  <si>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</si>
  <si>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</si>
  <si>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</si>
  <si>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</si>
  <si>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</si>
  <si>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</si>
  <si>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</si>
  <si>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</si>
  <si>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</si>
  <si>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</si>
  <si>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TAEEBM91842</t>
  </si>
  <si>
    <t>合同交期</t>
  </si>
  <si>
    <t>产前确认样</t>
  </si>
  <si>
    <t>有</t>
  </si>
  <si>
    <t>无</t>
  </si>
  <si>
    <t>品名</t>
  </si>
  <si>
    <t>男式旅行外套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</si>
  <si>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</si>
  <si>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</si>
  <si>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</si>
  <si>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</si>
  <si>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</si>
  <si>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</si>
  <si>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</si>
  <si>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</si>
  <si>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</si>
  <si>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</si>
  <si>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</si>
  <si>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</si>
  <si>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</si>
  <si>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</si>
  <si>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</si>
  <si>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</si>
  <si>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</si>
  <si>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</si>
  <si>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</si>
  <si>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</si>
  <si>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</si>
  <si>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</si>
  <si>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</si>
  <si>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</si>
  <si>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</si>
  <si>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</si>
  <si>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</si>
  <si>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</si>
  <si>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</si>
  <si>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</si>
  <si>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</si>
  <si>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</si>
  <si>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</si>
  <si>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</si>
  <si>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</si>
  <si>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</si>
  <si>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</si>
  <si>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</si>
  <si>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</si>
  <si>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</si>
  <si>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</si>
  <si>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</si>
  <si>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</si>
  <si>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</si>
  <si>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</si>
  <si>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</si>
  <si>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</si>
  <si>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</si>
  <si>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</si>
  <si>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灰湖绿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</si>
  <si>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</si>
  <si>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</si>
  <si>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</si>
  <si>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</si>
  <si>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</si>
  <si>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</si>
  <si>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</si>
  <si>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</si>
  <si>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</si>
  <si>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</si>
  <si>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</si>
  <si>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3.粉印，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</si>
  <si>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.魔术贴有错位，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</si>
  <si>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</si>
  <si>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</si>
  <si>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</si>
  <si>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</si>
  <si>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</si>
  <si>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</si>
  <si>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</si>
  <si>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</si>
  <si>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</si>
  <si>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</si>
  <si>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</si>
  <si>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</si>
  <si>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</si>
  <si>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</si>
  <si>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</si>
  <si>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</si>
  <si>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</si>
  <si>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</si>
  <si>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</si>
  <si>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</si>
  <si>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</si>
  <si>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</si>
  <si>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齐色、齐号3件，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</si>
  <si>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</si>
  <si>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</si>
  <si>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1.内领织带压线宽窄。</t>
  </si>
  <si>
    <t>2.脏污.</t>
  </si>
  <si>
    <t>3.门禁吃纵。</t>
  </si>
  <si>
    <t>【整改的严重缺陷及整改复核时间】</t>
  </si>
  <si>
    <t>杨金陵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</si>
  <si>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</si>
  <si>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</si>
  <si>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</si>
  <si>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</si>
  <si>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</si>
  <si>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</si>
  <si>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</si>
  <si>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</si>
  <si>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</si>
  <si>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</si>
  <si>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</si>
  <si>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</si>
  <si>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</si>
  <si>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</si>
  <si>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</si>
  <si>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</si>
  <si>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</si>
  <si>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</si>
  <si>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</si>
  <si>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</si>
  <si>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</si>
  <si>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</si>
  <si>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</si>
  <si>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</si>
  <si>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</si>
  <si>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</si>
  <si>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</si>
  <si>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</si>
  <si>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</si>
  <si>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</si>
  <si>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</si>
  <si>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</si>
  <si>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</si>
  <si>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</si>
  <si>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</si>
  <si>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</si>
  <si>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</si>
  <si>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</si>
  <si>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</si>
  <si>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</si>
  <si>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1.底襟开线1件。</t>
  </si>
  <si>
    <t>2.袖口接线不良1件。</t>
  </si>
  <si>
    <t>3.脏污1件。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</si>
  <si>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</si>
  <si>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</si>
  <si>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</si>
  <si>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</si>
  <si>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</si>
  <si>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</si>
  <si>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尾期验货，工厂自检验货合格，不良品已经改正，可以出货</t>
  </si>
  <si>
    <t>服装QC部门</t>
  </si>
  <si>
    <t>检验人</t>
  </si>
  <si>
    <t>李泽峰</t>
  </si>
  <si>
    <t>QC规格测量表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</si>
  <si>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</si>
  <si>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</si>
  <si>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</si>
  <si>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</si>
  <si>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</si>
  <si>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</si>
  <si>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</si>
  <si>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80</t>
    </r>
    <r>
      <rPr>
        <sz val="11"/>
        <rFont val="宋体"/>
        <charset val="134"/>
      </rPr>
      <t>/100B</t>
    </r>
  </si>
  <si>
    <r>
      <rPr>
        <sz val="11"/>
        <rFont val="宋体"/>
        <charset val="134"/>
      </rPr>
      <t>18</t>
    </r>
    <r>
      <rPr>
        <sz val="11"/>
        <rFont val="宋体"/>
        <charset val="134"/>
      </rPr>
      <t>5</t>
    </r>
    <r>
      <rPr>
        <sz val="11"/>
        <rFont val="宋体"/>
        <charset val="134"/>
      </rPr>
      <t>/104B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</si>
  <si>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90</t>
    </r>
    <r>
      <rPr>
        <sz val="11"/>
        <rFont val="宋体"/>
        <charset val="134"/>
      </rPr>
      <t>/108B</t>
    </r>
  </si>
  <si>
    <t>后中长</t>
  </si>
  <si>
    <t>71</t>
  </si>
  <si>
    <t>-12.-0.5-√</t>
  </si>
  <si>
    <t>-0.8.-0.5-0.8</t>
  </si>
  <si>
    <t>-1.√-0.5</t>
  </si>
  <si>
    <t>√-0.5-0.5</t>
  </si>
  <si>
    <t>-1.-0.5-0.8</t>
  </si>
  <si>
    <t>前中拉链长</t>
  </si>
  <si>
    <t>70</t>
  </si>
  <si>
    <t>√√√</t>
  </si>
  <si>
    <t>胸围</t>
  </si>
  <si>
    <t>√√-0.5</t>
  </si>
  <si>
    <t>-0.5√√</t>
  </si>
  <si>
    <t>√-0.5√</t>
  </si>
  <si>
    <t>腰围</t>
  </si>
  <si>
    <t>-1√-0.5</t>
  </si>
  <si>
    <t>摆围</t>
  </si>
  <si>
    <t>1√-1</t>
  </si>
  <si>
    <t>√√-1</t>
  </si>
  <si>
    <t>1√√</t>
  </si>
  <si>
    <t>肩宽</t>
  </si>
  <si>
    <t>√√-1.2</t>
  </si>
  <si>
    <t>领围</t>
  </si>
  <si>
    <t>肩点袖长</t>
  </si>
  <si>
    <t>袖肥/2（参考值）</t>
  </si>
  <si>
    <t>22.2</t>
  </si>
  <si>
    <t>袖肘围/2</t>
  </si>
  <si>
    <t>17.7</t>
  </si>
  <si>
    <t>袖口围/2</t>
  </si>
  <si>
    <t>帽高</t>
  </si>
  <si>
    <t>帽宽</t>
  </si>
  <si>
    <t xml:space="preserve">     初期请洗测2-3件，有问题的另加测量数量。</t>
  </si>
  <si>
    <t>验货时间：2024-8-7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</si>
  <si>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</si>
  <si>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</si>
  <si>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</si>
  <si>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</si>
  <si>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</si>
  <si>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</si>
  <si>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</si>
  <si>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</si>
  <si>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</si>
  <si>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</si>
  <si>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</si>
  <si>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</si>
  <si>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</si>
  <si>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</si>
  <si>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</si>
  <si>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</si>
  <si>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</si>
  <si>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</si>
  <si>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</si>
  <si>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FW02410</t>
  </si>
  <si>
    <t>19SS黑色/E77//19FW木炭灰</t>
  </si>
  <si>
    <r>
      <rPr>
        <sz val="12"/>
        <color theme="1"/>
        <rFont val="宋体"/>
        <charset val="134"/>
        <scheme val="minor"/>
      </rPr>
      <t>TAEECL91915，</t>
    </r>
    <r>
      <rPr>
        <sz val="12"/>
        <color theme="1"/>
        <rFont val="宋体"/>
        <charset val="134"/>
        <scheme val="minor"/>
      </rPr>
      <t>TAEEBM91842</t>
    </r>
  </si>
  <si>
    <t>上海汇良</t>
  </si>
  <si>
    <t>YES</t>
  </si>
  <si>
    <t>17SS深灰/774//17SS深灰</t>
  </si>
  <si>
    <t>14SS铁蓝灰/319//15FW藏蓝</t>
  </si>
  <si>
    <t>TAEECL91915</t>
  </si>
  <si>
    <t>21FW灰湖绿19FW木炭灰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</si>
  <si>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-6</t>
    </r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</si>
  <si>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</si>
  <si>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</si>
  <si>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</si>
  <si>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</si>
  <si>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</si>
  <si>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</si>
  <si>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</si>
  <si>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</si>
  <si>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</si>
  <si>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</si>
  <si>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</si>
  <si>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制表时间：2024-5-6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</si>
  <si>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</si>
  <si>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</si>
  <si>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</si>
  <si>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</si>
  <si>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</si>
  <si>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</si>
  <si>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</si>
  <si>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</si>
  <si>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</si>
  <si>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</si>
  <si>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</si>
  <si>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</si>
  <si>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</si>
  <si>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</si>
  <si>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</si>
  <si>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</si>
  <si>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</si>
  <si>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</si>
  <si>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</si>
  <si>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</si>
  <si>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</si>
  <si>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</si>
  <si>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</si>
  <si>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</si>
  <si>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</si>
  <si>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</si>
  <si>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G14FWMS015-775</t>
  </si>
  <si>
    <t>魔术贴勾面</t>
  </si>
  <si>
    <t>百和</t>
  </si>
  <si>
    <t>G14FWMS016-746</t>
  </si>
  <si>
    <t>魔术贴毛面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</si>
  <si>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</si>
  <si>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</si>
  <si>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</si>
  <si>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</si>
  <si>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</si>
  <si>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</si>
  <si>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</si>
  <si>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</si>
  <si>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</si>
  <si>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</si>
  <si>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</si>
  <si>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</si>
  <si>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</si>
  <si>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</si>
  <si>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</si>
  <si>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</si>
  <si>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</si>
  <si>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</si>
  <si>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</si>
  <si>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</si>
  <si>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</si>
  <si>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</si>
  <si>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</si>
  <si>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</si>
  <si>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</si>
  <si>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</si>
  <si>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>19SS黑色/E77</t>
  </si>
  <si>
    <t>TAEECL91915，TAEEBM91842</t>
  </si>
  <si>
    <t>XJ00002</t>
  </si>
  <si>
    <t>19FW木炭灰/G16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</si>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</sst>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2"/>
      <color rgb="FFFF0000"/>
      <name val="仿宋_GB2312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0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8" borderId="6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9" applyNumberFormat="0" applyFill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71" applyNumberFormat="0" applyAlignment="0" applyProtection="0">
      <alignment vertical="center"/>
    </xf>
    <xf numFmtId="0" fontId="48" fillId="10" borderId="72" applyNumberFormat="0" applyAlignment="0" applyProtection="0">
      <alignment vertical="center"/>
    </xf>
    <xf numFmtId="0" fontId="49" fillId="10" borderId="71" applyNumberFormat="0" applyAlignment="0" applyProtection="0">
      <alignment vertical="center"/>
    </xf>
    <xf numFmtId="0" fontId="50" fillId="11" borderId="73" applyNumberFormat="0" applyAlignment="0" applyProtection="0">
      <alignment vertical="center"/>
    </xf>
    <xf numFmtId="0" fontId="51" fillId="0" borderId="74" applyNumberFormat="0" applyFill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8" fillId="0" borderId="0">
      <alignment horizontal="center" vertical="center"/>
    </xf>
    <xf numFmtId="0" fontId="59" fillId="0" borderId="0">
      <alignment horizontal="center" vertical="center"/>
    </xf>
    <xf numFmtId="0" fontId="6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61" fillId="0" borderId="0">
      <alignment vertical="center"/>
    </xf>
    <xf numFmtId="0" fontId="6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8" fillId="0" borderId="8" xfId="5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8" fillId="0" borderId="0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0" xfId="5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0" xfId="49" applyFont="1" applyBorder="1" applyAlignment="1">
      <alignment horizontal="center" vertical="center" wrapText="1"/>
    </xf>
    <xf numFmtId="0" fontId="11" fillId="0" borderId="8" xfId="49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12" fillId="3" borderId="0" xfId="54" applyFont="1" applyFill="1"/>
    <xf numFmtId="0" fontId="13" fillId="3" borderId="0" xfId="54" applyFont="1" applyFill="1" applyBorder="1" applyAlignment="1">
      <alignment horizontal="center"/>
    </xf>
    <xf numFmtId="0" fontId="12" fillId="3" borderId="0" xfId="54" applyFont="1" applyFill="1" applyBorder="1" applyAlignment="1">
      <alignment horizontal="center"/>
    </xf>
    <xf numFmtId="0" fontId="13" fillId="3" borderId="11" xfId="52" applyFont="1" applyFill="1" applyBorder="1" applyAlignment="1">
      <alignment horizontal="left" vertical="center"/>
    </xf>
    <xf numFmtId="0" fontId="12" fillId="3" borderId="12" xfId="52" applyFont="1" applyFill="1" applyBorder="1" applyAlignment="1">
      <alignment horizontal="center" vertical="center"/>
    </xf>
    <xf numFmtId="0" fontId="13" fillId="3" borderId="12" xfId="52" applyFont="1" applyFill="1" applyBorder="1" applyAlignment="1">
      <alignment vertical="center"/>
    </xf>
    <xf numFmtId="0" fontId="12" fillId="3" borderId="12" xfId="54" applyFont="1" applyFill="1" applyBorder="1" applyAlignment="1">
      <alignment horizontal="center"/>
    </xf>
    <xf numFmtId="0" fontId="13" fillId="3" borderId="13" xfId="54" applyFont="1" applyFill="1" applyBorder="1" applyAlignment="1" applyProtection="1">
      <alignment horizontal="center" vertical="center"/>
    </xf>
    <xf numFmtId="0" fontId="13" fillId="3" borderId="2" xfId="54" applyFont="1" applyFill="1" applyBorder="1" applyAlignment="1">
      <alignment horizontal="center" vertical="center"/>
    </xf>
    <xf numFmtId="0" fontId="12" fillId="3" borderId="2" xfId="54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49" fontId="18" fillId="3" borderId="4" xfId="57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176" fontId="20" fillId="3" borderId="2" xfId="0" applyNumberFormat="1" applyFont="1" applyFill="1" applyBorder="1" applyAlignment="1">
      <alignment horizontal="center"/>
    </xf>
    <xf numFmtId="49" fontId="21" fillId="3" borderId="4" xfId="57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58" applyFont="1" applyFill="1" applyBorder="1" applyAlignment="1">
      <alignment horizontal="center" vertical="center"/>
    </xf>
    <xf numFmtId="0" fontId="0" fillId="3" borderId="0" xfId="55" applyFont="1" applyFill="1">
      <alignment vertical="center"/>
    </xf>
    <xf numFmtId="0" fontId="13" fillId="3" borderId="12" xfId="52" applyFont="1" applyFill="1" applyBorder="1" applyAlignment="1">
      <alignment horizontal="left" vertical="center"/>
    </xf>
    <xf numFmtId="0" fontId="12" fillId="3" borderId="14" xfId="52" applyFont="1" applyFill="1" applyBorder="1" applyAlignment="1">
      <alignment horizontal="center" vertical="center"/>
    </xf>
    <xf numFmtId="0" fontId="13" fillId="3" borderId="2" xfId="54" applyFont="1" applyFill="1" applyBorder="1" applyAlignment="1" applyProtection="1">
      <alignment horizontal="center" vertical="center"/>
    </xf>
    <xf numFmtId="0" fontId="13" fillId="3" borderId="15" xfId="54" applyFont="1" applyFill="1" applyBorder="1" applyAlignment="1" applyProtection="1">
      <alignment horizontal="center" vertical="center"/>
    </xf>
    <xf numFmtId="0" fontId="12" fillId="3" borderId="2" xfId="54" applyFont="1" applyFill="1" applyBorder="1" applyAlignment="1" applyProtection="1">
      <alignment horizontal="center" vertical="center"/>
    </xf>
    <xf numFmtId="0" fontId="16" fillId="0" borderId="16" xfId="52" applyFont="1" applyBorder="1" applyAlignment="1">
      <alignment horizontal="left" vertical="center"/>
    </xf>
    <xf numFmtId="49" fontId="22" fillId="3" borderId="2" xfId="51" applyNumberFormat="1" applyFont="1" applyFill="1" applyBorder="1" applyAlignment="1">
      <alignment horizontal="center"/>
    </xf>
    <xf numFmtId="0" fontId="13" fillId="3" borderId="0" xfId="54" applyFont="1" applyFill="1"/>
    <xf numFmtId="14" fontId="13" fillId="3" borderId="0" xfId="54" applyNumberFormat="1" applyFont="1" applyFill="1"/>
    <xf numFmtId="0" fontId="23" fillId="0" borderId="0" xfId="52" applyFill="1" applyBorder="1" applyAlignment="1">
      <alignment horizontal="left" vertical="center"/>
    </xf>
    <xf numFmtId="0" fontId="23" fillId="0" borderId="0" xfId="52" applyFont="1" applyFill="1" applyAlignment="1">
      <alignment horizontal="left" vertical="center"/>
    </xf>
    <xf numFmtId="0" fontId="23" fillId="0" borderId="0" xfId="52" applyFill="1" applyAlignment="1">
      <alignment horizontal="left" vertical="center"/>
    </xf>
    <xf numFmtId="0" fontId="24" fillId="0" borderId="17" xfId="52" applyFont="1" applyFill="1" applyBorder="1" applyAlignment="1">
      <alignment horizontal="center" vertical="top"/>
    </xf>
    <xf numFmtId="0" fontId="25" fillId="0" borderId="18" xfId="52" applyFont="1" applyFill="1" applyBorder="1" applyAlignment="1">
      <alignment horizontal="left" vertical="center"/>
    </xf>
    <xf numFmtId="0" fontId="16" fillId="0" borderId="19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26" fillId="0" borderId="19" xfId="52" applyFont="1" applyFill="1" applyBorder="1" applyAlignment="1">
      <alignment vertical="center"/>
    </xf>
    <xf numFmtId="0" fontId="25" fillId="0" borderId="19" xfId="52" applyFont="1" applyFill="1" applyBorder="1" applyAlignment="1">
      <alignment vertical="center"/>
    </xf>
    <xf numFmtId="0" fontId="26" fillId="0" borderId="19" xfId="52" applyFont="1" applyFill="1" applyBorder="1" applyAlignment="1">
      <alignment horizontal="center" vertical="center"/>
    </xf>
    <xf numFmtId="0" fontId="25" fillId="0" borderId="16" xfId="52" applyFont="1" applyFill="1" applyBorder="1" applyAlignment="1">
      <alignment vertical="center"/>
    </xf>
    <xf numFmtId="0" fontId="16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16" xfId="52" applyFont="1" applyFill="1" applyBorder="1" applyAlignment="1">
      <alignment horizontal="left" vertical="center"/>
    </xf>
    <xf numFmtId="0" fontId="16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16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8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17" fillId="0" borderId="27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6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23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14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17" fillId="0" borderId="18" xfId="52" applyFont="1" applyFill="1" applyBorder="1" applyAlignment="1">
      <alignment horizontal="left" vertical="center"/>
    </xf>
    <xf numFmtId="0" fontId="17" fillId="0" borderId="19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58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17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23" fillId="0" borderId="35" xfId="52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17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3" fillId="0" borderId="0" xfId="52" applyFont="1" applyAlignment="1">
      <alignment horizontal="left" vertical="center"/>
    </xf>
    <xf numFmtId="0" fontId="27" fillId="0" borderId="17" xfId="52" applyFont="1" applyBorder="1" applyAlignment="1">
      <alignment horizontal="center" vertical="top"/>
    </xf>
    <xf numFmtId="0" fontId="14" fillId="0" borderId="39" xfId="52" applyFont="1" applyBorder="1" applyAlignment="1">
      <alignment horizontal="left" vertical="center"/>
    </xf>
    <xf numFmtId="0" fontId="16" fillId="0" borderId="40" xfId="52" applyFont="1" applyBorder="1" applyAlignment="1">
      <alignment horizontal="center" vertical="center"/>
    </xf>
    <xf numFmtId="0" fontId="14" fillId="0" borderId="40" xfId="52" applyFont="1" applyBorder="1" applyAlignment="1">
      <alignment horizontal="center" vertical="center"/>
    </xf>
    <xf numFmtId="0" fontId="17" fillId="0" borderId="40" xfId="52" applyFont="1" applyBorder="1" applyAlignment="1">
      <alignment horizontal="left" vertical="center"/>
    </xf>
    <xf numFmtId="0" fontId="17" fillId="0" borderId="18" xfId="52" applyFont="1" applyBorder="1" applyAlignment="1">
      <alignment horizontal="center" vertical="center"/>
    </xf>
    <xf numFmtId="0" fontId="17" fillId="0" borderId="19" xfId="52" applyFont="1" applyBorder="1" applyAlignment="1">
      <alignment horizontal="center" vertical="center"/>
    </xf>
    <xf numFmtId="0" fontId="17" fillId="0" borderId="33" xfId="52" applyFont="1" applyBorder="1" applyAlignment="1">
      <alignment horizontal="center" vertical="center"/>
    </xf>
    <xf numFmtId="0" fontId="14" fillId="0" borderId="18" xfId="52" applyFont="1" applyBorder="1" applyAlignment="1">
      <alignment horizontal="center" vertical="center"/>
    </xf>
    <xf numFmtId="0" fontId="14" fillId="0" borderId="19" xfId="52" applyFont="1" applyBorder="1" applyAlignment="1">
      <alignment horizontal="center" vertical="center"/>
    </xf>
    <xf numFmtId="0" fontId="14" fillId="0" borderId="33" xfId="52" applyFont="1" applyBorder="1" applyAlignment="1">
      <alignment horizontal="center" vertical="center"/>
    </xf>
    <xf numFmtId="0" fontId="17" fillId="0" borderId="16" xfId="52" applyFont="1" applyBorder="1" applyAlignment="1">
      <alignment horizontal="left" vertical="center"/>
    </xf>
    <xf numFmtId="0" fontId="16" fillId="0" borderId="20" xfId="52" applyFont="1" applyBorder="1" applyAlignment="1">
      <alignment horizontal="left" vertical="center"/>
    </xf>
    <xf numFmtId="0" fontId="16" fillId="0" borderId="34" xfId="52" applyFont="1" applyBorder="1" applyAlignment="1">
      <alignment horizontal="left" vertical="center"/>
    </xf>
    <xf numFmtId="0" fontId="17" fillId="0" borderId="20" xfId="52" applyFont="1" applyBorder="1" applyAlignment="1">
      <alignment horizontal="left" vertical="center"/>
    </xf>
    <xf numFmtId="14" fontId="16" fillId="0" borderId="20" xfId="52" applyNumberFormat="1" applyFont="1" applyBorder="1" applyAlignment="1">
      <alignment horizontal="center" vertical="center"/>
    </xf>
    <xf numFmtId="14" fontId="16" fillId="0" borderId="34" xfId="52" applyNumberFormat="1" applyFont="1" applyBorder="1" applyAlignment="1">
      <alignment horizontal="center" vertical="center"/>
    </xf>
    <xf numFmtId="0" fontId="17" fillId="0" borderId="16" xfId="52" applyFont="1" applyBorder="1" applyAlignment="1">
      <alignment vertical="center"/>
    </xf>
    <xf numFmtId="0" fontId="16" fillId="0" borderId="20" xfId="52" applyFont="1" applyBorder="1" applyAlignment="1">
      <alignment vertical="center"/>
    </xf>
    <xf numFmtId="0" fontId="16" fillId="0" borderId="34" xfId="52" applyFont="1" applyBorder="1" applyAlignment="1">
      <alignment vertical="center"/>
    </xf>
    <xf numFmtId="0" fontId="17" fillId="0" borderId="20" xfId="52" applyFont="1" applyBorder="1" applyAlignment="1">
      <alignment vertical="center"/>
    </xf>
    <xf numFmtId="0" fontId="17" fillId="0" borderId="16" xfId="52" applyFont="1" applyBorder="1" applyAlignment="1">
      <alignment horizontal="center" vertical="center"/>
    </xf>
    <xf numFmtId="0" fontId="16" fillId="0" borderId="25" xfId="52" applyFont="1" applyBorder="1" applyAlignment="1">
      <alignment horizontal="left" vertical="center"/>
    </xf>
    <xf numFmtId="0" fontId="16" fillId="0" borderId="37" xfId="52" applyFont="1" applyBorder="1" applyAlignment="1">
      <alignment horizontal="left" vertical="center"/>
    </xf>
    <xf numFmtId="0" fontId="23" fillId="0" borderId="20" xfId="52" applyFont="1" applyBorder="1" applyAlignment="1">
      <alignment vertical="center"/>
    </xf>
    <xf numFmtId="0" fontId="28" fillId="0" borderId="21" xfId="52" applyFont="1" applyBorder="1" applyAlignment="1">
      <alignment vertical="center"/>
    </xf>
    <xf numFmtId="0" fontId="16" fillId="0" borderId="22" xfId="52" applyFont="1" applyBorder="1" applyAlignment="1">
      <alignment horizontal="center" vertical="center"/>
    </xf>
    <xf numFmtId="0" fontId="16" fillId="0" borderId="35" xfId="52" applyFont="1" applyBorder="1" applyAlignment="1">
      <alignment horizontal="center" vertical="center"/>
    </xf>
    <xf numFmtId="0" fontId="17" fillId="0" borderId="21" xfId="52" applyFont="1" applyBorder="1" applyAlignment="1">
      <alignment horizontal="left" vertical="center"/>
    </xf>
    <xf numFmtId="0" fontId="17" fillId="0" borderId="22" xfId="52" applyFont="1" applyBorder="1" applyAlignment="1">
      <alignment horizontal="left" vertical="center"/>
    </xf>
    <xf numFmtId="14" fontId="16" fillId="0" borderId="22" xfId="52" applyNumberFormat="1" applyFont="1" applyBorder="1" applyAlignment="1">
      <alignment horizontal="center" vertical="center"/>
    </xf>
    <xf numFmtId="14" fontId="16" fillId="0" borderId="35" xfId="52" applyNumberFormat="1" applyFont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17" fillId="0" borderId="18" xfId="52" applyFont="1" applyBorder="1" applyAlignment="1">
      <alignment vertical="center"/>
    </xf>
    <xf numFmtId="0" fontId="23" fillId="0" borderId="19" xfId="52" applyFont="1" applyBorder="1" applyAlignment="1">
      <alignment horizontal="left" vertical="center"/>
    </xf>
    <xf numFmtId="0" fontId="16" fillId="0" borderId="19" xfId="52" applyFont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17" fillId="0" borderId="19" xfId="52" applyFont="1" applyBorder="1" applyAlignment="1">
      <alignment vertical="center"/>
    </xf>
    <xf numFmtId="0" fontId="23" fillId="0" borderId="20" xfId="52" applyFont="1" applyBorder="1" applyAlignment="1">
      <alignment horizontal="left" vertical="center"/>
    </xf>
    <xf numFmtId="0" fontId="17" fillId="0" borderId="0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19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16" fillId="0" borderId="21" xfId="52" applyFont="1" applyBorder="1" applyAlignment="1">
      <alignment horizontal="left" vertical="center"/>
    </xf>
    <xf numFmtId="0" fontId="16" fillId="0" borderId="22" xfId="52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16" xfId="52" applyFont="1" applyFill="1" applyBorder="1" applyAlignment="1">
      <alignment horizontal="left" vertical="center"/>
    </xf>
    <xf numFmtId="0" fontId="16" fillId="0" borderId="20" xfId="52" applyFont="1" applyFill="1" applyBorder="1" applyAlignment="1">
      <alignment horizontal="left" vertical="center"/>
    </xf>
    <xf numFmtId="0" fontId="17" fillId="0" borderId="21" xfId="52" applyFont="1" applyBorder="1" applyAlignment="1">
      <alignment horizontal="center" vertical="center"/>
    </xf>
    <xf numFmtId="0" fontId="17" fillId="0" borderId="22" xfId="52" applyFont="1" applyBorder="1" applyAlignment="1">
      <alignment horizontal="center" vertical="center"/>
    </xf>
    <xf numFmtId="0" fontId="17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17" fillId="0" borderId="30" xfId="52" applyFont="1" applyFill="1" applyBorder="1" applyAlignment="1">
      <alignment horizontal="left" vertical="center"/>
    </xf>
    <xf numFmtId="0" fontId="17" fillId="0" borderId="31" xfId="52" applyFont="1" applyFill="1" applyBorder="1" applyAlignment="1">
      <alignment horizontal="left" vertical="center"/>
    </xf>
    <xf numFmtId="0" fontId="14" fillId="0" borderId="0" xfId="52" applyFont="1" applyFill="1" applyBorder="1" applyAlignment="1">
      <alignment horizontal="left" vertical="center"/>
    </xf>
    <xf numFmtId="0" fontId="16" fillId="0" borderId="29" xfId="52" applyFont="1" applyFill="1" applyBorder="1" applyAlignment="1">
      <alignment horizontal="left" vertical="center"/>
    </xf>
    <xf numFmtId="0" fontId="16" fillId="0" borderId="24" xfId="52" applyFont="1" applyFill="1" applyBorder="1" applyAlignment="1">
      <alignment horizontal="left" vertical="center"/>
    </xf>
    <xf numFmtId="0" fontId="16" fillId="0" borderId="27" xfId="52" applyFont="1" applyFill="1" applyBorder="1" applyAlignment="1">
      <alignment horizontal="left" vertical="center"/>
    </xf>
    <xf numFmtId="0" fontId="16" fillId="0" borderId="26" xfId="52" applyFont="1" applyFill="1" applyBorder="1" applyAlignment="1">
      <alignment horizontal="left" vertical="center"/>
    </xf>
    <xf numFmtId="0" fontId="17" fillId="0" borderId="27" xfId="52" applyFont="1" applyBorder="1" applyAlignment="1">
      <alignment horizontal="left" vertical="center"/>
    </xf>
    <xf numFmtId="0" fontId="17" fillId="0" borderId="26" xfId="52" applyFont="1" applyBorder="1" applyAlignment="1">
      <alignment horizontal="left" vertical="center"/>
    </xf>
    <xf numFmtId="0" fontId="14" fillId="0" borderId="41" xfId="52" applyFont="1" applyBorder="1" applyAlignment="1">
      <alignment vertical="center"/>
    </xf>
    <xf numFmtId="0" fontId="16" fillId="0" borderId="42" xfId="52" applyFont="1" applyBorder="1" applyAlignment="1">
      <alignment horizontal="center" vertical="center"/>
    </xf>
    <xf numFmtId="0" fontId="14" fillId="0" borderId="42" xfId="52" applyFont="1" applyBorder="1" applyAlignment="1">
      <alignment vertical="center"/>
    </xf>
    <xf numFmtId="0" fontId="16" fillId="0" borderId="42" xfId="52" applyFont="1" applyBorder="1" applyAlignment="1">
      <alignment vertical="center"/>
    </xf>
    <xf numFmtId="58" fontId="23" fillId="0" borderId="42" xfId="52" applyNumberFormat="1" applyFont="1" applyBorder="1" applyAlignment="1">
      <alignment vertical="center"/>
    </xf>
    <xf numFmtId="0" fontId="14" fillId="0" borderId="42" xfId="52" applyFont="1" applyBorder="1" applyAlignment="1">
      <alignment horizontal="center" vertical="center"/>
    </xf>
    <xf numFmtId="0" fontId="14" fillId="0" borderId="43" xfId="52" applyFont="1" applyFill="1" applyBorder="1" applyAlignment="1">
      <alignment horizontal="left" vertical="center"/>
    </xf>
    <xf numFmtId="0" fontId="14" fillId="0" borderId="42" xfId="52" applyFont="1" applyFill="1" applyBorder="1" applyAlignment="1">
      <alignment horizontal="left" vertical="center"/>
    </xf>
    <xf numFmtId="0" fontId="14" fillId="0" borderId="44" xfId="52" applyFont="1" applyFill="1" applyBorder="1" applyAlignment="1">
      <alignment horizontal="center" vertical="center"/>
    </xf>
    <xf numFmtId="0" fontId="14" fillId="0" borderId="45" xfId="52" applyFont="1" applyFill="1" applyBorder="1" applyAlignment="1">
      <alignment horizontal="center" vertical="center"/>
    </xf>
    <xf numFmtId="0" fontId="14" fillId="0" borderId="21" xfId="52" applyFont="1" applyFill="1" applyBorder="1" applyAlignment="1">
      <alignment horizontal="center" vertical="center"/>
    </xf>
    <xf numFmtId="0" fontId="14" fillId="0" borderId="22" xfId="52" applyFont="1" applyFill="1" applyBorder="1" applyAlignment="1">
      <alignment horizontal="center" vertical="center"/>
    </xf>
    <xf numFmtId="58" fontId="14" fillId="0" borderId="42" xfId="52" applyNumberFormat="1" applyFont="1" applyBorder="1" applyAlignment="1">
      <alignment vertical="center"/>
    </xf>
    <xf numFmtId="0" fontId="23" fillId="0" borderId="40" xfId="52" applyFont="1" applyBorder="1" applyAlignment="1">
      <alignment horizontal="center" vertical="center"/>
    </xf>
    <xf numFmtId="0" fontId="23" fillId="0" borderId="46" xfId="52" applyFont="1" applyBorder="1" applyAlignment="1">
      <alignment horizontal="center" vertical="center"/>
    </xf>
    <xf numFmtId="0" fontId="17" fillId="0" borderId="34" xfId="52" applyFont="1" applyBorder="1" applyAlignment="1">
      <alignment horizontal="center" vertical="center"/>
    </xf>
    <xf numFmtId="0" fontId="17" fillId="0" borderId="35" xfId="52" applyFont="1" applyBorder="1" applyAlignment="1">
      <alignment horizontal="left" vertical="center"/>
    </xf>
    <xf numFmtId="0" fontId="16" fillId="0" borderId="33" xfId="52" applyFont="1" applyBorder="1" applyAlignment="1">
      <alignment horizontal="left" vertical="center"/>
    </xf>
    <xf numFmtId="0" fontId="25" fillId="0" borderId="19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16" fillId="0" borderId="35" xfId="52" applyFont="1" applyBorder="1" applyAlignment="1">
      <alignment horizontal="left" vertical="center"/>
    </xf>
    <xf numFmtId="0" fontId="16" fillId="0" borderId="34" xfId="52" applyFont="1" applyFill="1" applyBorder="1" applyAlignment="1">
      <alignment horizontal="left" vertical="center"/>
    </xf>
    <xf numFmtId="0" fontId="17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16" fillId="0" borderId="36" xfId="52" applyFont="1" applyFill="1" applyBorder="1" applyAlignment="1">
      <alignment horizontal="left" vertical="center"/>
    </xf>
    <xf numFmtId="0" fontId="16" fillId="0" borderId="37" xfId="52" applyFont="1" applyFill="1" applyBorder="1" applyAlignment="1">
      <alignment horizontal="left" vertical="center"/>
    </xf>
    <xf numFmtId="0" fontId="17" fillId="0" borderId="37" xfId="52" applyFont="1" applyBorder="1" applyAlignment="1">
      <alignment horizontal="left" vertical="center"/>
    </xf>
    <xf numFmtId="0" fontId="16" fillId="0" borderId="47" xfId="52" applyFont="1" applyBorder="1" applyAlignment="1">
      <alignment horizontal="center" vertical="center"/>
    </xf>
    <xf numFmtId="0" fontId="14" fillId="0" borderId="48" xfId="52" applyFont="1" applyFill="1" applyBorder="1" applyAlignment="1">
      <alignment horizontal="left" vertical="center"/>
    </xf>
    <xf numFmtId="0" fontId="14" fillId="0" borderId="49" xfId="52" applyFont="1" applyFill="1" applyBorder="1" applyAlignment="1">
      <alignment horizontal="center" vertical="center"/>
    </xf>
    <xf numFmtId="0" fontId="14" fillId="0" borderId="35" xfId="52" applyFont="1" applyFill="1" applyBorder="1" applyAlignment="1">
      <alignment horizontal="center" vertical="center"/>
    </xf>
    <xf numFmtId="0" fontId="23" fillId="0" borderId="42" xfId="52" applyFont="1" applyBorder="1" applyAlignment="1">
      <alignment horizontal="center" vertical="center"/>
    </xf>
    <xf numFmtId="0" fontId="23" fillId="0" borderId="47" xfId="52" applyFont="1" applyBorder="1" applyAlignment="1">
      <alignment horizontal="center" vertical="center"/>
    </xf>
    <xf numFmtId="0" fontId="23" fillId="0" borderId="0" xfId="52" applyFont="1" applyBorder="1" applyAlignment="1">
      <alignment horizontal="left" vertical="center"/>
    </xf>
    <xf numFmtId="0" fontId="29" fillId="0" borderId="17" xfId="52" applyFont="1" applyBorder="1" applyAlignment="1">
      <alignment horizontal="center" vertical="top"/>
    </xf>
    <xf numFmtId="0" fontId="17" fillId="0" borderId="50" xfId="52" applyFont="1" applyBorder="1" applyAlignment="1">
      <alignment horizontal="left" vertical="center"/>
    </xf>
    <xf numFmtId="0" fontId="17" fillId="0" borderId="28" xfId="52" applyFont="1" applyBorder="1" applyAlignment="1">
      <alignment horizontal="left" vertical="center"/>
    </xf>
    <xf numFmtId="0" fontId="14" fillId="0" borderId="43" xfId="52" applyFont="1" applyBorder="1" applyAlignment="1">
      <alignment horizontal="left" vertical="center"/>
    </xf>
    <xf numFmtId="0" fontId="14" fillId="0" borderId="42" xfId="52" applyFont="1" applyBorder="1" applyAlignment="1">
      <alignment horizontal="left" vertical="center"/>
    </xf>
    <xf numFmtId="0" fontId="17" fillId="0" borderId="44" xfId="52" applyFont="1" applyBorder="1" applyAlignment="1">
      <alignment vertical="center"/>
    </xf>
    <xf numFmtId="0" fontId="23" fillId="0" borderId="45" xfId="52" applyFont="1" applyBorder="1" applyAlignment="1">
      <alignment horizontal="left" vertical="center"/>
    </xf>
    <xf numFmtId="0" fontId="16" fillId="0" borderId="45" xfId="52" applyFont="1" applyBorder="1" applyAlignment="1">
      <alignment horizontal="left" vertical="center"/>
    </xf>
    <xf numFmtId="0" fontId="23" fillId="0" borderId="45" xfId="52" applyFont="1" applyBorder="1" applyAlignment="1">
      <alignment vertical="center"/>
    </xf>
    <xf numFmtId="0" fontId="17" fillId="0" borderId="45" xfId="52" applyFont="1" applyBorder="1" applyAlignment="1">
      <alignment vertical="center"/>
    </xf>
    <xf numFmtId="0" fontId="17" fillId="0" borderId="44" xfId="52" applyFont="1" applyBorder="1" applyAlignment="1">
      <alignment horizontal="center" vertical="center"/>
    </xf>
    <xf numFmtId="0" fontId="16" fillId="0" borderId="45" xfId="52" applyFont="1" applyBorder="1" applyAlignment="1">
      <alignment horizontal="center" vertical="center"/>
    </xf>
    <xf numFmtId="0" fontId="17" fillId="0" borderId="45" xfId="52" applyFont="1" applyBorder="1" applyAlignment="1">
      <alignment horizontal="center" vertical="center"/>
    </xf>
    <xf numFmtId="0" fontId="23" fillId="0" borderId="45" xfId="52" applyFont="1" applyBorder="1" applyAlignment="1">
      <alignment horizontal="center" vertical="center"/>
    </xf>
    <xf numFmtId="0" fontId="16" fillId="0" borderId="20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17" fillId="0" borderId="30" xfId="52" applyFont="1" applyBorder="1" applyAlignment="1">
      <alignment horizontal="left" vertical="center" wrapText="1"/>
    </xf>
    <xf numFmtId="0" fontId="17" fillId="0" borderId="31" xfId="52" applyFont="1" applyBorder="1" applyAlignment="1">
      <alignment horizontal="left" vertical="center" wrapText="1"/>
    </xf>
    <xf numFmtId="0" fontId="17" fillId="0" borderId="44" xfId="52" applyFont="1" applyBorder="1" applyAlignment="1">
      <alignment horizontal="left" vertical="center"/>
    </xf>
    <xf numFmtId="0" fontId="17" fillId="0" borderId="45" xfId="52" applyFont="1" applyBorder="1" applyAlignment="1">
      <alignment horizontal="left" vertical="center"/>
    </xf>
    <xf numFmtId="0" fontId="30" fillId="0" borderId="51" xfId="52" applyFont="1" applyBorder="1" applyAlignment="1">
      <alignment horizontal="left" vertical="center" wrapText="1"/>
    </xf>
    <xf numFmtId="9" fontId="16" fillId="0" borderId="20" xfId="52" applyNumberFormat="1" applyFont="1" applyBorder="1" applyAlignment="1">
      <alignment horizontal="center" vertical="center"/>
    </xf>
    <xf numFmtId="0" fontId="14" fillId="0" borderId="43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9" fontId="16" fillId="0" borderId="29" xfId="52" applyNumberFormat="1" applyFont="1" applyBorder="1" applyAlignment="1">
      <alignment horizontal="left" vertical="center"/>
    </xf>
    <xf numFmtId="9" fontId="16" fillId="0" borderId="24" xfId="52" applyNumberFormat="1" applyFont="1" applyBorder="1" applyAlignment="1">
      <alignment horizontal="left" vertical="center"/>
    </xf>
    <xf numFmtId="9" fontId="16" fillId="0" borderId="30" xfId="52" applyNumberFormat="1" applyFont="1" applyBorder="1" applyAlignment="1">
      <alignment horizontal="left" vertical="center"/>
    </xf>
    <xf numFmtId="9" fontId="16" fillId="0" borderId="31" xfId="52" applyNumberFormat="1" applyFont="1" applyBorder="1" applyAlignment="1">
      <alignment horizontal="left" vertical="center"/>
    </xf>
    <xf numFmtId="0" fontId="25" fillId="0" borderId="44" xfId="52" applyFont="1" applyFill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14" fillId="0" borderId="28" xfId="52" applyFont="1" applyFill="1" applyBorder="1" applyAlignment="1">
      <alignment horizontal="left" vertical="center"/>
    </xf>
    <xf numFmtId="0" fontId="16" fillId="0" borderId="53" xfId="52" applyFont="1" applyFill="1" applyBorder="1" applyAlignment="1">
      <alignment horizontal="left" vertical="center"/>
    </xf>
    <xf numFmtId="0" fontId="16" fillId="0" borderId="54" xfId="52" applyFont="1" applyFill="1" applyBorder="1" applyAlignment="1">
      <alignment horizontal="left" vertical="center"/>
    </xf>
    <xf numFmtId="0" fontId="14" fillId="0" borderId="39" xfId="52" applyFont="1" applyBorder="1" applyAlignment="1">
      <alignment vertical="center"/>
    </xf>
    <xf numFmtId="0" fontId="31" fillId="0" borderId="42" xfId="52" applyFont="1" applyBorder="1" applyAlignment="1">
      <alignment horizontal="center" vertical="center"/>
    </xf>
    <xf numFmtId="0" fontId="14" fillId="0" borderId="40" xfId="52" applyFont="1" applyBorder="1" applyAlignment="1">
      <alignment vertical="center"/>
    </xf>
    <xf numFmtId="0" fontId="16" fillId="0" borderId="55" xfId="52" applyFont="1" applyBorder="1" applyAlignment="1">
      <alignment vertical="center"/>
    </xf>
    <xf numFmtId="0" fontId="14" fillId="0" borderId="55" xfId="52" applyFont="1" applyBorder="1" applyAlignment="1">
      <alignment vertical="center"/>
    </xf>
    <xf numFmtId="58" fontId="23" fillId="0" borderId="40" xfId="52" applyNumberFormat="1" applyFont="1" applyBorder="1" applyAlignment="1">
      <alignment vertical="center"/>
    </xf>
    <xf numFmtId="0" fontId="14" fillId="0" borderId="28" xfId="52" applyFont="1" applyBorder="1" applyAlignment="1">
      <alignment horizontal="center" vertical="center"/>
    </xf>
    <xf numFmtId="0" fontId="16" fillId="0" borderId="50" xfId="52" applyFont="1" applyFill="1" applyBorder="1" applyAlignment="1">
      <alignment horizontal="left" vertical="center"/>
    </xf>
    <xf numFmtId="0" fontId="16" fillId="0" borderId="28" xfId="52" applyFont="1" applyFill="1" applyBorder="1" applyAlignment="1">
      <alignment horizontal="left" vertical="center"/>
    </xf>
    <xf numFmtId="0" fontId="23" fillId="0" borderId="55" xfId="52" applyFont="1" applyBorder="1" applyAlignment="1">
      <alignment vertical="center"/>
    </xf>
    <xf numFmtId="0" fontId="17" fillId="0" borderId="56" xfId="52" applyFont="1" applyBorder="1" applyAlignment="1">
      <alignment horizontal="left" vertical="center"/>
    </xf>
    <xf numFmtId="0" fontId="14" fillId="0" borderId="48" xfId="52" applyFont="1" applyBorder="1" applyAlignment="1">
      <alignment horizontal="left" vertical="center"/>
    </xf>
    <xf numFmtId="0" fontId="16" fillId="0" borderId="49" xfId="52" applyFont="1" applyBorder="1" applyAlignment="1">
      <alignment horizontal="left" vertical="center"/>
    </xf>
    <xf numFmtId="0" fontId="17" fillId="0" borderId="0" xfId="52" applyFont="1" applyBorder="1" applyAlignment="1">
      <alignment vertical="center"/>
    </xf>
    <xf numFmtId="0" fontId="17" fillId="0" borderId="38" xfId="52" applyFont="1" applyBorder="1" applyAlignment="1">
      <alignment horizontal="left" vertical="center" wrapText="1"/>
    </xf>
    <xf numFmtId="0" fontId="17" fillId="0" borderId="49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 wrapText="1"/>
    </xf>
    <xf numFmtId="0" fontId="32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9" fontId="16" fillId="0" borderId="36" xfId="52" applyNumberFormat="1" applyFont="1" applyBorder="1" applyAlignment="1">
      <alignment horizontal="left" vertical="center"/>
    </xf>
    <xf numFmtId="9" fontId="16" fillId="0" borderId="38" xfId="52" applyNumberFormat="1" applyFont="1" applyBorder="1" applyAlignment="1">
      <alignment horizontal="left" vertical="center"/>
    </xf>
    <xf numFmtId="0" fontId="25" fillId="0" borderId="49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16" fillId="0" borderId="57" xfId="52" applyFont="1" applyFill="1" applyBorder="1" applyAlignment="1">
      <alignment horizontal="left" vertical="center"/>
    </xf>
    <xf numFmtId="0" fontId="14" fillId="0" borderId="58" xfId="52" applyFont="1" applyBorder="1" applyAlignment="1">
      <alignment horizontal="center" vertical="center"/>
    </xf>
    <xf numFmtId="0" fontId="16" fillId="0" borderId="55" xfId="52" applyFont="1" applyBorder="1" applyAlignment="1">
      <alignment horizontal="center" vertical="center"/>
    </xf>
    <xf numFmtId="0" fontId="16" fillId="0" borderId="56" xfId="52" applyFont="1" applyBorder="1" applyAlignment="1">
      <alignment horizontal="center" vertical="center"/>
    </xf>
    <xf numFmtId="0" fontId="16" fillId="0" borderId="56" xfId="52" applyFont="1" applyFill="1" applyBorder="1" applyAlignment="1">
      <alignment horizontal="left" vertical="center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4" fillId="0" borderId="61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61" xfId="0" applyBorder="1"/>
    <xf numFmtId="0" fontId="0" fillId="4" borderId="2" xfId="0" applyFill="1" applyBorder="1"/>
    <xf numFmtId="0" fontId="0" fillId="0" borderId="62" xfId="0" applyBorder="1"/>
    <xf numFmtId="0" fontId="0" fillId="0" borderId="63" xfId="0" applyBorder="1"/>
    <xf numFmtId="0" fontId="0" fillId="4" borderId="63" xfId="0" applyFill="1" applyBorder="1"/>
    <xf numFmtId="0" fontId="0" fillId="5" borderId="0" xfId="0" applyFill="1"/>
    <xf numFmtId="0" fontId="33" fillId="0" borderId="64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/>
    </xf>
    <xf numFmtId="0" fontId="34" fillId="0" borderId="66" xfId="0" applyFont="1" applyBorder="1"/>
    <xf numFmtId="0" fontId="0" fillId="0" borderId="66" xfId="0" applyBorder="1"/>
    <xf numFmtId="0" fontId="0" fillId="0" borderId="6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8" fillId="0" borderId="8" xfId="50" applyFont="1" applyBorder="1" applyAlignment="1" quotePrefix="1">
      <alignment horizontal="center" vertical="center" wrapText="1"/>
    </xf>
    <xf numFmtId="0" fontId="11" fillId="0" borderId="0" xfId="49" applyFont="1" applyBorder="1" applyAlignment="1" quotePrefix="1">
      <alignment horizontal="center" vertical="center" wrapText="1"/>
    </xf>
    <xf numFmtId="0" fontId="8" fillId="0" borderId="0" xfId="50" applyFont="1" applyBorder="1" applyAlignment="1" quotePrefix="1">
      <alignment horizontal="center" vertical="center" wrapText="1"/>
    </xf>
    <xf numFmtId="0" fontId="11" fillId="0" borderId="8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2" xfId="0" applyBorder="1" quotePrefix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常规 10 10" xfId="51"/>
    <cellStyle name="常规 2" xfId="52"/>
    <cellStyle name="常规 23" xfId="53"/>
    <cellStyle name="常规 3" xfId="54"/>
    <cellStyle name="常规 4" xfId="55"/>
    <cellStyle name="常规 40" xfId="56"/>
    <cellStyle name="常规_110509_2006-09-28" xfId="57"/>
    <cellStyle name="常规_副本01031-5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9525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9525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152400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95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19050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161925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161925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161925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161925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161925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49" customWidth="1"/>
    <col min="3" max="3" width="10.125" customWidth="1"/>
  </cols>
  <sheetData>
    <row r="1" ht="21" customHeight="1" spans="1:2">
      <c r="A1" s="350"/>
      <c r="B1" s="351" t="s">
        <v>0</v>
      </c>
    </row>
    <row r="2" spans="1:2">
      <c r="A2" s="9">
        <v>1</v>
      </c>
      <c r="B2" s="352" t="s">
        <v>1</v>
      </c>
    </row>
    <row r="3" spans="1:2">
      <c r="A3" s="9">
        <v>2</v>
      </c>
      <c r="B3" s="352" t="s">
        <v>2</v>
      </c>
    </row>
    <row r="4" spans="1:2">
      <c r="A4" s="9">
        <v>3</v>
      </c>
      <c r="B4" s="352" t="s">
        <v>3</v>
      </c>
    </row>
    <row r="5" spans="1:2">
      <c r="A5" s="9">
        <v>4</v>
      </c>
      <c r="B5" s="352" t="s">
        <v>4</v>
      </c>
    </row>
    <row r="6" spans="1:2">
      <c r="A6" s="9">
        <v>5</v>
      </c>
      <c r="B6" s="352" t="s">
        <v>5</v>
      </c>
    </row>
    <row r="7" spans="1:2">
      <c r="A7" s="9">
        <v>6</v>
      </c>
      <c r="B7" s="352" t="s">
        <v>6</v>
      </c>
    </row>
    <row r="8" s="348" customFormat="1" ht="15" customHeight="1" spans="1:2">
      <c r="A8" s="353">
        <v>7</v>
      </c>
      <c r="B8" s="354" t="s">
        <v>7</v>
      </c>
    </row>
    <row r="9" ht="18.95" customHeight="1" spans="1:2">
      <c r="A9" s="350"/>
      <c r="B9" s="355" t="s">
        <v>8</v>
      </c>
    </row>
    <row r="10" ht="15.95" customHeight="1" spans="1:2">
      <c r="A10" s="9">
        <v>1</v>
      </c>
      <c r="B10" s="356" t="s">
        <v>9</v>
      </c>
    </row>
    <row r="11" spans="1:2">
      <c r="A11" s="9">
        <v>2</v>
      </c>
      <c r="B11" s="352" t="s">
        <v>10</v>
      </c>
    </row>
    <row r="12" spans="1:2">
      <c r="A12" s="9">
        <v>3</v>
      </c>
      <c r="B12" s="357" t="s">
        <v>11</v>
      </c>
    </row>
    <row r="13" spans="1:2">
      <c r="A13" s="9">
        <v>4</v>
      </c>
      <c r="B13" s="358" t="s">
        <v>12</v>
      </c>
    </row>
    <row r="14" spans="1:2">
      <c r="A14" s="9">
        <v>5</v>
      </c>
      <c r="B14" s="358" t="s">
        <v>13</v>
      </c>
    </row>
    <row r="15" spans="1:2">
      <c r="A15" s="9">
        <v>6</v>
      </c>
      <c r="B15" s="358" t="s">
        <v>14</v>
      </c>
    </row>
    <row r="16" spans="1:2">
      <c r="A16" s="9">
        <v>7</v>
      </c>
      <c r="B16" s="358" t="s">
        <v>15</v>
      </c>
    </row>
    <row r="17" spans="1:2">
      <c r="A17" s="9">
        <v>8</v>
      </c>
      <c r="B17" s="358" t="s">
        <v>16</v>
      </c>
    </row>
    <row r="18" spans="1:2">
      <c r="A18" s="9">
        <v>9</v>
      </c>
      <c r="B18" s="352" t="s">
        <v>17</v>
      </c>
    </row>
    <row r="19" spans="1:2">
      <c r="A19" s="9"/>
      <c r="B19" s="352"/>
    </row>
    <row r="20" ht="20.25" spans="1:2">
      <c r="A20" s="350"/>
      <c r="B20" s="351" t="s">
        <v>18</v>
      </c>
    </row>
    <row r="21" spans="1:2">
      <c r="A21" s="9">
        <v>1</v>
      </c>
      <c r="B21" s="359" t="s">
        <v>19</v>
      </c>
    </row>
    <row r="22" spans="1:2">
      <c r="A22" s="9">
        <v>2</v>
      </c>
      <c r="B22" s="352" t="s">
        <v>20</v>
      </c>
    </row>
    <row r="23" spans="1:2">
      <c r="A23" s="9">
        <v>3</v>
      </c>
      <c r="B23" s="352" t="s">
        <v>21</v>
      </c>
    </row>
    <row r="24" spans="1:2">
      <c r="A24" s="9">
        <v>4</v>
      </c>
      <c r="B24" s="352" t="s">
        <v>22</v>
      </c>
    </row>
    <row r="25" spans="1:2">
      <c r="A25" s="9">
        <v>5</v>
      </c>
      <c r="B25" s="358" t="s">
        <v>23</v>
      </c>
    </row>
    <row r="26" spans="1:2">
      <c r="A26" s="9">
        <v>6</v>
      </c>
      <c r="B26" s="358" t="s">
        <v>24</v>
      </c>
    </row>
    <row r="27" spans="1:2">
      <c r="A27" s="9">
        <v>7</v>
      </c>
      <c r="B27" s="352" t="s">
        <v>25</v>
      </c>
    </row>
    <row r="28" spans="1:2">
      <c r="A28" s="9"/>
      <c r="B28" s="352"/>
    </row>
    <row r="29" ht="20.25" spans="1:2">
      <c r="A29" s="350"/>
      <c r="B29" s="351" t="s">
        <v>26</v>
      </c>
    </row>
    <row r="30" spans="1:2">
      <c r="A30" s="9">
        <v>1</v>
      </c>
      <c r="B30" s="359" t="s">
        <v>27</v>
      </c>
    </row>
    <row r="31" spans="1:2">
      <c r="A31" s="9">
        <v>2</v>
      </c>
      <c r="B31" s="352" t="s">
        <v>28</v>
      </c>
    </row>
    <row r="32" spans="1:2">
      <c r="A32" s="9">
        <v>3</v>
      </c>
      <c r="B32" s="352" t="s">
        <v>29</v>
      </c>
    </row>
    <row r="33" ht="28.5" spans="1:2">
      <c r="A33" s="9">
        <v>4</v>
      </c>
      <c r="B33" s="352" t="s">
        <v>30</v>
      </c>
    </row>
    <row r="34" spans="1:2">
      <c r="A34" s="9">
        <v>5</v>
      </c>
      <c r="B34" s="352" t="s">
        <v>31</v>
      </c>
    </row>
    <row r="35" spans="1:2">
      <c r="A35" s="9">
        <v>6</v>
      </c>
      <c r="B35" s="352" t="s">
        <v>32</v>
      </c>
    </row>
    <row r="36" spans="1:2">
      <c r="A36" s="9">
        <v>7</v>
      </c>
      <c r="B36" s="352" t="s">
        <v>33</v>
      </c>
    </row>
    <row r="37" spans="1:2">
      <c r="A37" s="9"/>
      <c r="B37" s="352"/>
    </row>
    <row r="39" spans="1:2">
      <c r="A39" s="360" t="s">
        <v>34</v>
      </c>
      <c r="B39" s="36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338</v>
      </c>
      <c r="B2" s="27" t="s">
        <v>264</v>
      </c>
      <c r="C2" s="27" t="s">
        <v>265</v>
      </c>
      <c r="D2" s="27" t="s">
        <v>266</v>
      </c>
      <c r="E2" s="27" t="s">
        <v>267</v>
      </c>
      <c r="F2" s="27" t="s">
        <v>268</v>
      </c>
      <c r="G2" s="26" t="s">
        <v>339</v>
      </c>
      <c r="H2" s="26" t="s">
        <v>340</v>
      </c>
      <c r="I2" s="26" t="s">
        <v>341</v>
      </c>
      <c r="J2" s="26" t="s">
        <v>340</v>
      </c>
      <c r="K2" s="26" t="s">
        <v>342</v>
      </c>
      <c r="L2" s="26" t="s">
        <v>340</v>
      </c>
      <c r="M2" s="27" t="s">
        <v>310</v>
      </c>
      <c r="N2" s="27" t="s">
        <v>277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8" t="s">
        <v>338</v>
      </c>
      <c r="B4" s="29" t="s">
        <v>343</v>
      </c>
      <c r="C4" s="29" t="s">
        <v>311</v>
      </c>
      <c r="D4" s="29" t="s">
        <v>266</v>
      </c>
      <c r="E4" s="27" t="s">
        <v>267</v>
      </c>
      <c r="F4" s="27" t="s">
        <v>268</v>
      </c>
      <c r="G4" s="26" t="s">
        <v>339</v>
      </c>
      <c r="H4" s="26" t="s">
        <v>340</v>
      </c>
      <c r="I4" s="26" t="s">
        <v>341</v>
      </c>
      <c r="J4" s="26" t="s">
        <v>340</v>
      </c>
      <c r="K4" s="26" t="s">
        <v>342</v>
      </c>
      <c r="L4" s="26" t="s">
        <v>340</v>
      </c>
      <c r="M4" s="27" t="s">
        <v>310</v>
      </c>
      <c r="N4" s="27" t="s">
        <v>277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300</v>
      </c>
      <c r="B11" s="15"/>
      <c r="C11" s="15"/>
      <c r="D11" s="13"/>
      <c r="E11" s="14"/>
      <c r="F11" s="30"/>
      <c r="G11" s="25"/>
      <c r="H11" s="30"/>
      <c r="I11" s="11" t="s">
        <v>344</v>
      </c>
      <c r="J11" s="15"/>
      <c r="K11" s="15"/>
      <c r="L11" s="15"/>
      <c r="M11" s="15"/>
      <c r="N11" s="20"/>
    </row>
    <row r="12" ht="16.5" spans="1:14">
      <c r="A12" s="16" t="s">
        <v>345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F13" sqref="F1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304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347</v>
      </c>
      <c r="H2" s="4" t="s">
        <v>348</v>
      </c>
      <c r="I2" s="4" t="s">
        <v>349</v>
      </c>
      <c r="J2" s="4" t="s">
        <v>350</v>
      </c>
      <c r="K2" s="5" t="s">
        <v>310</v>
      </c>
      <c r="L2" s="5" t="s">
        <v>277</v>
      </c>
    </row>
    <row r="3" ht="31.5" spans="1:12">
      <c r="A3" s="9" t="s">
        <v>312</v>
      </c>
      <c r="B3" s="9" t="s">
        <v>282</v>
      </c>
      <c r="C3" s="10">
        <v>1112</v>
      </c>
      <c r="D3" s="10" t="s">
        <v>279</v>
      </c>
      <c r="E3" s="362" t="s">
        <v>280</v>
      </c>
      <c r="F3" s="22" t="s">
        <v>281</v>
      </c>
      <c r="G3" s="367" t="s">
        <v>351</v>
      </c>
      <c r="H3" s="367" t="s">
        <v>352</v>
      </c>
      <c r="I3" s="10"/>
      <c r="J3" s="10"/>
      <c r="K3" s="10"/>
      <c r="L3" s="10" t="s">
        <v>283</v>
      </c>
    </row>
    <row r="4" ht="28.5" spans="1:12">
      <c r="A4" s="9" t="s">
        <v>332</v>
      </c>
      <c r="B4" s="9" t="s">
        <v>282</v>
      </c>
      <c r="C4" s="10">
        <v>1620</v>
      </c>
      <c r="D4" s="10" t="s">
        <v>279</v>
      </c>
      <c r="E4" s="364" t="s">
        <v>284</v>
      </c>
      <c r="F4" s="22" t="s">
        <v>281</v>
      </c>
      <c r="G4" s="367" t="s">
        <v>351</v>
      </c>
      <c r="H4" s="367" t="s">
        <v>352</v>
      </c>
      <c r="I4" s="10"/>
      <c r="J4" s="10"/>
      <c r="K4" s="10"/>
      <c r="L4" s="10" t="s">
        <v>283</v>
      </c>
    </row>
    <row r="5" ht="21" spans="1:12">
      <c r="A5" s="9" t="s">
        <v>333</v>
      </c>
      <c r="B5" s="9" t="s">
        <v>282</v>
      </c>
      <c r="C5" s="10">
        <v>2033</v>
      </c>
      <c r="D5" s="10" t="s">
        <v>279</v>
      </c>
      <c r="E5" s="362" t="s">
        <v>285</v>
      </c>
      <c r="F5" s="24" t="s">
        <v>286</v>
      </c>
      <c r="G5" s="367" t="s">
        <v>351</v>
      </c>
      <c r="H5" s="367" t="s">
        <v>352</v>
      </c>
      <c r="I5" s="10"/>
      <c r="J5" s="10"/>
      <c r="K5" s="10"/>
      <c r="L5" s="10" t="s">
        <v>283</v>
      </c>
    </row>
    <row r="6" ht="21" spans="1:12">
      <c r="A6" s="9" t="s">
        <v>334</v>
      </c>
      <c r="B6" s="9" t="s">
        <v>282</v>
      </c>
      <c r="C6" s="10">
        <v>1110</v>
      </c>
      <c r="D6" s="10" t="s">
        <v>279</v>
      </c>
      <c r="E6" s="364" t="s">
        <v>287</v>
      </c>
      <c r="F6" s="24" t="s">
        <v>63</v>
      </c>
      <c r="G6" s="367" t="s">
        <v>351</v>
      </c>
      <c r="H6" s="367" t="s">
        <v>352</v>
      </c>
      <c r="I6" s="10"/>
      <c r="J6" s="10"/>
      <c r="K6" s="10"/>
      <c r="L6" s="10" t="s">
        <v>283</v>
      </c>
    </row>
    <row r="7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1" t="s">
        <v>300</v>
      </c>
      <c r="B10" s="15"/>
      <c r="C10" s="15"/>
      <c r="D10" s="15"/>
      <c r="E10" s="13"/>
      <c r="F10" s="14"/>
      <c r="G10" s="25"/>
      <c r="H10" s="11" t="s">
        <v>301</v>
      </c>
      <c r="I10" s="15"/>
      <c r="J10" s="15"/>
      <c r="K10" s="15"/>
      <c r="L10" s="20"/>
    </row>
    <row r="11" ht="16.5" spans="1:12">
      <c r="A11" s="16" t="s">
        <v>353</v>
      </c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263</v>
      </c>
      <c r="B2" s="5" t="s">
        <v>268</v>
      </c>
      <c r="C2" s="5" t="s">
        <v>311</v>
      </c>
      <c r="D2" s="5" t="s">
        <v>266</v>
      </c>
      <c r="E2" s="5" t="s">
        <v>267</v>
      </c>
      <c r="F2" s="4" t="s">
        <v>355</v>
      </c>
      <c r="G2" s="4" t="s">
        <v>293</v>
      </c>
      <c r="H2" s="6" t="s">
        <v>294</v>
      </c>
      <c r="I2" s="18" t="s">
        <v>296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297</v>
      </c>
      <c r="H3" s="8"/>
      <c r="I3" s="19"/>
    </row>
    <row r="4" spans="1:9">
      <c r="A4" s="9"/>
      <c r="B4" s="368" t="s">
        <v>357</v>
      </c>
      <c r="C4" s="10" t="s">
        <v>316</v>
      </c>
      <c r="D4" s="367" t="s">
        <v>358</v>
      </c>
      <c r="E4" s="10" t="s">
        <v>359</v>
      </c>
      <c r="F4" s="10">
        <v>0.3</v>
      </c>
      <c r="G4" s="10">
        <v>0.5</v>
      </c>
      <c r="H4" s="10">
        <f>SUM(F4:G4)</f>
        <v>0.8</v>
      </c>
      <c r="I4" s="10" t="s">
        <v>283</v>
      </c>
    </row>
    <row r="5" spans="1:9">
      <c r="A5" s="9"/>
      <c r="B5" s="368" t="s">
        <v>318</v>
      </c>
      <c r="C5" s="10" t="s">
        <v>360</v>
      </c>
      <c r="D5" s="367" t="s">
        <v>361</v>
      </c>
      <c r="E5" s="10" t="s">
        <v>359</v>
      </c>
      <c r="F5" s="10">
        <v>0.4</v>
      </c>
      <c r="G5" s="10">
        <v>0.6</v>
      </c>
      <c r="H5" s="10">
        <f>SUM(F5:G5)</f>
        <v>1</v>
      </c>
      <c r="I5" s="10" t="s">
        <v>283</v>
      </c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300</v>
      </c>
      <c r="B12" s="12"/>
      <c r="C12" s="12"/>
      <c r="D12" s="13"/>
      <c r="E12" s="14"/>
      <c r="F12" s="11" t="s">
        <v>301</v>
      </c>
      <c r="G12" s="15"/>
      <c r="H12" s="13"/>
      <c r="I12" s="20"/>
    </row>
    <row r="13" ht="16.5" spans="1:9">
      <c r="A13" s="16" t="s">
        <v>362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28" t="s">
        <v>35</v>
      </c>
      <c r="C2" s="329"/>
      <c r="D2" s="329"/>
      <c r="E2" s="329"/>
      <c r="F2" s="329"/>
      <c r="G2" s="329"/>
      <c r="H2" s="329"/>
      <c r="I2" s="343"/>
    </row>
    <row r="3" ht="27.95" customHeight="1" spans="2:9">
      <c r="B3" s="330"/>
      <c r="C3" s="331"/>
      <c r="D3" s="332" t="s">
        <v>36</v>
      </c>
      <c r="E3" s="333"/>
      <c r="F3" s="334" t="s">
        <v>37</v>
      </c>
      <c r="G3" s="335"/>
      <c r="H3" s="332" t="s">
        <v>38</v>
      </c>
      <c r="I3" s="344"/>
    </row>
    <row r="4" ht="27.95" customHeight="1" spans="2:9">
      <c r="B4" s="330" t="s">
        <v>39</v>
      </c>
      <c r="C4" s="331" t="s">
        <v>40</v>
      </c>
      <c r="D4" s="331" t="s">
        <v>41</v>
      </c>
      <c r="E4" s="331" t="s">
        <v>42</v>
      </c>
      <c r="F4" s="336" t="s">
        <v>41</v>
      </c>
      <c r="G4" s="336" t="s">
        <v>42</v>
      </c>
      <c r="H4" s="331" t="s">
        <v>41</v>
      </c>
      <c r="I4" s="345" t="s">
        <v>42</v>
      </c>
    </row>
    <row r="5" ht="27.95" customHeight="1" spans="2:9">
      <c r="B5" s="337" t="s">
        <v>43</v>
      </c>
      <c r="C5" s="9">
        <v>13</v>
      </c>
      <c r="D5" s="9">
        <v>0</v>
      </c>
      <c r="E5" s="9">
        <v>1</v>
      </c>
      <c r="F5" s="338">
        <v>0</v>
      </c>
      <c r="G5" s="338">
        <v>1</v>
      </c>
      <c r="H5" s="9">
        <v>1</v>
      </c>
      <c r="I5" s="346">
        <v>2</v>
      </c>
    </row>
    <row r="6" ht="27.95" customHeight="1" spans="2:9">
      <c r="B6" s="337" t="s">
        <v>44</v>
      </c>
      <c r="C6" s="9">
        <v>20</v>
      </c>
      <c r="D6" s="9">
        <v>0</v>
      </c>
      <c r="E6" s="9">
        <v>1</v>
      </c>
      <c r="F6" s="338">
        <v>1</v>
      </c>
      <c r="G6" s="338">
        <v>2</v>
      </c>
      <c r="H6" s="9">
        <v>2</v>
      </c>
      <c r="I6" s="346">
        <v>3</v>
      </c>
    </row>
    <row r="7" ht="27.95" customHeight="1" spans="2:9">
      <c r="B7" s="337" t="s">
        <v>45</v>
      </c>
      <c r="C7" s="9">
        <v>32</v>
      </c>
      <c r="D7" s="9">
        <v>0</v>
      </c>
      <c r="E7" s="9">
        <v>1</v>
      </c>
      <c r="F7" s="338">
        <v>2</v>
      </c>
      <c r="G7" s="338">
        <v>3</v>
      </c>
      <c r="H7" s="9">
        <v>3</v>
      </c>
      <c r="I7" s="346">
        <v>4</v>
      </c>
    </row>
    <row r="8" ht="27.95" customHeight="1" spans="2:9">
      <c r="B8" s="337" t="s">
        <v>46</v>
      </c>
      <c r="C8" s="9">
        <v>50</v>
      </c>
      <c r="D8" s="9">
        <v>1</v>
      </c>
      <c r="E8" s="9">
        <v>2</v>
      </c>
      <c r="F8" s="338">
        <v>3</v>
      </c>
      <c r="G8" s="338">
        <v>4</v>
      </c>
      <c r="H8" s="9">
        <v>5</v>
      </c>
      <c r="I8" s="346">
        <v>6</v>
      </c>
    </row>
    <row r="9" ht="27.95" customHeight="1" spans="2:9">
      <c r="B9" s="337" t="s">
        <v>47</v>
      </c>
      <c r="C9" s="9">
        <v>80</v>
      </c>
      <c r="D9" s="9">
        <v>2</v>
      </c>
      <c r="E9" s="9">
        <v>3</v>
      </c>
      <c r="F9" s="338">
        <v>5</v>
      </c>
      <c r="G9" s="338">
        <v>6</v>
      </c>
      <c r="H9" s="9">
        <v>7</v>
      </c>
      <c r="I9" s="346">
        <v>8</v>
      </c>
    </row>
    <row r="10" ht="27.95" customHeight="1" spans="2:9">
      <c r="B10" s="337" t="s">
        <v>48</v>
      </c>
      <c r="C10" s="9">
        <v>125</v>
      </c>
      <c r="D10" s="9">
        <v>3</v>
      </c>
      <c r="E10" s="9">
        <v>4</v>
      </c>
      <c r="F10" s="338">
        <v>7</v>
      </c>
      <c r="G10" s="338">
        <v>8</v>
      </c>
      <c r="H10" s="9">
        <v>10</v>
      </c>
      <c r="I10" s="346">
        <v>11</v>
      </c>
    </row>
    <row r="11" ht="27.95" customHeight="1" spans="2:9">
      <c r="B11" s="337" t="s">
        <v>49</v>
      </c>
      <c r="C11" s="9">
        <v>200</v>
      </c>
      <c r="D11" s="9">
        <v>5</v>
      </c>
      <c r="E11" s="9">
        <v>6</v>
      </c>
      <c r="F11" s="338">
        <v>10</v>
      </c>
      <c r="G11" s="338">
        <v>11</v>
      </c>
      <c r="H11" s="9">
        <v>14</v>
      </c>
      <c r="I11" s="346">
        <v>15</v>
      </c>
    </row>
    <row r="12" ht="27.95" customHeight="1" spans="2:9">
      <c r="B12" s="339" t="s">
        <v>50</v>
      </c>
      <c r="C12" s="340">
        <v>315</v>
      </c>
      <c r="D12" s="340">
        <v>7</v>
      </c>
      <c r="E12" s="340">
        <v>8</v>
      </c>
      <c r="F12" s="341">
        <v>14</v>
      </c>
      <c r="G12" s="341">
        <v>15</v>
      </c>
      <c r="H12" s="340">
        <v>21</v>
      </c>
      <c r="I12" s="347">
        <v>22</v>
      </c>
    </row>
    <row r="14" spans="2:4">
      <c r="B14" s="342" t="s">
        <v>51</v>
      </c>
      <c r="C14" s="342"/>
      <c r="D14" s="34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3" workbookViewId="0">
      <selection activeCell="A22" sqref="A22"/>
    </sheetView>
  </sheetViews>
  <sheetFormatPr defaultColWidth="10.375" defaultRowHeight="16.5" customHeight="1"/>
  <cols>
    <col min="1" max="1" width="11.125" style="161" customWidth="1"/>
    <col min="2" max="9" width="10.375" style="161"/>
    <col min="10" max="10" width="8.875" style="161" customWidth="1"/>
    <col min="11" max="11" width="12" style="161" customWidth="1"/>
    <col min="12" max="16384" width="10.375" style="161"/>
  </cols>
  <sheetData>
    <row r="1" ht="21" spans="1:11">
      <c r="A1" s="264" t="s">
        <v>52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ht="15" spans="1:11">
      <c r="A2" s="163" t="s">
        <v>53</v>
      </c>
      <c r="B2" s="164" t="s">
        <v>54</v>
      </c>
      <c r="C2" s="164"/>
      <c r="D2" s="165" t="s">
        <v>55</v>
      </c>
      <c r="E2" s="165"/>
      <c r="F2" s="164" t="s">
        <v>56</v>
      </c>
      <c r="G2" s="164"/>
      <c r="H2" s="166" t="s">
        <v>57</v>
      </c>
      <c r="I2" s="239" t="s">
        <v>58</v>
      </c>
      <c r="J2" s="239"/>
      <c r="K2" s="240"/>
    </row>
    <row r="3" ht="14.25" spans="1:11">
      <c r="A3" s="167" t="s">
        <v>59</v>
      </c>
      <c r="B3" s="168"/>
      <c r="C3" s="169"/>
      <c r="D3" s="170" t="s">
        <v>60</v>
      </c>
      <c r="E3" s="171"/>
      <c r="F3" s="171"/>
      <c r="G3" s="172"/>
      <c r="H3" s="170" t="s">
        <v>61</v>
      </c>
      <c r="I3" s="171"/>
      <c r="J3" s="171"/>
      <c r="K3" s="172"/>
    </row>
    <row r="4" ht="14.25" spans="1:11">
      <c r="A4" s="173" t="s">
        <v>62</v>
      </c>
      <c r="B4" s="174" t="s">
        <v>63</v>
      </c>
      <c r="C4" s="175"/>
      <c r="D4" s="173" t="s">
        <v>64</v>
      </c>
      <c r="E4" s="176"/>
      <c r="F4" s="177">
        <v>45509</v>
      </c>
      <c r="G4" s="178"/>
      <c r="H4" s="173" t="s">
        <v>65</v>
      </c>
      <c r="I4" s="176"/>
      <c r="J4" s="174" t="s">
        <v>66</v>
      </c>
      <c r="K4" s="175" t="s">
        <v>67</v>
      </c>
    </row>
    <row r="5" ht="14.25" spans="1:11">
      <c r="A5" s="179" t="s">
        <v>68</v>
      </c>
      <c r="B5" s="174" t="s">
        <v>69</v>
      </c>
      <c r="C5" s="175"/>
      <c r="D5" s="173" t="s">
        <v>70</v>
      </c>
      <c r="E5" s="176"/>
      <c r="F5" s="177">
        <v>45453</v>
      </c>
      <c r="G5" s="178"/>
      <c r="H5" s="173" t="s">
        <v>71</v>
      </c>
      <c r="I5" s="176"/>
      <c r="J5" s="174" t="s">
        <v>66</v>
      </c>
      <c r="K5" s="175" t="s">
        <v>67</v>
      </c>
    </row>
    <row r="6" ht="14.25" spans="1:11">
      <c r="A6" s="173" t="s">
        <v>72</v>
      </c>
      <c r="B6" s="180">
        <v>3</v>
      </c>
      <c r="C6" s="181">
        <v>6</v>
      </c>
      <c r="D6" s="179" t="s">
        <v>73</v>
      </c>
      <c r="E6" s="182"/>
      <c r="F6" s="177">
        <v>45483</v>
      </c>
      <c r="G6" s="178"/>
      <c r="H6" s="173" t="s">
        <v>74</v>
      </c>
      <c r="I6" s="176"/>
      <c r="J6" s="174" t="s">
        <v>66</v>
      </c>
      <c r="K6" s="175" t="s">
        <v>67</v>
      </c>
    </row>
    <row r="7" ht="14.25" spans="1:11">
      <c r="A7" s="173" t="s">
        <v>75</v>
      </c>
      <c r="B7" s="184">
        <v>4000</v>
      </c>
      <c r="C7" s="185"/>
      <c r="D7" s="179" t="s">
        <v>76</v>
      </c>
      <c r="E7" s="186"/>
      <c r="F7" s="177">
        <v>45493</v>
      </c>
      <c r="G7" s="178"/>
      <c r="H7" s="173" t="s">
        <v>77</v>
      </c>
      <c r="I7" s="176"/>
      <c r="J7" s="174" t="s">
        <v>66</v>
      </c>
      <c r="K7" s="175" t="s">
        <v>67</v>
      </c>
    </row>
    <row r="8" ht="15" spans="1:11">
      <c r="A8" s="187" t="s">
        <v>78</v>
      </c>
      <c r="B8" s="188"/>
      <c r="C8" s="189"/>
      <c r="D8" s="190" t="s">
        <v>79</v>
      </c>
      <c r="E8" s="191"/>
      <c r="F8" s="192">
        <v>45503</v>
      </c>
      <c r="G8" s="193"/>
      <c r="H8" s="190" t="s">
        <v>80</v>
      </c>
      <c r="I8" s="191"/>
      <c r="J8" s="209" t="s">
        <v>66</v>
      </c>
      <c r="K8" s="249" t="s">
        <v>67</v>
      </c>
    </row>
    <row r="9" ht="15" spans="1:11">
      <c r="A9" s="265" t="s">
        <v>81</v>
      </c>
      <c r="B9" s="266"/>
      <c r="C9" s="266"/>
      <c r="D9" s="266"/>
      <c r="E9" s="266"/>
      <c r="F9" s="266"/>
      <c r="G9" s="266"/>
      <c r="H9" s="266"/>
      <c r="I9" s="266"/>
      <c r="J9" s="266"/>
      <c r="K9" s="309"/>
    </row>
    <row r="10" ht="15" spans="1:11">
      <c r="A10" s="267" t="s">
        <v>82</v>
      </c>
      <c r="B10" s="268"/>
      <c r="C10" s="268"/>
      <c r="D10" s="268"/>
      <c r="E10" s="268"/>
      <c r="F10" s="268"/>
      <c r="G10" s="268"/>
      <c r="H10" s="268"/>
      <c r="I10" s="268"/>
      <c r="J10" s="268"/>
      <c r="K10" s="310"/>
    </row>
    <row r="11" ht="14.25" spans="1:11">
      <c r="A11" s="269" t="s">
        <v>83</v>
      </c>
      <c r="B11" s="270" t="s">
        <v>84</v>
      </c>
      <c r="C11" s="271" t="s">
        <v>85</v>
      </c>
      <c r="D11" s="272"/>
      <c r="E11" s="273" t="s">
        <v>86</v>
      </c>
      <c r="F11" s="270" t="s">
        <v>84</v>
      </c>
      <c r="G11" s="271" t="s">
        <v>85</v>
      </c>
      <c r="H11" s="271" t="s">
        <v>87</v>
      </c>
      <c r="I11" s="273" t="s">
        <v>88</v>
      </c>
      <c r="J11" s="270" t="s">
        <v>84</v>
      </c>
      <c r="K11" s="311" t="s">
        <v>85</v>
      </c>
    </row>
    <row r="12" ht="14.25" spans="1:11">
      <c r="A12" s="179" t="s">
        <v>89</v>
      </c>
      <c r="B12" s="200" t="s">
        <v>84</v>
      </c>
      <c r="C12" s="174" t="s">
        <v>85</v>
      </c>
      <c r="D12" s="186"/>
      <c r="E12" s="182" t="s">
        <v>90</v>
      </c>
      <c r="F12" s="200" t="s">
        <v>84</v>
      </c>
      <c r="G12" s="174" t="s">
        <v>85</v>
      </c>
      <c r="H12" s="174" t="s">
        <v>87</v>
      </c>
      <c r="I12" s="182" t="s">
        <v>91</v>
      </c>
      <c r="J12" s="200" t="s">
        <v>84</v>
      </c>
      <c r="K12" s="175" t="s">
        <v>85</v>
      </c>
    </row>
    <row r="13" ht="14.25" spans="1:11">
      <c r="A13" s="179" t="s">
        <v>92</v>
      </c>
      <c r="B13" s="200" t="s">
        <v>84</v>
      </c>
      <c r="C13" s="174" t="s">
        <v>85</v>
      </c>
      <c r="D13" s="186"/>
      <c r="E13" s="182" t="s">
        <v>93</v>
      </c>
      <c r="F13" s="174" t="s">
        <v>94</v>
      </c>
      <c r="G13" s="174" t="s">
        <v>95</v>
      </c>
      <c r="H13" s="174" t="s">
        <v>87</v>
      </c>
      <c r="I13" s="182" t="s">
        <v>96</v>
      </c>
      <c r="J13" s="200" t="s">
        <v>84</v>
      </c>
      <c r="K13" s="175" t="s">
        <v>85</v>
      </c>
    </row>
    <row r="14" ht="15" spans="1:11">
      <c r="A14" s="190" t="s">
        <v>97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2"/>
    </row>
    <row r="15" ht="15" spans="1:11">
      <c r="A15" s="267" t="s">
        <v>98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310"/>
    </row>
    <row r="16" ht="14.25" spans="1:11">
      <c r="A16" s="274" t="s">
        <v>99</v>
      </c>
      <c r="B16" s="271" t="s">
        <v>94</v>
      </c>
      <c r="C16" s="271" t="s">
        <v>95</v>
      </c>
      <c r="D16" s="275"/>
      <c r="E16" s="276" t="s">
        <v>100</v>
      </c>
      <c r="F16" s="271" t="s">
        <v>94</v>
      </c>
      <c r="G16" s="271" t="s">
        <v>95</v>
      </c>
      <c r="H16" s="277"/>
      <c r="I16" s="276" t="s">
        <v>101</v>
      </c>
      <c r="J16" s="271" t="s">
        <v>94</v>
      </c>
      <c r="K16" s="311" t="s">
        <v>95</v>
      </c>
    </row>
    <row r="17" customHeight="1" spans="1:22">
      <c r="A17" s="183" t="s">
        <v>102</v>
      </c>
      <c r="B17" s="174" t="s">
        <v>94</v>
      </c>
      <c r="C17" s="174" t="s">
        <v>95</v>
      </c>
      <c r="D17" s="278"/>
      <c r="E17" s="215" t="s">
        <v>103</v>
      </c>
      <c r="F17" s="174" t="s">
        <v>94</v>
      </c>
      <c r="G17" s="174" t="s">
        <v>95</v>
      </c>
      <c r="H17" s="279"/>
      <c r="I17" s="215" t="s">
        <v>104</v>
      </c>
      <c r="J17" s="174" t="s">
        <v>94</v>
      </c>
      <c r="K17" s="175" t="s">
        <v>95</v>
      </c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</row>
    <row r="18" ht="18" customHeight="1" spans="1:11">
      <c r="A18" s="280" t="s">
        <v>105</v>
      </c>
      <c r="B18" s="281"/>
      <c r="C18" s="281"/>
      <c r="D18" s="281"/>
      <c r="E18" s="281"/>
      <c r="F18" s="281"/>
      <c r="G18" s="281"/>
      <c r="H18" s="281"/>
      <c r="I18" s="281"/>
      <c r="J18" s="281"/>
      <c r="K18" s="313"/>
    </row>
    <row r="19" s="263" customFormat="1" ht="18" customHeight="1" spans="1:11">
      <c r="A19" s="267" t="s">
        <v>106</v>
      </c>
      <c r="B19" s="268"/>
      <c r="C19" s="268"/>
      <c r="D19" s="268"/>
      <c r="E19" s="268"/>
      <c r="F19" s="268"/>
      <c r="G19" s="268"/>
      <c r="H19" s="268"/>
      <c r="I19" s="268"/>
      <c r="J19" s="268"/>
      <c r="K19" s="310"/>
    </row>
    <row r="20" customHeight="1" spans="1:11">
      <c r="A20" s="282" t="s">
        <v>107</v>
      </c>
      <c r="B20" s="283"/>
      <c r="C20" s="283"/>
      <c r="D20" s="283"/>
      <c r="E20" s="283"/>
      <c r="F20" s="283"/>
      <c r="G20" s="283"/>
      <c r="H20" s="283"/>
      <c r="I20" s="283"/>
      <c r="J20" s="283"/>
      <c r="K20" s="314"/>
    </row>
    <row r="21" ht="21.75" customHeight="1" spans="1:11">
      <c r="A21" s="284" t="s">
        <v>108</v>
      </c>
      <c r="B21" s="215" t="s">
        <v>109</v>
      </c>
      <c r="C21" s="215" t="s">
        <v>110</v>
      </c>
      <c r="D21" s="215" t="s">
        <v>111</v>
      </c>
      <c r="E21" s="215" t="s">
        <v>112</v>
      </c>
      <c r="F21" s="215" t="s">
        <v>113</v>
      </c>
      <c r="G21" s="215" t="s">
        <v>114</v>
      </c>
      <c r="H21" s="215" t="s">
        <v>115</v>
      </c>
      <c r="I21" s="215" t="s">
        <v>116</v>
      </c>
      <c r="J21" s="215" t="s">
        <v>117</v>
      </c>
      <c r="K21" s="252" t="s">
        <v>118</v>
      </c>
    </row>
    <row r="22" customHeight="1" spans="1:11">
      <c r="A22" s="81" t="s">
        <v>119</v>
      </c>
      <c r="B22" s="285"/>
      <c r="C22" s="285"/>
      <c r="D22" s="285">
        <v>1</v>
      </c>
      <c r="E22" s="285">
        <v>1</v>
      </c>
      <c r="F22" s="285">
        <v>1</v>
      </c>
      <c r="G22" s="285">
        <v>1</v>
      </c>
      <c r="H22" s="285">
        <v>1</v>
      </c>
      <c r="I22" s="285">
        <v>1</v>
      </c>
      <c r="J22" s="285"/>
      <c r="K22" s="315"/>
    </row>
    <row r="23" customHeight="1" spans="1:11">
      <c r="A23" s="81" t="s">
        <v>120</v>
      </c>
      <c r="B23" s="285"/>
      <c r="C23" s="285"/>
      <c r="D23" s="285">
        <v>1</v>
      </c>
      <c r="E23" s="285">
        <v>1</v>
      </c>
      <c r="F23" s="285">
        <v>1</v>
      </c>
      <c r="G23" s="285">
        <v>1</v>
      </c>
      <c r="H23" s="285">
        <v>1</v>
      </c>
      <c r="I23" s="285">
        <v>1</v>
      </c>
      <c r="J23" s="285"/>
      <c r="K23" s="316"/>
    </row>
    <row r="24" customHeight="1" spans="1:11">
      <c r="A24" s="81" t="s">
        <v>121</v>
      </c>
      <c r="B24" s="285"/>
      <c r="C24" s="285"/>
      <c r="D24" s="285">
        <v>1</v>
      </c>
      <c r="E24" s="285">
        <v>1</v>
      </c>
      <c r="F24" s="285">
        <v>1</v>
      </c>
      <c r="G24" s="285">
        <v>1</v>
      </c>
      <c r="H24" s="285">
        <v>1</v>
      </c>
      <c r="I24" s="285">
        <v>1</v>
      </c>
      <c r="J24" s="285"/>
      <c r="K24" s="316"/>
    </row>
    <row r="25" customHeight="1" spans="1:11">
      <c r="A25" s="81"/>
      <c r="B25" s="285"/>
      <c r="C25" s="285"/>
      <c r="D25" s="285"/>
      <c r="E25" s="285"/>
      <c r="F25" s="285"/>
      <c r="G25" s="285"/>
      <c r="H25" s="285"/>
      <c r="I25" s="285"/>
      <c r="J25" s="285"/>
      <c r="K25" s="317"/>
    </row>
    <row r="26" customHeight="1" spans="1:11">
      <c r="A26" s="81"/>
      <c r="B26" s="285"/>
      <c r="C26" s="285"/>
      <c r="D26" s="285"/>
      <c r="E26" s="285"/>
      <c r="F26" s="285"/>
      <c r="G26" s="285"/>
      <c r="H26" s="285"/>
      <c r="I26" s="285"/>
      <c r="J26" s="285"/>
      <c r="K26" s="317"/>
    </row>
    <row r="27" customHeight="1" spans="1:11">
      <c r="A27" s="81"/>
      <c r="B27" s="285"/>
      <c r="C27" s="285"/>
      <c r="D27" s="285"/>
      <c r="E27" s="285"/>
      <c r="F27" s="285"/>
      <c r="G27" s="285"/>
      <c r="H27" s="285"/>
      <c r="I27" s="285"/>
      <c r="J27" s="285"/>
      <c r="K27" s="317"/>
    </row>
    <row r="28" customHeight="1" spans="1:11">
      <c r="A28" s="81"/>
      <c r="B28" s="285"/>
      <c r="C28" s="285"/>
      <c r="D28" s="285"/>
      <c r="E28" s="285"/>
      <c r="F28" s="285"/>
      <c r="G28" s="285"/>
      <c r="H28" s="285"/>
      <c r="I28" s="285"/>
      <c r="J28" s="285"/>
      <c r="K28" s="317"/>
    </row>
    <row r="29" ht="18" customHeight="1" spans="1:11">
      <c r="A29" s="286" t="s">
        <v>122</v>
      </c>
      <c r="B29" s="287"/>
      <c r="C29" s="287"/>
      <c r="D29" s="287"/>
      <c r="E29" s="287"/>
      <c r="F29" s="287"/>
      <c r="G29" s="287"/>
      <c r="H29" s="287"/>
      <c r="I29" s="287"/>
      <c r="J29" s="287"/>
      <c r="K29" s="318"/>
    </row>
    <row r="30" ht="18.75" customHeight="1" spans="1:11">
      <c r="A30" s="288" t="s">
        <v>123</v>
      </c>
      <c r="B30" s="289"/>
      <c r="C30" s="289"/>
      <c r="D30" s="289"/>
      <c r="E30" s="289"/>
      <c r="F30" s="289"/>
      <c r="G30" s="289"/>
      <c r="H30" s="289"/>
      <c r="I30" s="289"/>
      <c r="J30" s="289"/>
      <c r="K30" s="319"/>
    </row>
    <row r="31" ht="18.75" customHeight="1" spans="1:11">
      <c r="A31" s="290"/>
      <c r="B31" s="291"/>
      <c r="C31" s="291"/>
      <c r="D31" s="291"/>
      <c r="E31" s="291"/>
      <c r="F31" s="291"/>
      <c r="G31" s="291"/>
      <c r="H31" s="291"/>
      <c r="I31" s="291"/>
      <c r="J31" s="291"/>
      <c r="K31" s="320"/>
    </row>
    <row r="32" ht="18" customHeight="1" spans="1:11">
      <c r="A32" s="286" t="s">
        <v>124</v>
      </c>
      <c r="B32" s="287"/>
      <c r="C32" s="287"/>
      <c r="D32" s="287"/>
      <c r="E32" s="287"/>
      <c r="F32" s="287"/>
      <c r="G32" s="287"/>
      <c r="H32" s="287"/>
      <c r="I32" s="287"/>
      <c r="J32" s="287"/>
      <c r="K32" s="318"/>
    </row>
    <row r="33" ht="14.25" spans="1:11">
      <c r="A33" s="292" t="s">
        <v>125</v>
      </c>
      <c r="B33" s="293"/>
      <c r="C33" s="293"/>
      <c r="D33" s="293"/>
      <c r="E33" s="293"/>
      <c r="F33" s="293"/>
      <c r="G33" s="293"/>
      <c r="H33" s="293"/>
      <c r="I33" s="293"/>
      <c r="J33" s="293"/>
      <c r="K33" s="321"/>
    </row>
    <row r="34" ht="15" spans="1:11">
      <c r="A34" s="101" t="s">
        <v>126</v>
      </c>
      <c r="B34" s="103"/>
      <c r="C34" s="174" t="s">
        <v>66</v>
      </c>
      <c r="D34" s="174" t="s">
        <v>67</v>
      </c>
      <c r="E34" s="294" t="s">
        <v>127</v>
      </c>
      <c r="F34" s="295"/>
      <c r="G34" s="295"/>
      <c r="H34" s="295"/>
      <c r="I34" s="295"/>
      <c r="J34" s="295"/>
      <c r="K34" s="322"/>
    </row>
    <row r="35" ht="15" spans="1:11">
      <c r="A35" s="296" t="s">
        <v>128</v>
      </c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ht="14.25" spans="1:11">
      <c r="A36" s="297" t="s">
        <v>129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3"/>
    </row>
    <row r="37" ht="14.25" spans="1:11">
      <c r="A37" s="222" t="s">
        <v>130</v>
      </c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4.25" spans="1:11">
      <c r="A38" s="222" t="s">
        <v>131</v>
      </c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4.25" spans="1:11">
      <c r="A39" s="222" t="s">
        <v>132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4.25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4.25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4.25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5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ht="15" spans="1:11">
      <c r="A44" s="267" t="s">
        <v>134</v>
      </c>
      <c r="B44" s="268"/>
      <c r="C44" s="268"/>
      <c r="D44" s="268"/>
      <c r="E44" s="268"/>
      <c r="F44" s="268"/>
      <c r="G44" s="268"/>
      <c r="H44" s="268"/>
      <c r="I44" s="268"/>
      <c r="J44" s="268"/>
      <c r="K44" s="310"/>
    </row>
    <row r="45" ht="14.25" spans="1:11">
      <c r="A45" s="274" t="s">
        <v>135</v>
      </c>
      <c r="B45" s="271" t="s">
        <v>94</v>
      </c>
      <c r="C45" s="271" t="s">
        <v>95</v>
      </c>
      <c r="D45" s="271" t="s">
        <v>87</v>
      </c>
      <c r="E45" s="276" t="s">
        <v>136</v>
      </c>
      <c r="F45" s="271" t="s">
        <v>94</v>
      </c>
      <c r="G45" s="271" t="s">
        <v>95</v>
      </c>
      <c r="H45" s="271" t="s">
        <v>87</v>
      </c>
      <c r="I45" s="276" t="s">
        <v>137</v>
      </c>
      <c r="J45" s="271" t="s">
        <v>94</v>
      </c>
      <c r="K45" s="311" t="s">
        <v>95</v>
      </c>
    </row>
    <row r="46" ht="14.25" spans="1:11">
      <c r="A46" s="183" t="s">
        <v>86</v>
      </c>
      <c r="B46" s="174" t="s">
        <v>94</v>
      </c>
      <c r="C46" s="174" t="s">
        <v>95</v>
      </c>
      <c r="D46" s="174" t="s">
        <v>87</v>
      </c>
      <c r="E46" s="215" t="s">
        <v>93</v>
      </c>
      <c r="F46" s="174" t="s">
        <v>94</v>
      </c>
      <c r="G46" s="174" t="s">
        <v>95</v>
      </c>
      <c r="H46" s="174" t="s">
        <v>87</v>
      </c>
      <c r="I46" s="215" t="s">
        <v>104</v>
      </c>
      <c r="J46" s="174" t="s">
        <v>94</v>
      </c>
      <c r="K46" s="175" t="s">
        <v>95</v>
      </c>
    </row>
    <row r="47" ht="15" spans="1:11">
      <c r="A47" s="190" t="s">
        <v>97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2"/>
    </row>
    <row r="48" ht="15" spans="1:11">
      <c r="A48" s="296" t="s">
        <v>138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</row>
    <row r="49" ht="15" spans="1:11">
      <c r="A49" s="297"/>
      <c r="B49" s="298"/>
      <c r="C49" s="298"/>
      <c r="D49" s="298"/>
      <c r="E49" s="298"/>
      <c r="F49" s="298"/>
      <c r="G49" s="298"/>
      <c r="H49" s="298"/>
      <c r="I49" s="298"/>
      <c r="J49" s="298"/>
      <c r="K49" s="323"/>
    </row>
    <row r="50" ht="15" spans="1:11">
      <c r="A50" s="299" t="s">
        <v>139</v>
      </c>
      <c r="B50" s="300" t="s">
        <v>140</v>
      </c>
      <c r="C50" s="300"/>
      <c r="D50" s="301" t="s">
        <v>141</v>
      </c>
      <c r="E50" s="302" t="s">
        <v>142</v>
      </c>
      <c r="F50" s="303" t="s">
        <v>143</v>
      </c>
      <c r="G50" s="304">
        <v>45458</v>
      </c>
      <c r="H50" s="305" t="s">
        <v>144</v>
      </c>
      <c r="I50" s="324"/>
      <c r="J50" s="325" t="s">
        <v>145</v>
      </c>
      <c r="K50" s="326"/>
    </row>
    <row r="51" ht="15" spans="1:11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ht="15" spans="1:11">
      <c r="A52" s="306"/>
      <c r="B52" s="307"/>
      <c r="C52" s="307"/>
      <c r="D52" s="307"/>
      <c r="E52" s="307"/>
      <c r="F52" s="307"/>
      <c r="G52" s="307"/>
      <c r="H52" s="307"/>
      <c r="I52" s="307"/>
      <c r="J52" s="307"/>
      <c r="K52" s="327"/>
    </row>
    <row r="53" ht="15" spans="1:11">
      <c r="A53" s="299" t="s">
        <v>139</v>
      </c>
      <c r="B53" s="300" t="s">
        <v>140</v>
      </c>
      <c r="C53" s="300"/>
      <c r="D53" s="301" t="s">
        <v>141</v>
      </c>
      <c r="E53" s="308" t="s">
        <v>142</v>
      </c>
      <c r="F53" s="303" t="s">
        <v>146</v>
      </c>
      <c r="G53" s="304">
        <v>45459</v>
      </c>
      <c r="H53" s="305" t="s">
        <v>144</v>
      </c>
      <c r="I53" s="324"/>
      <c r="J53" s="325" t="s">
        <v>145</v>
      </c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E52" sqref="E52"/>
    </sheetView>
  </sheetViews>
  <sheetFormatPr defaultColWidth="10" defaultRowHeight="16.5" customHeight="1"/>
  <cols>
    <col min="1" max="1" width="10.875" style="161" customWidth="1"/>
    <col min="2" max="16384" width="10" style="161"/>
  </cols>
  <sheetData>
    <row r="1" ht="22.5" customHeight="1" spans="1:11">
      <c r="A1" s="162" t="s">
        <v>147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53</v>
      </c>
      <c r="B2" s="164" t="s">
        <v>54</v>
      </c>
      <c r="C2" s="164"/>
      <c r="D2" s="165" t="s">
        <v>55</v>
      </c>
      <c r="E2" s="165"/>
      <c r="F2" s="164" t="s">
        <v>56</v>
      </c>
      <c r="G2" s="164"/>
      <c r="H2" s="166" t="s">
        <v>57</v>
      </c>
      <c r="I2" s="239" t="s">
        <v>58</v>
      </c>
      <c r="J2" s="239"/>
      <c r="K2" s="240"/>
    </row>
    <row r="3" customHeight="1" spans="1:11">
      <c r="A3" s="167" t="s">
        <v>59</v>
      </c>
      <c r="B3" s="168"/>
      <c r="C3" s="169"/>
      <c r="D3" s="170" t="s">
        <v>60</v>
      </c>
      <c r="E3" s="171"/>
      <c r="F3" s="171"/>
      <c r="G3" s="172"/>
      <c r="H3" s="170" t="s">
        <v>61</v>
      </c>
      <c r="I3" s="171"/>
      <c r="J3" s="171"/>
      <c r="K3" s="172"/>
    </row>
    <row r="4" customHeight="1" spans="1:11">
      <c r="A4" s="173" t="s">
        <v>62</v>
      </c>
      <c r="B4" s="174" t="s">
        <v>63</v>
      </c>
      <c r="C4" s="175"/>
      <c r="D4" s="173" t="s">
        <v>64</v>
      </c>
      <c r="E4" s="176"/>
      <c r="F4" s="177">
        <v>45509</v>
      </c>
      <c r="G4" s="178"/>
      <c r="H4" s="173" t="s">
        <v>148</v>
      </c>
      <c r="I4" s="176"/>
      <c r="J4" s="174" t="s">
        <v>66</v>
      </c>
      <c r="K4" s="175" t="s">
        <v>67</v>
      </c>
    </row>
    <row r="5" customHeight="1" spans="1:11">
      <c r="A5" s="179" t="s">
        <v>68</v>
      </c>
      <c r="B5" s="174" t="s">
        <v>69</v>
      </c>
      <c r="C5" s="175"/>
      <c r="D5" s="173" t="s">
        <v>70</v>
      </c>
      <c r="E5" s="176"/>
      <c r="F5" s="177">
        <v>45453</v>
      </c>
      <c r="G5" s="178"/>
      <c r="H5" s="173" t="s">
        <v>149</v>
      </c>
      <c r="I5" s="176"/>
      <c r="J5" s="174" t="s">
        <v>66</v>
      </c>
      <c r="K5" s="175" t="s">
        <v>67</v>
      </c>
    </row>
    <row r="6" customHeight="1" spans="1:11">
      <c r="A6" s="173" t="s">
        <v>72</v>
      </c>
      <c r="B6" s="180">
        <v>3</v>
      </c>
      <c r="C6" s="181">
        <v>6</v>
      </c>
      <c r="D6" s="179" t="s">
        <v>73</v>
      </c>
      <c r="E6" s="182"/>
      <c r="F6" s="177">
        <v>45483</v>
      </c>
      <c r="G6" s="178"/>
      <c r="H6" s="183" t="s">
        <v>150</v>
      </c>
      <c r="I6" s="215"/>
      <c r="J6" s="215"/>
      <c r="K6" s="241"/>
    </row>
    <row r="7" customHeight="1" spans="1:11">
      <c r="A7" s="173" t="s">
        <v>75</v>
      </c>
      <c r="B7" s="184">
        <v>4000</v>
      </c>
      <c r="C7" s="185"/>
      <c r="D7" s="179" t="s">
        <v>76</v>
      </c>
      <c r="E7" s="186"/>
      <c r="F7" s="177">
        <v>45493</v>
      </c>
      <c r="G7" s="178"/>
      <c r="H7" s="81"/>
      <c r="I7" s="174"/>
      <c r="J7" s="174"/>
      <c r="K7" s="175"/>
    </row>
    <row r="8" customHeight="1" spans="1:11">
      <c r="A8" s="187" t="s">
        <v>78</v>
      </c>
      <c r="B8" s="188"/>
      <c r="C8" s="189"/>
      <c r="D8" s="190" t="s">
        <v>79</v>
      </c>
      <c r="E8" s="191"/>
      <c r="F8" s="192">
        <v>45503</v>
      </c>
      <c r="G8" s="193"/>
      <c r="H8" s="190"/>
      <c r="I8" s="191"/>
      <c r="J8" s="191"/>
      <c r="K8" s="242"/>
    </row>
    <row r="9" customHeight="1" spans="1:11">
      <c r="A9" s="194" t="s">
        <v>151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83</v>
      </c>
      <c r="B10" s="196" t="s">
        <v>84</v>
      </c>
      <c r="C10" s="197" t="s">
        <v>85</v>
      </c>
      <c r="D10" s="198"/>
      <c r="E10" s="199" t="s">
        <v>88</v>
      </c>
      <c r="F10" s="196" t="s">
        <v>84</v>
      </c>
      <c r="G10" s="197" t="s">
        <v>85</v>
      </c>
      <c r="H10" s="196"/>
      <c r="I10" s="199" t="s">
        <v>86</v>
      </c>
      <c r="J10" s="196" t="s">
        <v>84</v>
      </c>
      <c r="K10" s="243" t="s">
        <v>85</v>
      </c>
    </row>
    <row r="11" customHeight="1" spans="1:11">
      <c r="A11" s="179" t="s">
        <v>89</v>
      </c>
      <c r="B11" s="200" t="s">
        <v>84</v>
      </c>
      <c r="C11" s="174" t="s">
        <v>85</v>
      </c>
      <c r="D11" s="186"/>
      <c r="E11" s="182" t="s">
        <v>91</v>
      </c>
      <c r="F11" s="200" t="s">
        <v>84</v>
      </c>
      <c r="G11" s="174" t="s">
        <v>85</v>
      </c>
      <c r="H11" s="200"/>
      <c r="I11" s="182" t="s">
        <v>96</v>
      </c>
      <c r="J11" s="200" t="s">
        <v>84</v>
      </c>
      <c r="K11" s="175" t="s">
        <v>85</v>
      </c>
    </row>
    <row r="12" customHeight="1" spans="1:11">
      <c r="A12" s="190" t="s">
        <v>127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2"/>
    </row>
    <row r="13" customHeight="1" spans="1:11">
      <c r="A13" s="201" t="s">
        <v>152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</row>
    <row r="14" customHeight="1" spans="1:11">
      <c r="A14" s="202" t="s">
        <v>153</v>
      </c>
      <c r="B14" s="203"/>
      <c r="C14" s="203"/>
      <c r="D14" s="203"/>
      <c r="E14" s="203"/>
      <c r="F14" s="203"/>
      <c r="G14" s="203"/>
      <c r="H14" s="203"/>
      <c r="I14" s="244"/>
      <c r="J14" s="244"/>
      <c r="K14" s="245"/>
    </row>
    <row r="15" customHeight="1" spans="1:11">
      <c r="A15" s="204"/>
      <c r="B15" s="205"/>
      <c r="C15" s="205"/>
      <c r="D15" s="206"/>
      <c r="E15" s="207"/>
      <c r="F15" s="205"/>
      <c r="G15" s="205"/>
      <c r="H15" s="206"/>
      <c r="I15" s="246"/>
      <c r="J15" s="247"/>
      <c r="K15" s="248"/>
    </row>
    <row r="16" customHeight="1" spans="1:11">
      <c r="A16" s="208"/>
      <c r="B16" s="209"/>
      <c r="C16" s="209"/>
      <c r="D16" s="209"/>
      <c r="E16" s="209"/>
      <c r="F16" s="209"/>
      <c r="G16" s="209"/>
      <c r="H16" s="209"/>
      <c r="I16" s="209"/>
      <c r="J16" s="209"/>
      <c r="K16" s="249"/>
    </row>
    <row r="17" customHeight="1" spans="1:11">
      <c r="A17" s="201" t="s">
        <v>154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</row>
    <row r="18" customHeight="1" spans="1:11">
      <c r="A18" s="202" t="s">
        <v>155</v>
      </c>
      <c r="B18" s="203"/>
      <c r="C18" s="203"/>
      <c r="D18" s="203"/>
      <c r="E18" s="203"/>
      <c r="F18" s="203"/>
      <c r="G18" s="203"/>
      <c r="H18" s="203"/>
      <c r="I18" s="244"/>
      <c r="J18" s="244"/>
      <c r="K18" s="245"/>
    </row>
    <row r="19" customHeight="1" spans="1:11">
      <c r="A19" s="204"/>
      <c r="B19" s="205"/>
      <c r="C19" s="205"/>
      <c r="D19" s="206"/>
      <c r="E19" s="207"/>
      <c r="F19" s="205"/>
      <c r="G19" s="205"/>
      <c r="H19" s="206"/>
      <c r="I19" s="246"/>
      <c r="J19" s="247"/>
      <c r="K19" s="248"/>
    </row>
    <row r="20" customHeight="1" spans="1:11">
      <c r="A20" s="208"/>
      <c r="B20" s="209"/>
      <c r="C20" s="209"/>
      <c r="D20" s="209"/>
      <c r="E20" s="209"/>
      <c r="F20" s="209"/>
      <c r="G20" s="209"/>
      <c r="H20" s="209"/>
      <c r="I20" s="209"/>
      <c r="J20" s="209"/>
      <c r="K20" s="249"/>
    </row>
    <row r="21" customHeight="1" spans="1:11">
      <c r="A21" s="210" t="s">
        <v>124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</row>
    <row r="22" customHeight="1" spans="1:11">
      <c r="A22" s="89" t="s">
        <v>125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52"/>
    </row>
    <row r="23" customHeight="1" spans="1:11">
      <c r="A23" s="101" t="s">
        <v>126</v>
      </c>
      <c r="B23" s="103"/>
      <c r="C23" s="174" t="s">
        <v>66</v>
      </c>
      <c r="D23" s="174" t="s">
        <v>67</v>
      </c>
      <c r="E23" s="100"/>
      <c r="F23" s="100"/>
      <c r="G23" s="100"/>
      <c r="H23" s="100"/>
      <c r="I23" s="100"/>
      <c r="J23" s="100"/>
      <c r="K23" s="146"/>
    </row>
    <row r="24" customHeight="1" spans="1:11">
      <c r="A24" s="211" t="s">
        <v>156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50"/>
    </row>
    <row r="25" customHeight="1" spans="1:11">
      <c r="A25" s="213"/>
      <c r="B25" s="214"/>
      <c r="C25" s="214"/>
      <c r="D25" s="214"/>
      <c r="E25" s="214"/>
      <c r="F25" s="214"/>
      <c r="G25" s="214"/>
      <c r="H25" s="214"/>
      <c r="I25" s="214"/>
      <c r="J25" s="214"/>
      <c r="K25" s="251"/>
    </row>
    <row r="26" customHeight="1" spans="1:11">
      <c r="A26" s="194" t="s">
        <v>134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7" t="s">
        <v>135</v>
      </c>
      <c r="B27" s="197" t="s">
        <v>94</v>
      </c>
      <c r="C27" s="197" t="s">
        <v>95</v>
      </c>
      <c r="D27" s="197" t="s">
        <v>87</v>
      </c>
      <c r="E27" s="168" t="s">
        <v>136</v>
      </c>
      <c r="F27" s="197" t="s">
        <v>94</v>
      </c>
      <c r="G27" s="197" t="s">
        <v>95</v>
      </c>
      <c r="H27" s="197" t="s">
        <v>87</v>
      </c>
      <c r="I27" s="168" t="s">
        <v>137</v>
      </c>
      <c r="J27" s="197" t="s">
        <v>94</v>
      </c>
      <c r="K27" s="243" t="s">
        <v>95</v>
      </c>
    </row>
    <row r="28" customHeight="1" spans="1:11">
      <c r="A28" s="183" t="s">
        <v>86</v>
      </c>
      <c r="B28" s="174" t="s">
        <v>94</v>
      </c>
      <c r="C28" s="174" t="s">
        <v>95</v>
      </c>
      <c r="D28" s="174" t="s">
        <v>87</v>
      </c>
      <c r="E28" s="215" t="s">
        <v>93</v>
      </c>
      <c r="F28" s="174" t="s">
        <v>94</v>
      </c>
      <c r="G28" s="174" t="s">
        <v>95</v>
      </c>
      <c r="H28" s="174" t="s">
        <v>87</v>
      </c>
      <c r="I28" s="215" t="s">
        <v>104</v>
      </c>
      <c r="J28" s="174" t="s">
        <v>94</v>
      </c>
      <c r="K28" s="175" t="s">
        <v>95</v>
      </c>
    </row>
    <row r="29" customHeight="1" spans="1:11">
      <c r="A29" s="173" t="s">
        <v>97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52"/>
    </row>
    <row r="30" customHeight="1" spans="1:11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53"/>
    </row>
    <row r="31" customHeight="1" spans="1:11">
      <c r="A31" s="219" t="s">
        <v>157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ht="17.25" customHeight="1" spans="1:11">
      <c r="A32" s="220" t="s">
        <v>158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54"/>
    </row>
    <row r="33" ht="17.25" customHeight="1" spans="1:11">
      <c r="A33" s="222" t="s">
        <v>159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55"/>
    </row>
    <row r="34" ht="17.25" customHeight="1" spans="1:11">
      <c r="A34" s="222" t="s">
        <v>160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55"/>
    </row>
    <row r="35" ht="17.25" customHeight="1" spans="1:11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55"/>
    </row>
    <row r="36" ht="17.25" customHeight="1" spans="1:11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55"/>
    </row>
    <row r="37" ht="17.25" customHeight="1" spans="1:11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55"/>
    </row>
    <row r="38" ht="17.25" customHeight="1" spans="1:1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55"/>
    </row>
    <row r="39" ht="17.25" customHeight="1" spans="1:11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55"/>
    </row>
    <row r="40" ht="17.25" customHeight="1" spans="1:11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55"/>
    </row>
    <row r="41" ht="17.25" customHeight="1" spans="1:11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55"/>
    </row>
    <row r="42" ht="17.25" customHeight="1" spans="1:11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55"/>
    </row>
    <row r="43" ht="17.25" customHeight="1" spans="1:11">
      <c r="A43" s="217" t="s">
        <v>133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53"/>
    </row>
    <row r="44" customHeight="1" spans="1:11">
      <c r="A44" s="219" t="s">
        <v>161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</row>
    <row r="45" ht="18" customHeight="1" spans="1:11">
      <c r="A45" s="224" t="s">
        <v>127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56"/>
    </row>
    <row r="46" ht="18" customHeight="1" spans="1:11">
      <c r="A46" s="224"/>
      <c r="B46" s="225"/>
      <c r="C46" s="225"/>
      <c r="D46" s="225"/>
      <c r="E46" s="225"/>
      <c r="F46" s="225"/>
      <c r="G46" s="225"/>
      <c r="H46" s="225"/>
      <c r="I46" s="225"/>
      <c r="J46" s="225"/>
      <c r="K46" s="256"/>
    </row>
    <row r="47" ht="18" customHeight="1" spans="1:11">
      <c r="A47" s="213"/>
      <c r="B47" s="214"/>
      <c r="C47" s="214"/>
      <c r="D47" s="214"/>
      <c r="E47" s="214"/>
      <c r="F47" s="214"/>
      <c r="G47" s="214"/>
      <c r="H47" s="214"/>
      <c r="I47" s="214"/>
      <c r="J47" s="214"/>
      <c r="K47" s="251"/>
    </row>
    <row r="48" ht="21" customHeight="1" spans="1:11">
      <c r="A48" s="226" t="s">
        <v>139</v>
      </c>
      <c r="B48" s="227" t="s">
        <v>140</v>
      </c>
      <c r="C48" s="227"/>
      <c r="D48" s="228" t="s">
        <v>141</v>
      </c>
      <c r="E48" s="229" t="s">
        <v>162</v>
      </c>
      <c r="F48" s="228" t="s">
        <v>143</v>
      </c>
      <c r="G48" s="230">
        <v>45495</v>
      </c>
      <c r="H48" s="231" t="s">
        <v>144</v>
      </c>
      <c r="I48" s="231"/>
      <c r="J48" s="227" t="s">
        <v>145</v>
      </c>
      <c r="K48" s="257"/>
    </row>
    <row r="49" customHeight="1" spans="1:11">
      <c r="A49" s="232" t="s">
        <v>163</v>
      </c>
      <c r="B49" s="233"/>
      <c r="C49" s="233"/>
      <c r="D49" s="233"/>
      <c r="E49" s="233"/>
      <c r="F49" s="233"/>
      <c r="G49" s="233"/>
      <c r="H49" s="233"/>
      <c r="I49" s="233"/>
      <c r="J49" s="233"/>
      <c r="K49" s="258"/>
    </row>
    <row r="50" customHeight="1" spans="1:11">
      <c r="A50" s="234"/>
      <c r="B50" s="235"/>
      <c r="C50" s="235"/>
      <c r="D50" s="235"/>
      <c r="E50" s="235"/>
      <c r="F50" s="235"/>
      <c r="G50" s="235"/>
      <c r="H50" s="235"/>
      <c r="I50" s="235"/>
      <c r="J50" s="235"/>
      <c r="K50" s="259"/>
    </row>
    <row r="51" customHeight="1" spans="1:11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60"/>
    </row>
    <row r="52" ht="21" customHeight="1" spans="1:11">
      <c r="A52" s="226" t="s">
        <v>139</v>
      </c>
      <c r="B52" s="227" t="s">
        <v>140</v>
      </c>
      <c r="C52" s="227"/>
      <c r="D52" s="228" t="s">
        <v>141</v>
      </c>
      <c r="E52" s="229" t="s">
        <v>162</v>
      </c>
      <c r="F52" s="228" t="s">
        <v>143</v>
      </c>
      <c r="G52" s="238">
        <v>45495</v>
      </c>
      <c r="H52" s="231" t="s">
        <v>144</v>
      </c>
      <c r="I52" s="231"/>
      <c r="J52" s="261" t="s">
        <v>145</v>
      </c>
      <c r="K52" s="2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31" workbookViewId="0">
      <selection activeCell="B39" sqref="B39:K39"/>
    </sheetView>
  </sheetViews>
  <sheetFormatPr defaultColWidth="10.125" defaultRowHeight="14.25"/>
  <cols>
    <col min="1" max="1" width="9.625" style="87" customWidth="1"/>
    <col min="2" max="2" width="11.125" style="87" customWidth="1"/>
    <col min="3" max="3" width="9.125" style="87" customWidth="1"/>
    <col min="4" max="4" width="9.5" style="87" customWidth="1"/>
    <col min="5" max="5" width="9.125" style="87" customWidth="1"/>
    <col min="6" max="6" width="10.375" style="87" customWidth="1"/>
    <col min="7" max="7" width="9.5" style="87" customWidth="1"/>
    <col min="8" max="8" width="9.125" style="87" customWidth="1"/>
    <col min="9" max="9" width="8.125" style="87" customWidth="1"/>
    <col min="10" max="10" width="10.5" style="87" customWidth="1"/>
    <col min="11" max="11" width="12.125" style="87" customWidth="1"/>
    <col min="12" max="16384" width="10.125" style="87"/>
  </cols>
  <sheetData>
    <row r="1" ht="26.25" spans="1:11">
      <c r="A1" s="88" t="s">
        <v>164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53</v>
      </c>
      <c r="B2" s="90" t="s">
        <v>54</v>
      </c>
      <c r="C2" s="90"/>
      <c r="D2" s="91" t="s">
        <v>62</v>
      </c>
      <c r="E2" s="92" t="s">
        <v>63</v>
      </c>
      <c r="F2" s="93" t="s">
        <v>165</v>
      </c>
      <c r="G2" s="94" t="s">
        <v>69</v>
      </c>
      <c r="H2" s="94"/>
      <c r="I2" s="123" t="s">
        <v>57</v>
      </c>
      <c r="J2" s="94" t="s">
        <v>58</v>
      </c>
      <c r="K2" s="145"/>
    </row>
    <row r="3" spans="1:11">
      <c r="A3" s="95" t="s">
        <v>75</v>
      </c>
      <c r="B3" s="96">
        <v>4000</v>
      </c>
      <c r="C3" s="96"/>
      <c r="D3" s="97" t="s">
        <v>166</v>
      </c>
      <c r="E3" s="98"/>
      <c r="F3" s="99"/>
      <c r="G3" s="99"/>
      <c r="H3" s="100" t="s">
        <v>167</v>
      </c>
      <c r="I3" s="100"/>
      <c r="J3" s="100"/>
      <c r="K3" s="146"/>
    </row>
    <row r="4" spans="1:11">
      <c r="A4" s="101" t="s">
        <v>72</v>
      </c>
      <c r="B4" s="102">
        <v>3</v>
      </c>
      <c r="C4" s="102">
        <v>6</v>
      </c>
      <c r="D4" s="103" t="s">
        <v>168</v>
      </c>
      <c r="E4" s="99"/>
      <c r="F4" s="99"/>
      <c r="G4" s="99"/>
      <c r="H4" s="103" t="s">
        <v>169</v>
      </c>
      <c r="I4" s="103"/>
      <c r="J4" s="116" t="s">
        <v>66</v>
      </c>
      <c r="K4" s="147" t="s">
        <v>67</v>
      </c>
    </row>
    <row r="5" spans="1:11">
      <c r="A5" s="101" t="s">
        <v>170</v>
      </c>
      <c r="B5" s="96">
        <v>1</v>
      </c>
      <c r="C5" s="96"/>
      <c r="D5" s="97" t="s">
        <v>171</v>
      </c>
      <c r="E5" s="97" t="s">
        <v>172</v>
      </c>
      <c r="F5" s="97" t="s">
        <v>173</v>
      </c>
      <c r="G5" s="97" t="s">
        <v>174</v>
      </c>
      <c r="H5" s="103" t="s">
        <v>175</v>
      </c>
      <c r="I5" s="103"/>
      <c r="J5" s="116" t="s">
        <v>66</v>
      </c>
      <c r="K5" s="147" t="s">
        <v>67</v>
      </c>
    </row>
    <row r="6" ht="15" spans="1:11">
      <c r="A6" s="104" t="s">
        <v>176</v>
      </c>
      <c r="B6" s="105">
        <v>125</v>
      </c>
      <c r="C6" s="105"/>
      <c r="D6" s="106" t="s">
        <v>177</v>
      </c>
      <c r="E6" s="107"/>
      <c r="F6" s="108">
        <v>3927</v>
      </c>
      <c r="G6" s="106"/>
      <c r="H6" s="109" t="s">
        <v>178</v>
      </c>
      <c r="I6" s="109"/>
      <c r="J6" s="108" t="s">
        <v>66</v>
      </c>
      <c r="K6" s="148" t="s">
        <v>67</v>
      </c>
    </row>
    <row r="7" ht="15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spans="1:11">
      <c r="A8" s="113" t="s">
        <v>179</v>
      </c>
      <c r="B8" s="93" t="s">
        <v>180</v>
      </c>
      <c r="C8" s="93" t="s">
        <v>181</v>
      </c>
      <c r="D8" s="93" t="s">
        <v>182</v>
      </c>
      <c r="E8" s="93" t="s">
        <v>183</v>
      </c>
      <c r="F8" s="93" t="s">
        <v>184</v>
      </c>
      <c r="G8" s="114" t="s">
        <v>78</v>
      </c>
      <c r="H8" s="115"/>
      <c r="I8" s="115"/>
      <c r="J8" s="115"/>
      <c r="K8" s="149"/>
    </row>
    <row r="9" spans="1:11">
      <c r="A9" s="101" t="s">
        <v>185</v>
      </c>
      <c r="B9" s="103"/>
      <c r="C9" s="116" t="s">
        <v>66</v>
      </c>
      <c r="D9" s="116" t="s">
        <v>67</v>
      </c>
      <c r="E9" s="97" t="s">
        <v>186</v>
      </c>
      <c r="F9" s="117" t="s">
        <v>187</v>
      </c>
      <c r="G9" s="118"/>
      <c r="H9" s="119"/>
      <c r="I9" s="119"/>
      <c r="J9" s="119"/>
      <c r="K9" s="150"/>
    </row>
    <row r="10" spans="1:11">
      <c r="A10" s="101" t="s">
        <v>188</v>
      </c>
      <c r="B10" s="103"/>
      <c r="C10" s="116" t="s">
        <v>66</v>
      </c>
      <c r="D10" s="116" t="s">
        <v>67</v>
      </c>
      <c r="E10" s="97" t="s">
        <v>189</v>
      </c>
      <c r="F10" s="117" t="s">
        <v>190</v>
      </c>
      <c r="G10" s="118" t="s">
        <v>191</v>
      </c>
      <c r="H10" s="119"/>
      <c r="I10" s="119"/>
      <c r="J10" s="119"/>
      <c r="K10" s="150"/>
    </row>
    <row r="11" spans="1:11">
      <c r="A11" s="120" t="s">
        <v>151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88</v>
      </c>
      <c r="B12" s="116" t="s">
        <v>84</v>
      </c>
      <c r="C12" s="116" t="s">
        <v>85</v>
      </c>
      <c r="D12" s="117"/>
      <c r="E12" s="97" t="s">
        <v>86</v>
      </c>
      <c r="F12" s="116" t="s">
        <v>84</v>
      </c>
      <c r="G12" s="116" t="s">
        <v>85</v>
      </c>
      <c r="H12" s="116"/>
      <c r="I12" s="97" t="s">
        <v>192</v>
      </c>
      <c r="J12" s="116" t="s">
        <v>84</v>
      </c>
      <c r="K12" s="147" t="s">
        <v>85</v>
      </c>
    </row>
    <row r="13" spans="1:11">
      <c r="A13" s="95" t="s">
        <v>91</v>
      </c>
      <c r="B13" s="116" t="s">
        <v>84</v>
      </c>
      <c r="C13" s="116" t="s">
        <v>85</v>
      </c>
      <c r="D13" s="117"/>
      <c r="E13" s="97" t="s">
        <v>96</v>
      </c>
      <c r="F13" s="116" t="s">
        <v>84</v>
      </c>
      <c r="G13" s="116" t="s">
        <v>85</v>
      </c>
      <c r="H13" s="116"/>
      <c r="I13" s="97" t="s">
        <v>193</v>
      </c>
      <c r="J13" s="116" t="s">
        <v>84</v>
      </c>
      <c r="K13" s="147" t="s">
        <v>85</v>
      </c>
    </row>
    <row r="14" ht="15" spans="1:11">
      <c r="A14" s="104" t="s">
        <v>194</v>
      </c>
      <c r="B14" s="108" t="s">
        <v>84</v>
      </c>
      <c r="C14" s="108" t="s">
        <v>85</v>
      </c>
      <c r="D14" s="107"/>
      <c r="E14" s="106" t="s">
        <v>195</v>
      </c>
      <c r="F14" s="108" t="s">
        <v>84</v>
      </c>
      <c r="G14" s="108" t="s">
        <v>85</v>
      </c>
      <c r="H14" s="108"/>
      <c r="I14" s="106" t="s">
        <v>196</v>
      </c>
      <c r="J14" s="108" t="s">
        <v>84</v>
      </c>
      <c r="K14" s="148" t="s">
        <v>85</v>
      </c>
    </row>
    <row r="15" ht="15" spans="1:11">
      <c r="A15" s="110"/>
      <c r="B15" s="122"/>
      <c r="C15" s="122"/>
      <c r="D15" s="111"/>
      <c r="E15" s="110"/>
      <c r="F15" s="122"/>
      <c r="G15" s="122"/>
      <c r="H15" s="122"/>
      <c r="I15" s="110"/>
      <c r="J15" s="122"/>
      <c r="K15" s="122"/>
    </row>
    <row r="16" s="85" customFormat="1" spans="1:11">
      <c r="A16" s="89" t="s">
        <v>197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52"/>
    </row>
    <row r="17" spans="1:11">
      <c r="A17" s="101" t="s">
        <v>198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3"/>
    </row>
    <row r="18" spans="1:11">
      <c r="A18" s="101" t="s">
        <v>199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3"/>
    </row>
    <row r="19" spans="1:11">
      <c r="A19" s="124" t="s">
        <v>200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54"/>
    </row>
    <row r="21" spans="1:11">
      <c r="A21" s="125"/>
      <c r="B21" s="126"/>
      <c r="C21" s="126"/>
      <c r="D21" s="126"/>
      <c r="E21" s="126"/>
      <c r="F21" s="126"/>
      <c r="G21" s="126"/>
      <c r="H21" s="126"/>
      <c r="I21" s="126"/>
      <c r="J21" s="126"/>
      <c r="K21" s="154"/>
    </row>
    <row r="22" spans="1:11">
      <c r="A22" s="125"/>
      <c r="B22" s="126"/>
      <c r="C22" s="126"/>
      <c r="D22" s="126"/>
      <c r="E22" s="126"/>
      <c r="F22" s="126"/>
      <c r="G22" s="126"/>
      <c r="H22" s="126"/>
      <c r="I22" s="126"/>
      <c r="J22" s="126"/>
      <c r="K22" s="154"/>
    </row>
    <row r="23" spans="1:11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55"/>
    </row>
    <row r="24" spans="1:11">
      <c r="A24" s="101" t="s">
        <v>126</v>
      </c>
      <c r="B24" s="103"/>
      <c r="C24" s="116" t="s">
        <v>66</v>
      </c>
      <c r="D24" s="116" t="s">
        <v>67</v>
      </c>
      <c r="E24" s="100"/>
      <c r="F24" s="100"/>
      <c r="G24" s="100"/>
      <c r="H24" s="100"/>
      <c r="I24" s="100"/>
      <c r="J24" s="100"/>
      <c r="K24" s="146"/>
    </row>
    <row r="25" ht="15" spans="1:11">
      <c r="A25" s="129" t="s">
        <v>201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56"/>
    </row>
    <row r="26" ht="15" spans="1:11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>
      <c r="A27" s="132" t="s">
        <v>202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33" t="s">
        <v>203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57"/>
    </row>
    <row r="29" spans="1:11">
      <c r="A29" s="133" t="s">
        <v>204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57"/>
    </row>
    <row r="30" spans="1:11">
      <c r="A30" s="133" t="s">
        <v>205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57"/>
    </row>
    <row r="31" spans="1:11">
      <c r="A31" s="133"/>
      <c r="B31" s="134"/>
      <c r="C31" s="134"/>
      <c r="D31" s="134"/>
      <c r="E31" s="134"/>
      <c r="F31" s="134"/>
      <c r="G31" s="134"/>
      <c r="H31" s="134"/>
      <c r="I31" s="134"/>
      <c r="J31" s="134"/>
      <c r="K31" s="157"/>
    </row>
    <row r="32" spans="1:11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57"/>
    </row>
    <row r="33" ht="23.1" customHeight="1" spans="1:11">
      <c r="A33" s="133"/>
      <c r="B33" s="134"/>
      <c r="C33" s="134"/>
      <c r="D33" s="134"/>
      <c r="E33" s="134"/>
      <c r="F33" s="134"/>
      <c r="G33" s="134"/>
      <c r="H33" s="134"/>
      <c r="I33" s="134"/>
      <c r="J33" s="134"/>
      <c r="K33" s="157"/>
    </row>
    <row r="34" ht="23.1" customHeigh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54"/>
    </row>
    <row r="35" ht="23.1" customHeight="1" spans="1:11">
      <c r="A35" s="135"/>
      <c r="B35" s="126"/>
      <c r="C35" s="126"/>
      <c r="D35" s="126"/>
      <c r="E35" s="126"/>
      <c r="F35" s="126"/>
      <c r="G35" s="126"/>
      <c r="H35" s="126"/>
      <c r="I35" s="126"/>
      <c r="J35" s="126"/>
      <c r="K35" s="154"/>
    </row>
    <row r="36" ht="23.1" customHeight="1" spans="1:1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58"/>
    </row>
    <row r="37" ht="18.75" customHeight="1" spans="1:11">
      <c r="A37" s="138" t="s">
        <v>206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59"/>
    </row>
    <row r="38" s="86" customFormat="1" ht="18.75" customHeight="1" spans="1:11">
      <c r="A38" s="101" t="s">
        <v>207</v>
      </c>
      <c r="B38" s="103"/>
      <c r="C38" s="103"/>
      <c r="D38" s="100" t="s">
        <v>208</v>
      </c>
      <c r="E38" s="100"/>
      <c r="F38" s="140" t="s">
        <v>209</v>
      </c>
      <c r="G38" s="141"/>
      <c r="H38" s="103" t="s">
        <v>210</v>
      </c>
      <c r="I38" s="103"/>
      <c r="J38" s="103" t="s">
        <v>211</v>
      </c>
      <c r="K38" s="153"/>
    </row>
    <row r="39" ht="18.75" customHeight="1" spans="1:13">
      <c r="A39" s="101" t="s">
        <v>127</v>
      </c>
      <c r="B39" s="103" t="s">
        <v>212</v>
      </c>
      <c r="C39" s="103"/>
      <c r="D39" s="103"/>
      <c r="E39" s="103"/>
      <c r="F39" s="103"/>
      <c r="G39" s="103"/>
      <c r="H39" s="103"/>
      <c r="I39" s="103"/>
      <c r="J39" s="103"/>
      <c r="K39" s="153"/>
      <c r="M39" s="86"/>
    </row>
    <row r="40" ht="30.95" customHeight="1" spans="1:11">
      <c r="A40" s="101"/>
      <c r="B40" s="103"/>
      <c r="C40" s="103"/>
      <c r="D40" s="103"/>
      <c r="E40" s="103"/>
      <c r="F40" s="103"/>
      <c r="G40" s="103"/>
      <c r="H40" s="103"/>
      <c r="I40" s="103"/>
      <c r="J40" s="103"/>
      <c r="K40" s="153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3"/>
    </row>
    <row r="42" ht="32.1" customHeight="1" spans="1:11">
      <c r="A42" s="104" t="s">
        <v>139</v>
      </c>
      <c r="B42" s="142" t="s">
        <v>213</v>
      </c>
      <c r="C42" s="142"/>
      <c r="D42" s="106" t="s">
        <v>214</v>
      </c>
      <c r="E42" s="107" t="s">
        <v>215</v>
      </c>
      <c r="F42" s="106" t="s">
        <v>143</v>
      </c>
      <c r="G42" s="143">
        <v>45510</v>
      </c>
      <c r="H42" s="144" t="s">
        <v>144</v>
      </c>
      <c r="I42" s="144"/>
      <c r="J42" s="142" t="s">
        <v>145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F23" sqref="F23"/>
    </sheetView>
  </sheetViews>
  <sheetFormatPr defaultColWidth="9" defaultRowHeight="26.1" customHeight="1"/>
  <cols>
    <col min="1" max="1" width="17.125" style="53" customWidth="1"/>
    <col min="2" max="7" width="9.375" style="53" customWidth="1"/>
    <col min="8" max="8" width="1.375" style="53" customWidth="1"/>
    <col min="9" max="14" width="12.875" style="53" customWidth="1"/>
    <col min="15" max="16384" width="9" style="53"/>
  </cols>
  <sheetData>
    <row r="1" ht="30" customHeight="1" spans="1:14">
      <c r="A1" s="54" t="s">
        <v>216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ht="29.1" customHeight="1" spans="1:14">
      <c r="A2" s="56" t="s">
        <v>62</v>
      </c>
      <c r="B2" s="57" t="s">
        <v>63</v>
      </c>
      <c r="C2" s="57"/>
      <c r="D2" s="58" t="s">
        <v>68</v>
      </c>
      <c r="E2" s="57" t="s">
        <v>69</v>
      </c>
      <c r="F2" s="57"/>
      <c r="G2" s="57"/>
      <c r="H2" s="59"/>
      <c r="I2" s="76" t="s">
        <v>57</v>
      </c>
      <c r="J2" s="57" t="s">
        <v>58</v>
      </c>
      <c r="K2" s="57"/>
      <c r="L2" s="57"/>
      <c r="M2" s="57"/>
      <c r="N2" s="77"/>
    </row>
    <row r="3" ht="29.1" customHeight="1" spans="1:14">
      <c r="A3" s="60" t="s">
        <v>217</v>
      </c>
      <c r="B3" s="61" t="s">
        <v>218</v>
      </c>
      <c r="C3" s="61"/>
      <c r="D3" s="61"/>
      <c r="E3" s="61"/>
      <c r="F3" s="61"/>
      <c r="G3" s="61"/>
      <c r="H3" s="62"/>
      <c r="I3" s="78" t="s">
        <v>219</v>
      </c>
      <c r="J3" s="78"/>
      <c r="K3" s="78"/>
      <c r="L3" s="78"/>
      <c r="M3" s="78"/>
      <c r="N3" s="79"/>
    </row>
    <row r="4" ht="29.1" customHeight="1" spans="1:14">
      <c r="A4" s="60"/>
      <c r="B4" s="63" t="s">
        <v>111</v>
      </c>
      <c r="C4" s="63" t="s">
        <v>112</v>
      </c>
      <c r="D4" s="64" t="s">
        <v>113</v>
      </c>
      <c r="E4" s="63" t="s">
        <v>114</v>
      </c>
      <c r="F4" s="63" t="s">
        <v>115</v>
      </c>
      <c r="G4" s="63" t="s">
        <v>116</v>
      </c>
      <c r="H4" s="62"/>
      <c r="I4" s="80" t="s">
        <v>119</v>
      </c>
      <c r="J4" s="80" t="s">
        <v>119</v>
      </c>
      <c r="K4" s="81" t="s">
        <v>121</v>
      </c>
      <c r="L4" s="81" t="s">
        <v>121</v>
      </c>
      <c r="M4" s="81" t="s">
        <v>120</v>
      </c>
      <c r="N4" s="81" t="s">
        <v>120</v>
      </c>
    </row>
    <row r="5" ht="29.1" customHeight="1" spans="1:14">
      <c r="A5" s="65" t="s">
        <v>220</v>
      </c>
      <c r="B5" s="66" t="s">
        <v>221</v>
      </c>
      <c r="C5" s="66" t="s">
        <v>222</v>
      </c>
      <c r="D5" s="67" t="s">
        <v>223</v>
      </c>
      <c r="E5" s="66" t="s">
        <v>224</v>
      </c>
      <c r="F5" s="66" t="s">
        <v>225</v>
      </c>
      <c r="G5" s="66" t="s">
        <v>226</v>
      </c>
      <c r="H5" s="62"/>
      <c r="I5" s="63" t="s">
        <v>111</v>
      </c>
      <c r="J5" s="63" t="s">
        <v>112</v>
      </c>
      <c r="K5" s="64" t="s">
        <v>113</v>
      </c>
      <c r="L5" s="63" t="s">
        <v>114</v>
      </c>
      <c r="M5" s="63" t="s">
        <v>115</v>
      </c>
      <c r="N5" s="63" t="s">
        <v>116</v>
      </c>
    </row>
    <row r="6" ht="29.1" customHeight="1" spans="1:14">
      <c r="A6" s="65" t="s">
        <v>227</v>
      </c>
      <c r="B6" s="68">
        <f>C6-1</f>
        <v>68</v>
      </c>
      <c r="C6" s="68">
        <f>D6-2</f>
        <v>69</v>
      </c>
      <c r="D6" s="69" t="s">
        <v>228</v>
      </c>
      <c r="E6" s="68">
        <f t="shared" ref="E6:E7" si="0">D6+2</f>
        <v>73</v>
      </c>
      <c r="F6" s="68">
        <f>E6+2</f>
        <v>75</v>
      </c>
      <c r="G6" s="68">
        <f t="shared" ref="G6:G7" si="1">F6+1</f>
        <v>76</v>
      </c>
      <c r="H6" s="62"/>
      <c r="I6" s="82" t="s">
        <v>229</v>
      </c>
      <c r="J6" s="82" t="s">
        <v>230</v>
      </c>
      <c r="K6" s="82" t="s">
        <v>231</v>
      </c>
      <c r="L6" s="82" t="s">
        <v>232</v>
      </c>
      <c r="M6" s="82" t="s">
        <v>233</v>
      </c>
      <c r="N6" s="82" t="s">
        <v>232</v>
      </c>
    </row>
    <row r="7" ht="29.1" customHeight="1" spans="1:14">
      <c r="A7" s="70" t="s">
        <v>234</v>
      </c>
      <c r="B7" s="71">
        <f>C7-1</f>
        <v>67</v>
      </c>
      <c r="C7" s="71">
        <f>D7-2</f>
        <v>68</v>
      </c>
      <c r="D7" s="72" t="s">
        <v>235</v>
      </c>
      <c r="E7" s="71">
        <f t="shared" si="0"/>
        <v>72</v>
      </c>
      <c r="F7" s="71">
        <f>E7+2</f>
        <v>74</v>
      </c>
      <c r="G7" s="71">
        <f t="shared" si="1"/>
        <v>75</v>
      </c>
      <c r="H7" s="62"/>
      <c r="I7" s="82" t="s">
        <v>236</v>
      </c>
      <c r="J7" s="82" t="s">
        <v>236</v>
      </c>
      <c r="K7" s="82" t="s">
        <v>236</v>
      </c>
      <c r="L7" s="82" t="s">
        <v>236</v>
      </c>
      <c r="M7" s="82" t="s">
        <v>236</v>
      </c>
      <c r="N7" s="82" t="s">
        <v>236</v>
      </c>
    </row>
    <row r="8" ht="29.1" customHeight="1" spans="1:14">
      <c r="A8" s="73" t="s">
        <v>237</v>
      </c>
      <c r="B8" s="73">
        <f t="shared" ref="B8:C10" si="2">C8-4</f>
        <v>106</v>
      </c>
      <c r="C8" s="73">
        <f t="shared" si="2"/>
        <v>110</v>
      </c>
      <c r="D8" s="73">
        <v>114</v>
      </c>
      <c r="E8" s="73">
        <f t="shared" ref="E8:E10" si="3">D8+4</f>
        <v>118</v>
      </c>
      <c r="F8" s="73">
        <f>E8+4</f>
        <v>122</v>
      </c>
      <c r="G8" s="73">
        <f t="shared" ref="G8:G10" si="4">F8+6</f>
        <v>128</v>
      </c>
      <c r="H8" s="62"/>
      <c r="I8" s="82" t="s">
        <v>238</v>
      </c>
      <c r="J8" s="82" t="s">
        <v>239</v>
      </c>
      <c r="K8" s="82" t="s">
        <v>236</v>
      </c>
      <c r="L8" s="82" t="s">
        <v>238</v>
      </c>
      <c r="M8" s="82" t="s">
        <v>240</v>
      </c>
      <c r="N8" s="82" t="s">
        <v>236</v>
      </c>
    </row>
    <row r="9" ht="29.1" customHeight="1" spans="1:14">
      <c r="A9" s="73" t="s">
        <v>241</v>
      </c>
      <c r="B9" s="73">
        <f t="shared" si="2"/>
        <v>102</v>
      </c>
      <c r="C9" s="73">
        <f t="shared" si="2"/>
        <v>106</v>
      </c>
      <c r="D9" s="73">
        <v>110</v>
      </c>
      <c r="E9" s="73">
        <f t="shared" si="3"/>
        <v>114</v>
      </c>
      <c r="F9" s="73">
        <f>E9+5</f>
        <v>119</v>
      </c>
      <c r="G9" s="73">
        <f t="shared" si="4"/>
        <v>125</v>
      </c>
      <c r="H9" s="62"/>
      <c r="I9" s="82" t="s">
        <v>242</v>
      </c>
      <c r="J9" s="82" t="s">
        <v>242</v>
      </c>
      <c r="K9" s="82" t="s">
        <v>242</v>
      </c>
      <c r="L9" s="82" t="s">
        <v>242</v>
      </c>
      <c r="M9" s="82" t="s">
        <v>242</v>
      </c>
      <c r="N9" s="82" t="s">
        <v>242</v>
      </c>
    </row>
    <row r="10" ht="29.1" customHeight="1" spans="1:14">
      <c r="A10" s="73" t="s">
        <v>243</v>
      </c>
      <c r="B10" s="73">
        <f t="shared" si="2"/>
        <v>102</v>
      </c>
      <c r="C10" s="73">
        <f t="shared" si="2"/>
        <v>106</v>
      </c>
      <c r="D10" s="73">
        <v>110</v>
      </c>
      <c r="E10" s="73">
        <f t="shared" si="3"/>
        <v>114</v>
      </c>
      <c r="F10" s="73">
        <f>E10+5</f>
        <v>119</v>
      </c>
      <c r="G10" s="73">
        <f t="shared" si="4"/>
        <v>125</v>
      </c>
      <c r="H10" s="62"/>
      <c r="I10" s="82" t="s">
        <v>244</v>
      </c>
      <c r="J10" s="82" t="s">
        <v>244</v>
      </c>
      <c r="K10" s="82" t="s">
        <v>245</v>
      </c>
      <c r="L10" s="82" t="s">
        <v>246</v>
      </c>
      <c r="M10" s="82" t="s">
        <v>244</v>
      </c>
      <c r="N10" s="82" t="s">
        <v>245</v>
      </c>
    </row>
    <row r="11" ht="29.1" customHeight="1" spans="1:14">
      <c r="A11" s="73" t="s">
        <v>247</v>
      </c>
      <c r="B11" s="73">
        <f>C11-1.2</f>
        <v>45.6</v>
      </c>
      <c r="C11" s="73">
        <f>D11-1.2</f>
        <v>46.8</v>
      </c>
      <c r="D11" s="73">
        <v>48</v>
      </c>
      <c r="E11" s="73">
        <f>D11+1.2</f>
        <v>49.2</v>
      </c>
      <c r="F11" s="73">
        <f>E11+1.2</f>
        <v>50.4</v>
      </c>
      <c r="G11" s="73">
        <f>F11+1.4</f>
        <v>51.8</v>
      </c>
      <c r="H11" s="62"/>
      <c r="I11" s="82" t="s">
        <v>236</v>
      </c>
      <c r="J11" s="82" t="s">
        <v>236</v>
      </c>
      <c r="K11" s="82" t="s">
        <v>236</v>
      </c>
      <c r="L11" s="82" t="s">
        <v>248</v>
      </c>
      <c r="M11" s="82" t="s">
        <v>248</v>
      </c>
      <c r="N11" s="82" t="s">
        <v>248</v>
      </c>
    </row>
    <row r="12" ht="29.1" customHeight="1" spans="1:14">
      <c r="A12" s="73" t="s">
        <v>249</v>
      </c>
      <c r="B12" s="73">
        <f>C12-1</f>
        <v>48</v>
      </c>
      <c r="C12" s="73">
        <f>D12-1</f>
        <v>49</v>
      </c>
      <c r="D12" s="73">
        <v>50</v>
      </c>
      <c r="E12" s="73">
        <f>D12+1</f>
        <v>51</v>
      </c>
      <c r="F12" s="73">
        <f>E12+1</f>
        <v>52</v>
      </c>
      <c r="G12" s="73">
        <f>F12+1.5</f>
        <v>53.5</v>
      </c>
      <c r="H12" s="62"/>
      <c r="I12" s="82" t="s">
        <v>236</v>
      </c>
      <c r="J12" s="82" t="s">
        <v>236</v>
      </c>
      <c r="K12" s="82" t="s">
        <v>236</v>
      </c>
      <c r="L12" s="82" t="s">
        <v>236</v>
      </c>
      <c r="M12" s="82" t="s">
        <v>236</v>
      </c>
      <c r="N12" s="82" t="s">
        <v>236</v>
      </c>
    </row>
    <row r="13" ht="29.1" customHeight="1" spans="1:14">
      <c r="A13" s="73" t="s">
        <v>250</v>
      </c>
      <c r="B13" s="73">
        <f>C13-0.6</f>
        <v>61.2</v>
      </c>
      <c r="C13" s="73">
        <f>D13-1.2</f>
        <v>61.8</v>
      </c>
      <c r="D13" s="73">
        <v>63</v>
      </c>
      <c r="E13" s="73">
        <f>D13+1.2</f>
        <v>64.2</v>
      </c>
      <c r="F13" s="73">
        <f>E13+1.2</f>
        <v>65.4</v>
      </c>
      <c r="G13" s="73">
        <f>F13+0.6</f>
        <v>66</v>
      </c>
      <c r="H13" s="62"/>
      <c r="I13" s="82" t="s">
        <v>236</v>
      </c>
      <c r="J13" s="82" t="s">
        <v>236</v>
      </c>
      <c r="K13" s="82" t="s">
        <v>236</v>
      </c>
      <c r="L13" s="82" t="s">
        <v>236</v>
      </c>
      <c r="M13" s="82" t="s">
        <v>236</v>
      </c>
      <c r="N13" s="82" t="s">
        <v>236</v>
      </c>
    </row>
    <row r="14" ht="29.1" customHeight="1" spans="1:14">
      <c r="A14" s="73" t="s">
        <v>251</v>
      </c>
      <c r="B14" s="73">
        <f>C14-0.8</f>
        <v>20.6</v>
      </c>
      <c r="C14" s="73">
        <f>D14-0.8</f>
        <v>21.4</v>
      </c>
      <c r="D14" s="69" t="s">
        <v>252</v>
      </c>
      <c r="E14" s="73">
        <f>D14+0.8</f>
        <v>23</v>
      </c>
      <c r="F14" s="73">
        <f>E14+0.8</f>
        <v>23.8</v>
      </c>
      <c r="G14" s="73">
        <f>F14+1.3</f>
        <v>25.1</v>
      </c>
      <c r="H14" s="62"/>
      <c r="I14" s="82" t="s">
        <v>236</v>
      </c>
      <c r="J14" s="82" t="s">
        <v>236</v>
      </c>
      <c r="K14" s="82" t="s">
        <v>236</v>
      </c>
      <c r="L14" s="82" t="s">
        <v>236</v>
      </c>
      <c r="M14" s="82" t="s">
        <v>236</v>
      </c>
      <c r="N14" s="82" t="s">
        <v>236</v>
      </c>
    </row>
    <row r="15" ht="29.1" customHeight="1" spans="1:14">
      <c r="A15" s="73" t="s">
        <v>253</v>
      </c>
      <c r="B15" s="73">
        <f>C15-0.6</f>
        <v>16.5</v>
      </c>
      <c r="C15" s="73">
        <f>D15-0.6</f>
        <v>17.1</v>
      </c>
      <c r="D15" s="69" t="s">
        <v>254</v>
      </c>
      <c r="E15" s="73">
        <f>D15+0.6</f>
        <v>18.3</v>
      </c>
      <c r="F15" s="73">
        <f>E15+0.6</f>
        <v>18.9</v>
      </c>
      <c r="G15" s="73">
        <f>F15+0.95</f>
        <v>19.85</v>
      </c>
      <c r="H15" s="62"/>
      <c r="I15" s="82" t="s">
        <v>236</v>
      </c>
      <c r="J15" s="82" t="s">
        <v>236</v>
      </c>
      <c r="K15" s="82" t="s">
        <v>236</v>
      </c>
      <c r="L15" s="82" t="s">
        <v>236</v>
      </c>
      <c r="M15" s="82" t="s">
        <v>236</v>
      </c>
      <c r="N15" s="82" t="s">
        <v>236</v>
      </c>
    </row>
    <row r="16" ht="29.1" customHeight="1" spans="1:14">
      <c r="A16" s="73" t="s">
        <v>255</v>
      </c>
      <c r="B16" s="73">
        <f>C16-0.4</f>
        <v>11.7</v>
      </c>
      <c r="C16" s="73">
        <f>D16-0.4</f>
        <v>12.1</v>
      </c>
      <c r="D16" s="74">
        <v>12.5</v>
      </c>
      <c r="E16" s="73">
        <f>D16+0.4</f>
        <v>12.9</v>
      </c>
      <c r="F16" s="73">
        <f>E16+0.4</f>
        <v>13.3</v>
      </c>
      <c r="G16" s="73">
        <f>F16+0.6</f>
        <v>13.9</v>
      </c>
      <c r="H16" s="62"/>
      <c r="I16" s="82" t="s">
        <v>236</v>
      </c>
      <c r="J16" s="82" t="s">
        <v>236</v>
      </c>
      <c r="K16" s="82" t="s">
        <v>236</v>
      </c>
      <c r="L16" s="82" t="s">
        <v>236</v>
      </c>
      <c r="M16" s="82" t="s">
        <v>236</v>
      </c>
      <c r="N16" s="82" t="s">
        <v>236</v>
      </c>
    </row>
    <row r="17" ht="29.1" customHeight="1" spans="1:14">
      <c r="A17" s="73" t="s">
        <v>256</v>
      </c>
      <c r="B17" s="73">
        <f>C17-0.5</f>
        <v>34</v>
      </c>
      <c r="C17" s="73">
        <f t="shared" ref="C17:C18" si="5">D17-0.5</f>
        <v>34.5</v>
      </c>
      <c r="D17" s="73">
        <v>35</v>
      </c>
      <c r="E17" s="73">
        <f t="shared" ref="E17:G17" si="6">D17+0.5</f>
        <v>35.5</v>
      </c>
      <c r="F17" s="73">
        <f t="shared" si="6"/>
        <v>36</v>
      </c>
      <c r="G17" s="73">
        <f t="shared" si="6"/>
        <v>36.5</v>
      </c>
      <c r="H17" s="62"/>
      <c r="I17" s="82" t="s">
        <v>236</v>
      </c>
      <c r="J17" s="82" t="s">
        <v>236</v>
      </c>
      <c r="K17" s="82" t="s">
        <v>236</v>
      </c>
      <c r="L17" s="82" t="s">
        <v>236</v>
      </c>
      <c r="M17" s="82" t="s">
        <v>236</v>
      </c>
      <c r="N17" s="82" t="s">
        <v>236</v>
      </c>
    </row>
    <row r="18" ht="29.1" customHeight="1" spans="1:14">
      <c r="A18" s="73" t="s">
        <v>257</v>
      </c>
      <c r="B18" s="73">
        <f>C18-0.5</f>
        <v>24</v>
      </c>
      <c r="C18" s="73">
        <f t="shared" si="5"/>
        <v>24.5</v>
      </c>
      <c r="D18" s="73">
        <v>25</v>
      </c>
      <c r="E18" s="73">
        <f>D18+0.5</f>
        <v>25.5</v>
      </c>
      <c r="F18" s="73">
        <f>E18+0.5</f>
        <v>26</v>
      </c>
      <c r="G18" s="73">
        <f>F18+0.75</f>
        <v>26.75</v>
      </c>
      <c r="H18" s="62"/>
      <c r="I18" s="82" t="s">
        <v>236</v>
      </c>
      <c r="J18" s="82" t="s">
        <v>236</v>
      </c>
      <c r="K18" s="82" t="s">
        <v>236</v>
      </c>
      <c r="L18" s="82" t="s">
        <v>236</v>
      </c>
      <c r="M18" s="82" t="s">
        <v>236</v>
      </c>
      <c r="N18" s="82" t="s">
        <v>236</v>
      </c>
    </row>
    <row r="19" ht="14.25" spans="1:14">
      <c r="A19" s="53" t="s">
        <v>258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ht="14.25" spans="1:13">
      <c r="A20" s="75"/>
      <c r="B20" s="75"/>
      <c r="C20" s="75"/>
      <c r="D20" s="75"/>
      <c r="E20" s="75"/>
      <c r="F20" s="75"/>
      <c r="G20" s="75"/>
      <c r="H20" s="75"/>
      <c r="I20" s="83" t="s">
        <v>259</v>
      </c>
      <c r="J20" s="84"/>
      <c r="K20" s="83" t="s">
        <v>260</v>
      </c>
      <c r="L20" s="83"/>
      <c r="M20" s="83" t="s">
        <v>261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21" sqref="F21"/>
    </sheetView>
  </sheetViews>
  <sheetFormatPr defaultColWidth="9" defaultRowHeight="14.25"/>
  <cols>
    <col min="1" max="1" width="7" customWidth="1"/>
    <col min="2" max="2" width="12.125" style="49" customWidth="1"/>
    <col min="3" max="3" width="12.875" style="49" customWidth="1"/>
    <col min="4" max="4" width="9.125" customWidth="1"/>
    <col min="5" max="5" width="14" style="50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263</v>
      </c>
      <c r="B2" s="5" t="s">
        <v>264</v>
      </c>
      <c r="C2" s="5" t="s">
        <v>265</v>
      </c>
      <c r="D2" s="5" t="s">
        <v>266</v>
      </c>
      <c r="E2" s="18" t="s">
        <v>267</v>
      </c>
      <c r="F2" s="5" t="s">
        <v>268</v>
      </c>
      <c r="G2" s="5" t="s">
        <v>269</v>
      </c>
      <c r="H2" s="5" t="s">
        <v>270</v>
      </c>
      <c r="I2" s="4" t="s">
        <v>271</v>
      </c>
      <c r="J2" s="4" t="s">
        <v>272</v>
      </c>
      <c r="K2" s="4" t="s">
        <v>273</v>
      </c>
      <c r="L2" s="4" t="s">
        <v>274</v>
      </c>
      <c r="M2" s="4" t="s">
        <v>275</v>
      </c>
      <c r="N2" s="5" t="s">
        <v>276</v>
      </c>
      <c r="O2" s="5" t="s">
        <v>277</v>
      </c>
    </row>
    <row r="3" s="1" customFormat="1" ht="16.5" spans="1:15">
      <c r="A3" s="4"/>
      <c r="B3" s="7"/>
      <c r="C3" s="7"/>
      <c r="D3" s="7"/>
      <c r="E3" s="19"/>
      <c r="F3" s="7"/>
      <c r="G3" s="7"/>
      <c r="H3" s="7"/>
      <c r="I3" s="4" t="s">
        <v>278</v>
      </c>
      <c r="J3" s="4" t="s">
        <v>278</v>
      </c>
      <c r="K3" s="4" t="s">
        <v>278</v>
      </c>
      <c r="L3" s="4" t="s">
        <v>278</v>
      </c>
      <c r="M3" s="4" t="s">
        <v>278</v>
      </c>
      <c r="N3" s="7"/>
      <c r="O3" s="7"/>
    </row>
    <row r="4" ht="31.5" spans="1:15">
      <c r="A4" s="9">
        <v>1</v>
      </c>
      <c r="B4" s="10">
        <v>1112</v>
      </c>
      <c r="C4" s="10" t="s">
        <v>279</v>
      </c>
      <c r="D4" s="362" t="s">
        <v>280</v>
      </c>
      <c r="E4" s="22" t="s">
        <v>281</v>
      </c>
      <c r="F4" s="363" t="s">
        <v>282</v>
      </c>
      <c r="G4" s="10" t="s">
        <v>66</v>
      </c>
      <c r="H4" s="10" t="s">
        <v>66</v>
      </c>
      <c r="I4" s="10">
        <v>2</v>
      </c>
      <c r="J4" s="10">
        <v>2</v>
      </c>
      <c r="K4" s="10">
        <v>2</v>
      </c>
      <c r="L4" s="10">
        <v>4</v>
      </c>
      <c r="M4" s="10">
        <v>3</v>
      </c>
      <c r="N4" s="10">
        <f t="shared" ref="N4:N7" si="0">SUM(I4:M4)</f>
        <v>13</v>
      </c>
      <c r="O4" s="10" t="s">
        <v>283</v>
      </c>
    </row>
    <row r="5" ht="31.5" spans="1:15">
      <c r="A5" s="9">
        <v>2</v>
      </c>
      <c r="B5" s="10">
        <v>1620</v>
      </c>
      <c r="C5" s="10" t="s">
        <v>279</v>
      </c>
      <c r="D5" s="364" t="s">
        <v>284</v>
      </c>
      <c r="E5" s="22" t="s">
        <v>281</v>
      </c>
      <c r="F5" s="365" t="s">
        <v>282</v>
      </c>
      <c r="G5" s="10" t="s">
        <v>66</v>
      </c>
      <c r="H5" s="10" t="s">
        <v>66</v>
      </c>
      <c r="I5" s="10">
        <v>2</v>
      </c>
      <c r="J5" s="10">
        <v>1</v>
      </c>
      <c r="K5" s="10">
        <v>2</v>
      </c>
      <c r="L5" s="10">
        <v>3</v>
      </c>
      <c r="M5" s="10">
        <v>3</v>
      </c>
      <c r="N5" s="10">
        <f t="shared" si="0"/>
        <v>11</v>
      </c>
      <c r="O5" s="10" t="s">
        <v>283</v>
      </c>
    </row>
    <row r="6" ht="31.5" spans="1:15">
      <c r="A6" s="9">
        <v>3</v>
      </c>
      <c r="B6" s="10">
        <v>2033</v>
      </c>
      <c r="C6" s="10" t="s">
        <v>279</v>
      </c>
      <c r="D6" s="362" t="s">
        <v>285</v>
      </c>
      <c r="E6" s="24" t="s">
        <v>286</v>
      </c>
      <c r="F6" s="363" t="s">
        <v>282</v>
      </c>
      <c r="G6" s="10" t="s">
        <v>66</v>
      </c>
      <c r="H6" s="10" t="s">
        <v>66</v>
      </c>
      <c r="I6" s="10">
        <v>1</v>
      </c>
      <c r="J6" s="10">
        <v>2</v>
      </c>
      <c r="K6" s="10">
        <v>1</v>
      </c>
      <c r="L6" s="10">
        <v>4</v>
      </c>
      <c r="M6" s="10">
        <v>2</v>
      </c>
      <c r="N6" s="10">
        <f t="shared" si="0"/>
        <v>10</v>
      </c>
      <c r="O6" s="10" t="s">
        <v>283</v>
      </c>
    </row>
    <row r="7" ht="21.75" customHeight="1" spans="1:15">
      <c r="A7" s="9">
        <v>4</v>
      </c>
      <c r="B7" s="10">
        <v>1110</v>
      </c>
      <c r="C7" s="10" t="s">
        <v>279</v>
      </c>
      <c r="D7" s="364" t="s">
        <v>287</v>
      </c>
      <c r="E7" s="24" t="s">
        <v>63</v>
      </c>
      <c r="F7" s="365" t="s">
        <v>282</v>
      </c>
      <c r="G7" s="10" t="s">
        <v>66</v>
      </c>
      <c r="H7" s="10" t="s">
        <v>66</v>
      </c>
      <c r="I7" s="10">
        <v>1</v>
      </c>
      <c r="J7" s="10">
        <v>2</v>
      </c>
      <c r="K7" s="10">
        <v>2</v>
      </c>
      <c r="L7" s="10">
        <v>2</v>
      </c>
      <c r="M7" s="10">
        <v>2</v>
      </c>
      <c r="N7" s="10">
        <f t="shared" si="0"/>
        <v>9</v>
      </c>
      <c r="O7" s="10" t="s">
        <v>283</v>
      </c>
    </row>
    <row r="8" spans="1:15">
      <c r="A8" s="9"/>
      <c r="B8" s="10"/>
      <c r="C8" s="10"/>
      <c r="D8" s="21"/>
      <c r="E8" s="24"/>
      <c r="F8" s="43"/>
      <c r="G8" s="10"/>
      <c r="H8" s="10"/>
      <c r="I8" s="10"/>
      <c r="J8" s="10"/>
      <c r="K8" s="10"/>
      <c r="L8" s="10"/>
      <c r="M8" s="9"/>
      <c r="N8" s="9"/>
      <c r="O8" s="9"/>
    </row>
    <row r="9" spans="1:15">
      <c r="A9" s="9"/>
      <c r="B9" s="10"/>
      <c r="C9" s="10"/>
      <c r="D9" s="40"/>
      <c r="E9" s="24"/>
      <c r="F9" s="44"/>
      <c r="G9" s="10"/>
      <c r="H9" s="10"/>
      <c r="I9" s="10"/>
      <c r="J9" s="10"/>
      <c r="K9" s="10"/>
      <c r="L9" s="10"/>
      <c r="M9" s="9"/>
      <c r="N9" s="9"/>
      <c r="O9" s="9"/>
    </row>
    <row r="10" spans="1:15">
      <c r="A10" s="9"/>
      <c r="B10" s="10"/>
      <c r="C10" s="10"/>
      <c r="D10" s="9"/>
      <c r="E10" s="51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0"/>
      <c r="C11" s="10"/>
      <c r="D11" s="9"/>
      <c r="E11" s="51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1" t="s">
        <v>288</v>
      </c>
      <c r="B12" s="12"/>
      <c r="C12" s="12"/>
      <c r="D12" s="13"/>
      <c r="E12" s="14"/>
      <c r="F12" s="30"/>
      <c r="G12" s="30"/>
      <c r="H12" s="30"/>
      <c r="I12" s="25"/>
      <c r="J12" s="11" t="s">
        <v>289</v>
      </c>
      <c r="K12" s="15"/>
      <c r="L12" s="15"/>
      <c r="M12" s="13"/>
      <c r="N12" s="15"/>
      <c r="O12" s="20"/>
    </row>
    <row r="13" ht="16.5" spans="1:15">
      <c r="A13" s="16" t="s">
        <v>290</v>
      </c>
      <c r="B13" s="52"/>
      <c r="C13" s="5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263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4" t="s">
        <v>292</v>
      </c>
      <c r="H2" s="4"/>
      <c r="I2" s="4" t="s">
        <v>293</v>
      </c>
      <c r="J2" s="4"/>
      <c r="K2" s="6" t="s">
        <v>294</v>
      </c>
      <c r="L2" s="46" t="s">
        <v>295</v>
      </c>
      <c r="M2" s="18" t="s">
        <v>296</v>
      </c>
    </row>
    <row r="3" s="1" customFormat="1" ht="16.5" spans="1:13">
      <c r="A3" s="4"/>
      <c r="B3" s="7"/>
      <c r="C3" s="7"/>
      <c r="D3" s="7"/>
      <c r="E3" s="7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47"/>
      <c r="M3" s="19"/>
    </row>
    <row r="4" ht="31.5" spans="1:13">
      <c r="A4" s="9">
        <v>1</v>
      </c>
      <c r="B4" s="363" t="s">
        <v>282</v>
      </c>
      <c r="C4" s="10">
        <v>1112</v>
      </c>
      <c r="D4" s="10" t="s">
        <v>279</v>
      </c>
      <c r="E4" s="362" t="s">
        <v>280</v>
      </c>
      <c r="F4" s="22" t="s">
        <v>281</v>
      </c>
      <c r="G4" s="10">
        <v>0.2</v>
      </c>
      <c r="H4" s="10">
        <v>0.2</v>
      </c>
      <c r="I4" s="10">
        <v>0.3</v>
      </c>
      <c r="J4" s="10">
        <v>0.5</v>
      </c>
      <c r="K4" s="10">
        <f t="shared" ref="K4:K7" si="0">SUM(G4:J4)</f>
        <v>1.2</v>
      </c>
      <c r="L4" s="10" t="s">
        <v>299</v>
      </c>
      <c r="M4" s="10" t="s">
        <v>283</v>
      </c>
    </row>
    <row r="5" ht="28.5" spans="1:13">
      <c r="A5" s="9">
        <v>2</v>
      </c>
      <c r="B5" s="365" t="s">
        <v>282</v>
      </c>
      <c r="C5" s="10">
        <v>1620</v>
      </c>
      <c r="D5" s="10" t="s">
        <v>279</v>
      </c>
      <c r="E5" s="364" t="s">
        <v>284</v>
      </c>
      <c r="F5" s="22" t="s">
        <v>281</v>
      </c>
      <c r="G5" s="10">
        <v>0.3</v>
      </c>
      <c r="H5" s="10">
        <v>0.2</v>
      </c>
      <c r="I5" s="10">
        <v>0.5</v>
      </c>
      <c r="J5" s="10">
        <v>0.5</v>
      </c>
      <c r="K5" s="10">
        <f t="shared" si="0"/>
        <v>1.5</v>
      </c>
      <c r="L5" s="10" t="s">
        <v>299</v>
      </c>
      <c r="M5" s="10" t="s">
        <v>283</v>
      </c>
    </row>
    <row r="6" ht="21" spans="1:13">
      <c r="A6" s="9">
        <v>3</v>
      </c>
      <c r="B6" s="363" t="s">
        <v>282</v>
      </c>
      <c r="C6" s="10">
        <v>2033</v>
      </c>
      <c r="D6" s="10" t="s">
        <v>279</v>
      </c>
      <c r="E6" s="362" t="s">
        <v>285</v>
      </c>
      <c r="F6" s="24" t="s">
        <v>286</v>
      </c>
      <c r="G6" s="10">
        <v>0.2</v>
      </c>
      <c r="H6" s="10">
        <v>0.2</v>
      </c>
      <c r="I6" s="10">
        <v>0.2</v>
      </c>
      <c r="J6" s="10">
        <v>0.5</v>
      </c>
      <c r="K6" s="10">
        <f t="shared" si="0"/>
        <v>1.1</v>
      </c>
      <c r="L6" s="10" t="s">
        <v>299</v>
      </c>
      <c r="M6" s="10" t="s">
        <v>283</v>
      </c>
    </row>
    <row r="7" ht="21" spans="1:13">
      <c r="A7" s="9">
        <v>4</v>
      </c>
      <c r="B7" s="365" t="s">
        <v>282</v>
      </c>
      <c r="C7" s="10">
        <v>1110</v>
      </c>
      <c r="D7" s="10" t="s">
        <v>279</v>
      </c>
      <c r="E7" s="364" t="s">
        <v>287</v>
      </c>
      <c r="F7" s="24" t="s">
        <v>63</v>
      </c>
      <c r="G7" s="10">
        <v>0.2</v>
      </c>
      <c r="H7" s="10">
        <v>0.2</v>
      </c>
      <c r="I7" s="10">
        <v>0.4</v>
      </c>
      <c r="J7" s="10">
        <v>0.5</v>
      </c>
      <c r="K7" s="10">
        <f t="shared" si="0"/>
        <v>1.3</v>
      </c>
      <c r="L7" s="10" t="s">
        <v>299</v>
      </c>
      <c r="M7" s="10" t="s">
        <v>283</v>
      </c>
    </row>
    <row r="8" spans="1:13">
      <c r="A8" s="9"/>
      <c r="B8" s="43"/>
      <c r="C8" s="10"/>
      <c r="D8" s="10"/>
      <c r="E8" s="21"/>
      <c r="F8" s="10"/>
      <c r="G8" s="10"/>
      <c r="H8" s="10"/>
      <c r="I8" s="10"/>
      <c r="J8" s="10"/>
      <c r="K8" s="9"/>
      <c r="L8" s="10"/>
      <c r="M8" s="9"/>
    </row>
    <row r="9" spans="1:13">
      <c r="A9" s="9"/>
      <c r="B9" s="44"/>
      <c r="C9" s="10"/>
      <c r="D9" s="10"/>
      <c r="E9" s="40"/>
      <c r="F9" s="10"/>
      <c r="G9" s="10"/>
      <c r="H9" s="10"/>
      <c r="I9" s="10"/>
      <c r="J9" s="10"/>
      <c r="K9" s="9"/>
      <c r="L9" s="10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1" t="s">
        <v>300</v>
      </c>
      <c r="B12" s="15"/>
      <c r="C12" s="15"/>
      <c r="D12" s="15"/>
      <c r="E12" s="13"/>
      <c r="F12" s="14"/>
      <c r="G12" s="25"/>
      <c r="H12" s="11" t="s">
        <v>301</v>
      </c>
      <c r="I12" s="15"/>
      <c r="J12" s="15"/>
      <c r="K12" s="13"/>
      <c r="L12" s="48"/>
      <c r="M12" s="20"/>
    </row>
    <row r="13" ht="16.5" spans="1:13">
      <c r="A13" s="45" t="s">
        <v>302</v>
      </c>
      <c r="B13" s="4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F4" sqref="F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304</v>
      </c>
      <c r="B2" s="5" t="s">
        <v>268</v>
      </c>
      <c r="C2" s="5" t="s">
        <v>264</v>
      </c>
      <c r="D2" s="5" t="s">
        <v>265</v>
      </c>
      <c r="E2" s="5" t="s">
        <v>266</v>
      </c>
      <c r="F2" s="5" t="s">
        <v>267</v>
      </c>
      <c r="G2" s="31" t="s">
        <v>305</v>
      </c>
      <c r="H2" s="32"/>
      <c r="I2" s="41"/>
      <c r="J2" s="31" t="s">
        <v>306</v>
      </c>
      <c r="K2" s="32"/>
      <c r="L2" s="41"/>
      <c r="M2" s="31" t="s">
        <v>307</v>
      </c>
      <c r="N2" s="32"/>
      <c r="O2" s="41"/>
      <c r="P2" s="31" t="s">
        <v>308</v>
      </c>
      <c r="Q2" s="32"/>
      <c r="R2" s="41"/>
      <c r="S2" s="32" t="s">
        <v>309</v>
      </c>
      <c r="T2" s="32"/>
      <c r="U2" s="41"/>
      <c r="V2" s="27" t="s">
        <v>310</v>
      </c>
      <c r="W2" s="27" t="s">
        <v>277</v>
      </c>
    </row>
    <row r="3" s="1" customFormat="1" ht="16.5" spans="1:23">
      <c r="A3" s="7"/>
      <c r="B3" s="33"/>
      <c r="C3" s="33"/>
      <c r="D3" s="33"/>
      <c r="E3" s="33"/>
      <c r="F3" s="33"/>
      <c r="G3" s="4" t="s">
        <v>311</v>
      </c>
      <c r="H3" s="4" t="s">
        <v>68</v>
      </c>
      <c r="I3" s="4" t="s">
        <v>268</v>
      </c>
      <c r="J3" s="4" t="s">
        <v>311</v>
      </c>
      <c r="K3" s="4" t="s">
        <v>68</v>
      </c>
      <c r="L3" s="4" t="s">
        <v>268</v>
      </c>
      <c r="M3" s="4" t="s">
        <v>311</v>
      </c>
      <c r="N3" s="4" t="s">
        <v>68</v>
      </c>
      <c r="O3" s="4" t="s">
        <v>268</v>
      </c>
      <c r="P3" s="4" t="s">
        <v>311</v>
      </c>
      <c r="Q3" s="4" t="s">
        <v>68</v>
      </c>
      <c r="R3" s="4" t="s">
        <v>268</v>
      </c>
      <c r="S3" s="4" t="s">
        <v>311</v>
      </c>
      <c r="T3" s="4" t="s">
        <v>68</v>
      </c>
      <c r="U3" s="4" t="s">
        <v>268</v>
      </c>
      <c r="V3" s="42"/>
      <c r="W3" s="42"/>
    </row>
    <row r="4" ht="31.5" spans="1:23">
      <c r="A4" s="34" t="s">
        <v>312</v>
      </c>
      <c r="B4" s="366" t="s">
        <v>282</v>
      </c>
      <c r="C4" s="10">
        <v>1112</v>
      </c>
      <c r="D4" s="10" t="s">
        <v>279</v>
      </c>
      <c r="E4" s="362" t="s">
        <v>280</v>
      </c>
      <c r="F4" s="22" t="s">
        <v>281</v>
      </c>
      <c r="G4" s="367" t="s">
        <v>313</v>
      </c>
      <c r="H4" s="367" t="s">
        <v>314</v>
      </c>
      <c r="I4" s="367" t="s">
        <v>315</v>
      </c>
      <c r="J4" s="367" t="s">
        <v>316</v>
      </c>
      <c r="K4" s="10" t="s">
        <v>317</v>
      </c>
      <c r="L4" s="367" t="s">
        <v>318</v>
      </c>
      <c r="M4" s="367" t="s">
        <v>319</v>
      </c>
      <c r="N4" s="367" t="s">
        <v>320</v>
      </c>
      <c r="O4" s="367" t="s">
        <v>321</v>
      </c>
      <c r="P4" s="10"/>
      <c r="Q4" s="10"/>
      <c r="R4" s="10"/>
      <c r="S4" s="10"/>
      <c r="T4" s="10"/>
      <c r="U4" s="10"/>
      <c r="V4" s="10"/>
      <c r="W4" s="10"/>
    </row>
    <row r="5" ht="28.5" spans="1:23">
      <c r="A5" s="36"/>
      <c r="B5" s="37"/>
      <c r="C5" s="10">
        <v>1620</v>
      </c>
      <c r="D5" s="10" t="s">
        <v>279</v>
      </c>
      <c r="E5" s="364" t="s">
        <v>284</v>
      </c>
      <c r="F5" s="22" t="s">
        <v>281</v>
      </c>
      <c r="G5" s="31" t="s">
        <v>322</v>
      </c>
      <c r="H5" s="32"/>
      <c r="I5" s="41"/>
      <c r="J5" s="31" t="s">
        <v>323</v>
      </c>
      <c r="K5" s="32"/>
      <c r="L5" s="41"/>
      <c r="M5" s="31" t="s">
        <v>324</v>
      </c>
      <c r="N5" s="32"/>
      <c r="O5" s="41"/>
      <c r="P5" s="31" t="s">
        <v>325</v>
      </c>
      <c r="Q5" s="32"/>
      <c r="R5" s="41"/>
      <c r="S5" s="32" t="s">
        <v>326</v>
      </c>
      <c r="T5" s="32"/>
      <c r="U5" s="41"/>
      <c r="V5" s="10"/>
      <c r="W5" s="10"/>
    </row>
    <row r="6" ht="21" spans="1:23">
      <c r="A6" s="36"/>
      <c r="B6" s="37"/>
      <c r="C6" s="10">
        <v>2033</v>
      </c>
      <c r="D6" s="10" t="s">
        <v>279</v>
      </c>
      <c r="E6" s="362" t="s">
        <v>285</v>
      </c>
      <c r="F6" s="24" t="s">
        <v>286</v>
      </c>
      <c r="G6" s="4" t="s">
        <v>311</v>
      </c>
      <c r="H6" s="4" t="s">
        <v>68</v>
      </c>
      <c r="I6" s="4" t="s">
        <v>268</v>
      </c>
      <c r="J6" s="4" t="s">
        <v>311</v>
      </c>
      <c r="K6" s="4" t="s">
        <v>68</v>
      </c>
      <c r="L6" s="4" t="s">
        <v>268</v>
      </c>
      <c r="M6" s="4" t="s">
        <v>311</v>
      </c>
      <c r="N6" s="4" t="s">
        <v>68</v>
      </c>
      <c r="O6" s="4" t="s">
        <v>268</v>
      </c>
      <c r="P6" s="4" t="s">
        <v>311</v>
      </c>
      <c r="Q6" s="4" t="s">
        <v>68</v>
      </c>
      <c r="R6" s="4" t="s">
        <v>268</v>
      </c>
      <c r="S6" s="4" t="s">
        <v>311</v>
      </c>
      <c r="T6" s="4" t="s">
        <v>68</v>
      </c>
      <c r="U6" s="4" t="s">
        <v>268</v>
      </c>
      <c r="V6" s="10"/>
      <c r="W6" s="10"/>
    </row>
    <row r="7" ht="21" spans="1:23">
      <c r="A7" s="38"/>
      <c r="B7" s="39"/>
      <c r="C7" s="10">
        <v>1110</v>
      </c>
      <c r="D7" s="10" t="s">
        <v>279</v>
      </c>
      <c r="E7" s="364" t="s">
        <v>287</v>
      </c>
      <c r="F7" s="24" t="s">
        <v>63</v>
      </c>
      <c r="G7" s="10" t="s">
        <v>327</v>
      </c>
      <c r="H7" s="10" t="s">
        <v>328</v>
      </c>
      <c r="I7" s="10" t="s">
        <v>329</v>
      </c>
      <c r="J7" s="10" t="s">
        <v>330</v>
      </c>
      <c r="K7" s="10" t="s">
        <v>331</v>
      </c>
      <c r="L7" s="10" t="s">
        <v>329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332</v>
      </c>
      <c r="B8" s="35"/>
      <c r="C8" s="10"/>
      <c r="D8" s="10"/>
      <c r="E8" s="21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9"/>
      <c r="B9" s="39"/>
      <c r="C9" s="10"/>
      <c r="D9" s="10"/>
      <c r="E9" s="40"/>
      <c r="F9" s="3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333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9"/>
      <c r="B11" s="39"/>
      <c r="C11" s="39"/>
      <c r="D11" s="39"/>
      <c r="E11" s="39"/>
      <c r="F11" s="3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334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9"/>
      <c r="B13" s="39"/>
      <c r="C13" s="39"/>
      <c r="D13" s="39"/>
      <c r="E13" s="39"/>
      <c r="F13" s="3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335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9"/>
      <c r="B15" s="39"/>
      <c r="C15" s="39"/>
      <c r="D15" s="39"/>
      <c r="E15" s="39"/>
      <c r="F15" s="3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300</v>
      </c>
      <c r="B17" s="15"/>
      <c r="C17" s="15"/>
      <c r="D17" s="15"/>
      <c r="E17" s="13"/>
      <c r="F17" s="14"/>
      <c r="G17" s="25"/>
      <c r="H17" s="30"/>
      <c r="I17" s="30"/>
      <c r="J17" s="11" t="s">
        <v>301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3"/>
      <c r="V17" s="15"/>
      <c r="W17" s="20"/>
    </row>
    <row r="18" ht="16.5" spans="1:23">
      <c r="A18" s="16" t="s">
        <v>336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6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2024-08-08T01:12:01Z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9A76448B09AA4BF58667FC667EC195F4</vt:lpwstr>
  </property>
</Properties>
</file>