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<sst xmlns="http://schemas.openxmlformats.org/spreadsheetml/2006/main" count="886" uniqueCount="365">
  <si>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</si>
  <si>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</si>
  <si>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</si>
  <si>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</si>
  <si>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</si>
  <si>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</si>
  <si>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</si>
  <si>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</si>
  <si>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</si>
  <si>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</si>
  <si>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</si>
  <si>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</si>
  <si>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</si>
  <si>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</si>
  <si>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</si>
  <si>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</si>
  <si>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</si>
  <si>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</si>
  <si>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</si>
  <si>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</si>
  <si>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</si>
  <si>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</si>
  <si>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</si>
  <si>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</si>
  <si>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</si>
  <si>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</si>
  <si>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</si>
  <si>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</si>
  <si>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</si>
  <si>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</si>
  <si>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</si>
  <si>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</si>
  <si>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</si>
  <si>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</si>
  <si>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</si>
  <si>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</si>
  <si>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</si>
  <si>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</si>
  <si>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</si>
  <si>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</si>
  <si>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</si>
  <si>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</si>
  <si>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</si>
  <si>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</si>
  <si>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</si>
  <si>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</si>
  <si>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</si>
  <si>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</si>
  <si>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</si>
  <si>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</si>
  <si>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</si>
  <si>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</si>
  <si>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</si>
  <si>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</si>
  <si>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联想定制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</si>
  <si>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</si>
  <si>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</si>
  <si>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</si>
  <si>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</si>
  <si>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</si>
  <si>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</si>
  <si>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</si>
  <si>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TAJJFM82969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</si>
  <si>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</si>
  <si>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</si>
  <si>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</si>
  <si>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</si>
  <si>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</si>
  <si>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</si>
  <si>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</si>
  <si>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</si>
  <si>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</si>
  <si>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</si>
  <si>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</si>
  <si>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</si>
  <si>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</si>
  <si>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</si>
  <si>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</si>
  <si>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</si>
  <si>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CGDD24080100006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</si>
  <si>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</si>
  <si>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</si>
  <si>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</si>
  <si>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</si>
  <si>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</si>
  <si>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</si>
  <si>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</si>
  <si>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</si>
  <si>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</si>
  <si>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</si>
  <si>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</si>
  <si>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</si>
  <si>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</si>
  <si>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</si>
  <si>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</si>
  <si>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</si>
  <si>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</si>
  <si>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</si>
  <si>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</si>
  <si>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</si>
  <si>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</si>
  <si>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</si>
  <si>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</si>
  <si>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</si>
  <si>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</si>
  <si>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</si>
  <si>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</si>
  <si>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</si>
  <si>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</si>
  <si>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</si>
  <si>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</si>
  <si>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</si>
  <si>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</si>
  <si>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</si>
  <si>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</si>
  <si>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</si>
  <si>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</si>
  <si>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</si>
  <si>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藏青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</si>
  <si>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</si>
  <si>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</si>
  <si>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</si>
  <si>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</si>
  <si>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</si>
  <si>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</si>
  <si>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1、面筒偏紧欠平服，拉肩左右长短</t>
  </si>
  <si>
    <t>2.上袖不圆顺，下脚叉有长短</t>
  </si>
  <si>
    <t>3.烫工不良，肩位没有烫平服</t>
  </si>
  <si>
    <t>4.袖口封咀线头未清理干净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</si>
  <si>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</si>
  <si>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</si>
  <si>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</si>
  <si>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</si>
  <si>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</si>
  <si>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</si>
  <si>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</si>
  <si>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</si>
  <si>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</si>
  <si>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</si>
  <si>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</si>
  <si>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</si>
  <si>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</si>
  <si>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</si>
  <si>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</si>
  <si>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</si>
  <si>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</si>
  <si>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</si>
  <si>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</si>
  <si>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</si>
  <si>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150/80B</t>
  </si>
  <si>
    <t>155/84B</t>
  </si>
  <si>
    <t>160/88B</t>
  </si>
  <si>
    <t>165/92B</t>
  </si>
  <si>
    <t>170/96B</t>
  </si>
  <si>
    <t>175/100B</t>
  </si>
  <si>
    <t>180/104B</t>
  </si>
  <si>
    <t>L  洗前</t>
  </si>
  <si>
    <t>L  洗后</t>
  </si>
  <si>
    <t>后中长</t>
  </si>
  <si>
    <t>±1</t>
  </si>
  <si>
    <t>-0.5</t>
  </si>
  <si>
    <t>前中长</t>
  </si>
  <si>
    <t>+0</t>
  </si>
  <si>
    <t>胸围</t>
  </si>
  <si>
    <t>92</t>
  </si>
  <si>
    <t>+2</t>
  </si>
  <si>
    <t>+1</t>
  </si>
  <si>
    <t>腰围</t>
  </si>
  <si>
    <t>88</t>
  </si>
  <si>
    <t>±0.5</t>
  </si>
  <si>
    <t>摆围</t>
  </si>
  <si>
    <t>94</t>
  </si>
  <si>
    <t>肩宽</t>
  </si>
  <si>
    <t>±0.3</t>
  </si>
  <si>
    <t>+0.5</t>
  </si>
  <si>
    <t>短袖长</t>
  </si>
  <si>
    <t>袖肥/2</t>
  </si>
  <si>
    <t>袖口围/2</t>
  </si>
  <si>
    <t>下领围</t>
  </si>
  <si>
    <t>前门禁长</t>
  </si>
  <si>
    <t>前门禁宽</t>
  </si>
  <si>
    <t>袖口扁机宽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</si>
  <si>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</si>
  <si>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</si>
  <si>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</si>
  <si>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</si>
  <si>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</si>
  <si>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</si>
  <si>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</si>
  <si>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</si>
  <si>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</si>
  <si>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</si>
  <si>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</si>
  <si>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</si>
  <si>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</si>
  <si>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</si>
  <si>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</si>
  <si>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</si>
  <si>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</si>
  <si>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</si>
  <si>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</si>
  <si>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</si>
  <si>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</si>
  <si>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</si>
  <si>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</si>
  <si>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</si>
  <si>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</si>
  <si>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</si>
  <si>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</si>
  <si>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</si>
  <si>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</si>
  <si>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TOREAD-QC尾期检验报告书</t>
  </si>
  <si>
    <t>沈阳航发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</si>
  <si>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</si>
  <si>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</si>
  <si>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</si>
  <si>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</si>
  <si>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</si>
  <si>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</si>
  <si>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</si>
  <si>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</si>
  <si>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</si>
  <si>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</si>
  <si>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</si>
  <si>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</si>
  <si>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</si>
  <si>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</si>
  <si>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</si>
  <si>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</si>
  <si>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</si>
  <si>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</si>
  <si>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</si>
  <si>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采购凭证编号：CGDD24080100006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</si>
  <si>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</si>
  <si>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</si>
  <si>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</si>
  <si>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</si>
  <si>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</si>
  <si>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</si>
  <si>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</si>
  <si>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</si>
  <si>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</si>
  <si>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</si>
  <si>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</si>
  <si>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</si>
  <si>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</si>
  <si>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</si>
  <si>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</si>
  <si>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</si>
  <si>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</si>
  <si>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</si>
  <si>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1.底筒欠平服，领咀压线有大小欠圆顺</t>
  </si>
  <si>
    <t>2.肩位左右容皱，袖圈容皱，烫工不良</t>
  </si>
  <si>
    <t>3.脚叉线头没有清理干净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</si>
  <si>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</si>
  <si>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</si>
  <si>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</si>
  <si>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</si>
  <si>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</si>
  <si>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</si>
  <si>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</si>
  <si>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走货2324件，抽查125件，发现4件不良品，已按照以上提出的问题点改正，可以出货</t>
  </si>
  <si>
    <t>服装QC部门</t>
  </si>
  <si>
    <t>检验人</t>
  </si>
  <si>
    <t>-0.5 -0.5 +0</t>
  </si>
  <si>
    <t>-0.5 -0.5 -0.5</t>
  </si>
  <si>
    <t xml:space="preserve"> -1 -0.5 -0.5</t>
  </si>
  <si>
    <t>-0.5 -1 -0.5</t>
  </si>
  <si>
    <t>-0.5 +0.5 +0</t>
  </si>
  <si>
    <t>-0.5 +0 -0.5</t>
  </si>
  <si>
    <t>+2 +1 +1</t>
  </si>
  <si>
    <t>+2 +2 +1</t>
  </si>
  <si>
    <t>+2 +0 +1</t>
  </si>
  <si>
    <t>+2 +1 +1.5</t>
  </si>
  <si>
    <t>+1.5 +2 +1</t>
  </si>
  <si>
    <t>+1 +0 +1</t>
  </si>
  <si>
    <t>+0 +1 +0</t>
  </si>
  <si>
    <t>+0 +0 +0</t>
  </si>
  <si>
    <t>+1 +1 +1</t>
  </si>
  <si>
    <t>+1 +1 +0</t>
  </si>
  <si>
    <t>+1 +0+ 1</t>
  </si>
  <si>
    <t>+1 +0 +0</t>
  </si>
  <si>
    <t>-0.5 +0 +0</t>
  </si>
  <si>
    <t>+0 -0.5 -0.5</t>
  </si>
  <si>
    <t>+0 +0 -0.5</t>
  </si>
  <si>
    <t>-0.5 +0 +0.5</t>
  </si>
  <si>
    <t>+0.5 +0.5 +0</t>
  </si>
  <si>
    <t>+0.5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</si>
  <si>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</si>
  <si>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</si>
  <si>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</si>
  <si>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</si>
  <si>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</si>
  <si>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</si>
  <si>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</si>
  <si>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</si>
  <si>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</si>
  <si>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</si>
  <si>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</si>
  <si>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</si>
  <si>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</si>
  <si>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</si>
  <si>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</si>
  <si>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</si>
  <si>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R2406281375</t>
  </si>
  <si>
    <t>FK07610棉弹珠地布</t>
  </si>
  <si>
    <t>藏蓝</t>
  </si>
  <si>
    <t>TAJJFM81969/82969</t>
  </si>
  <si>
    <t>新颜</t>
  </si>
  <si>
    <t>YES</t>
  </si>
  <si>
    <t>制表时间：2024/7/21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</si>
  <si>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</si>
  <si>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</si>
  <si>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</si>
  <si>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</si>
  <si>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</si>
  <si>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</si>
  <si>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</si>
  <si>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</si>
  <si>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</si>
  <si>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</si>
  <si>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制表时间：2024/7/23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</si>
  <si>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</si>
  <si>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</si>
  <si>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</si>
  <si>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</si>
  <si>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</si>
  <si>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</si>
  <si>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</si>
  <si>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</si>
  <si>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</si>
  <si>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</si>
  <si>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</si>
  <si>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</si>
  <si>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</si>
  <si>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</si>
  <si>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</si>
  <si>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</si>
  <si>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</si>
  <si>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</si>
  <si>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</si>
  <si>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</si>
  <si>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</si>
  <si>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</si>
  <si>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</si>
  <si>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</si>
  <si>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</si>
  <si>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</si>
  <si>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</si>
  <si>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</si>
  <si>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</si>
  <si>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</si>
  <si>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</si>
  <si>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</si>
  <si>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</si>
  <si>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</si>
  <si>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</si>
  <si>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</si>
  <si>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制表时间：2024/7/25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</si>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</sst>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0"/>
      <name val="微软雅黑"/>
      <charset val="134"/>
    </font>
    <font>
      <sz val="11"/>
      <name val="微软雅黑"/>
      <charset val="134"/>
    </font>
    <font>
      <sz val="10"/>
      <name val="仿宋_GB2312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11" borderId="77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78" applyNumberFormat="0" applyFill="0" applyAlignment="0" applyProtection="0">
      <alignment vertical="center"/>
    </xf>
    <xf numFmtId="0" fontId="58" fillId="0" borderId="78" applyNumberFormat="0" applyFill="0" applyAlignment="0" applyProtection="0">
      <alignment vertical="center"/>
    </xf>
    <xf numFmtId="0" fontId="59" fillId="0" borderId="79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12" borderId="80" applyNumberFormat="0" applyAlignment="0" applyProtection="0">
      <alignment vertical="center"/>
    </xf>
    <xf numFmtId="0" fontId="61" fillId="13" borderId="81" applyNumberFormat="0" applyAlignment="0" applyProtection="0">
      <alignment vertical="center"/>
    </xf>
    <xf numFmtId="0" fontId="62" fillId="13" borderId="80" applyNumberFormat="0" applyAlignment="0" applyProtection="0">
      <alignment vertical="center"/>
    </xf>
    <xf numFmtId="0" fontId="63" fillId="14" borderId="82" applyNumberFormat="0" applyAlignment="0" applyProtection="0">
      <alignment vertical="center"/>
    </xf>
    <xf numFmtId="0" fontId="64" fillId="0" borderId="83" applyNumberFormat="0" applyFill="0" applyAlignment="0" applyProtection="0">
      <alignment vertical="center"/>
    </xf>
    <xf numFmtId="0" fontId="65" fillId="0" borderId="84" applyNumberFormat="0" applyFill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71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4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left" vertical="center"/>
    </xf>
    <xf numFmtId="9" fontId="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4" fillId="0" borderId="0" xfId="53" applyFont="1" applyFill="1" applyAlignment="1"/>
    <xf numFmtId="0" fontId="9" fillId="0" borderId="0" xfId="53" applyFont="1" applyFill="1" applyAlignment="1"/>
    <xf numFmtId="49" fontId="14" fillId="0" borderId="0" xfId="53" applyNumberFormat="1" applyFont="1" applyFill="1" applyAlignment="1"/>
    <xf numFmtId="49" fontId="14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9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0" fontId="9" fillId="0" borderId="10" xfId="53" applyFont="1" applyFill="1" applyBorder="1" applyAlignment="1">
      <alignment horizontal="center" vertical="center"/>
    </xf>
    <xf numFmtId="0" fontId="16" fillId="0" borderId="11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3" xfId="52" applyFont="1" applyFill="1" applyBorder="1" applyAlignment="1">
      <alignment horizontal="center" vertical="center"/>
    </xf>
    <xf numFmtId="0" fontId="16" fillId="0" borderId="14" xfId="52" applyFont="1" applyFill="1" applyBorder="1" applyAlignment="1">
      <alignment vertical="center"/>
    </xf>
    <xf numFmtId="0" fontId="17" fillId="0" borderId="14" xfId="52" applyFont="1" applyFill="1" applyBorder="1" applyAlignment="1">
      <alignment horizontal="center" vertical="center"/>
    </xf>
    <xf numFmtId="0" fontId="18" fillId="0" borderId="15" xfId="53" applyFont="1" applyFill="1" applyBorder="1" applyAlignment="1" applyProtection="1">
      <alignment horizontal="center" vertical="center"/>
    </xf>
    <xf numFmtId="0" fontId="19" fillId="0" borderId="7" xfId="55" applyFont="1" applyFill="1" applyBorder="1" applyAlignment="1">
      <alignment horizontal="center"/>
    </xf>
    <xf numFmtId="0" fontId="19" fillId="0" borderId="2" xfId="55" applyFont="1" applyFill="1" applyBorder="1" applyAlignment="1">
      <alignment horizontal="center"/>
    </xf>
    <xf numFmtId="0" fontId="19" fillId="0" borderId="16" xfId="55" applyFont="1" applyFill="1" applyBorder="1" applyAlignment="1">
      <alignment horizontal="center"/>
    </xf>
    <xf numFmtId="178" fontId="20" fillId="0" borderId="2" xfId="55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9" fillId="0" borderId="15" xfId="55" applyFont="1" applyFill="1" applyBorder="1" applyAlignment="1">
      <alignment horizontal="center"/>
    </xf>
    <xf numFmtId="49" fontId="19" fillId="5" borderId="4" xfId="6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7" xfId="55" applyFont="1" applyFill="1" applyBorder="1" applyAlignment="1">
      <alignment horizontal="center"/>
    </xf>
    <xf numFmtId="178" fontId="20" fillId="0" borderId="18" xfId="55" applyNumberFormat="1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51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4" fillId="0" borderId="10" xfId="53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left" vertical="center"/>
    </xf>
    <xf numFmtId="0" fontId="14" fillId="0" borderId="14" xfId="53" applyFont="1" applyFill="1" applyBorder="1" applyAlignment="1">
      <alignment horizontal="center"/>
    </xf>
    <xf numFmtId="0" fontId="16" fillId="0" borderId="14" xfId="52" applyFont="1" applyFill="1" applyBorder="1" applyAlignment="1">
      <alignment horizontal="left" vertical="center"/>
    </xf>
    <xf numFmtId="0" fontId="14" fillId="0" borderId="14" xfId="52" applyFont="1" applyFill="1" applyBorder="1" applyAlignment="1">
      <alignment horizontal="center" vertical="center"/>
    </xf>
    <xf numFmtId="49" fontId="14" fillId="0" borderId="14" xfId="52" applyNumberFormat="1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/>
    </xf>
    <xf numFmtId="0" fontId="19" fillId="0" borderId="20" xfId="55" applyFont="1" applyFill="1" applyBorder="1" applyAlignment="1">
      <alignment horizontal="center"/>
    </xf>
    <xf numFmtId="0" fontId="14" fillId="0" borderId="5" xfId="53" applyFont="1" applyFill="1" applyBorder="1" applyAlignment="1">
      <alignment horizontal="center"/>
    </xf>
    <xf numFmtId="49" fontId="23" fillId="0" borderId="2" xfId="54" applyNumberFormat="1" applyFont="1" applyFill="1" applyBorder="1" applyAlignment="1">
      <alignment horizontal="center" vertical="center"/>
    </xf>
    <xf numFmtId="49" fontId="25" fillId="0" borderId="20" xfId="54" applyNumberFormat="1" applyFont="1" applyFill="1" applyBorder="1" applyAlignment="1">
      <alignment horizontal="center" vertical="center"/>
    </xf>
    <xf numFmtId="49" fontId="23" fillId="0" borderId="20" xfId="54" applyNumberFormat="1" applyFont="1" applyFill="1" applyBorder="1" applyAlignment="1">
      <alignment horizontal="center" vertical="center"/>
    </xf>
    <xf numFmtId="0" fontId="14" fillId="0" borderId="21" xfId="53" applyFont="1" applyFill="1" applyBorder="1" applyAlignment="1">
      <alignment horizontal="center"/>
    </xf>
    <xf numFmtId="49" fontId="23" fillId="0" borderId="18" xfId="54" applyNumberFormat="1" applyFont="1" applyFill="1" applyBorder="1" applyAlignment="1">
      <alignment horizontal="center" vertical="center"/>
    </xf>
    <xf numFmtId="49" fontId="23" fillId="0" borderId="22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26" fillId="0" borderId="0" xfId="53" applyFont="1" applyFill="1" applyAlignment="1"/>
    <xf numFmtId="14" fontId="26" fillId="0" borderId="0" xfId="53" applyNumberFormat="1" applyFont="1" applyFill="1" applyAlignment="1">
      <alignment horizontal="left"/>
    </xf>
    <xf numFmtId="49" fontId="26" fillId="0" borderId="0" xfId="53" applyNumberFormat="1" applyFont="1" applyFill="1" applyAlignment="1"/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9" fillId="0" borderId="0" xfId="52" applyFill="1" applyAlignment="1">
      <alignment horizontal="left" vertical="center"/>
    </xf>
    <xf numFmtId="0" fontId="27" fillId="0" borderId="23" xfId="52" applyFont="1" applyBorder="1" applyAlignment="1">
      <alignment horizontal="center" vertical="top"/>
    </xf>
    <xf numFmtId="0" fontId="28" fillId="0" borderId="24" xfId="52" applyFont="1" applyFill="1" applyBorder="1" applyAlignment="1">
      <alignment horizontal="left" vertical="center"/>
    </xf>
    <xf numFmtId="0" fontId="29" fillId="0" borderId="25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vertical="center" wrapText="1"/>
    </xf>
    <xf numFmtId="0" fontId="28" fillId="0" borderId="25" xfId="52" applyFont="1" applyFill="1" applyBorder="1" applyAlignment="1">
      <alignment vertical="center"/>
    </xf>
    <xf numFmtId="0" fontId="29" fillId="0" borderId="26" xfId="52" applyFont="1" applyBorder="1" applyAlignment="1">
      <alignment horizontal="left" vertical="center"/>
    </xf>
    <xf numFmtId="0" fontId="29" fillId="0" borderId="27" xfId="52" applyFont="1" applyBorder="1" applyAlignment="1">
      <alignment horizontal="left" vertical="center"/>
    </xf>
    <xf numFmtId="0" fontId="28" fillId="0" borderId="28" xfId="52" applyFont="1" applyFill="1" applyBorder="1" applyAlignment="1">
      <alignment vertical="center"/>
    </xf>
    <xf numFmtId="0" fontId="29" fillId="0" borderId="26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vertical="center"/>
    </xf>
    <xf numFmtId="58" fontId="24" fillId="0" borderId="26" xfId="52" applyNumberFormat="1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center" vertical="center"/>
    </xf>
    <xf numFmtId="0" fontId="28" fillId="0" borderId="26" xfId="52" applyFont="1" applyFill="1" applyBorder="1" applyAlignment="1">
      <alignment horizontal="center" vertical="center"/>
    </xf>
    <xf numFmtId="0" fontId="28" fillId="0" borderId="28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vertical="center"/>
    </xf>
    <xf numFmtId="0" fontId="29" fillId="0" borderId="30" xfId="52" applyFont="1" applyFill="1" applyBorder="1" applyAlignment="1">
      <alignment horizontal="left" vertical="center"/>
    </xf>
    <xf numFmtId="0" fontId="28" fillId="0" borderId="30" xfId="52" applyFont="1" applyFill="1" applyBorder="1" applyAlignment="1">
      <alignment vertical="center"/>
    </xf>
    <xf numFmtId="0" fontId="24" fillId="0" borderId="30" xfId="52" applyFont="1" applyFill="1" applyBorder="1" applyAlignment="1">
      <alignment horizontal="left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28" fillId="0" borderId="24" xfId="52" applyFont="1" applyFill="1" applyBorder="1" applyAlignment="1">
      <alignment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30" fillId="0" borderId="35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 wrapText="1"/>
    </xf>
    <xf numFmtId="0" fontId="24" fillId="0" borderId="26" xfId="52" applyFont="1" applyFill="1" applyBorder="1" applyAlignment="1">
      <alignment horizontal="left" vertical="center" wrapText="1"/>
    </xf>
    <xf numFmtId="0" fontId="28" fillId="0" borderId="29" xfId="52" applyFont="1" applyFill="1" applyBorder="1" applyAlignment="1">
      <alignment horizontal="left" vertical="center"/>
    </xf>
    <xf numFmtId="0" fontId="9" fillId="0" borderId="30" xfId="52" applyFill="1" applyBorder="1" applyAlignment="1">
      <alignment horizontal="center" vertical="center"/>
    </xf>
    <xf numFmtId="0" fontId="28" fillId="0" borderId="36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right" vertical="center"/>
    </xf>
    <xf numFmtId="0" fontId="24" fillId="0" borderId="34" xfId="52" applyFont="1" applyFill="1" applyBorder="1" applyAlignment="1">
      <alignment horizontal="righ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25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28" fillId="0" borderId="38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center" vertical="center"/>
    </xf>
    <xf numFmtId="58" fontId="24" fillId="0" borderId="30" xfId="52" applyNumberFormat="1" applyFont="1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28" fillId="0" borderId="27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8" fillId="0" borderId="41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center" vertical="center"/>
    </xf>
    <xf numFmtId="0" fontId="30" fillId="0" borderId="42" xfId="52" applyFont="1" applyFill="1" applyBorder="1" applyAlignment="1">
      <alignment horizontal="left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 wrapText="1"/>
    </xf>
    <xf numFmtId="0" fontId="9" fillId="0" borderId="40" xfId="52" applyFill="1" applyBorder="1" applyAlignment="1">
      <alignment horizontal="center" vertical="center"/>
    </xf>
    <xf numFmtId="0" fontId="28" fillId="0" borderId="41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center" vertical="center" wrapText="1"/>
    </xf>
    <xf numFmtId="0" fontId="9" fillId="0" borderId="42" xfId="52" applyFont="1" applyFill="1" applyBorder="1" applyAlignment="1">
      <alignment horizontal="center" vertical="center"/>
    </xf>
    <xf numFmtId="0" fontId="31" fillId="0" borderId="42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right" vertical="center"/>
    </xf>
    <xf numFmtId="0" fontId="24" fillId="0" borderId="43" xfId="52" applyFont="1" applyFill="1" applyBorder="1" applyAlignment="1">
      <alignment horizontal="center" vertical="center"/>
    </xf>
    <xf numFmtId="0" fontId="30" fillId="0" borderId="39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5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center" vertical="center"/>
    </xf>
    <xf numFmtId="0" fontId="32" fillId="0" borderId="2" xfId="52" applyFont="1" applyFill="1" applyBorder="1" applyAlignment="1">
      <alignment horizontal="left" vertical="center"/>
    </xf>
    <xf numFmtId="0" fontId="32" fillId="0" borderId="2" xfId="52" applyFont="1" applyFill="1" applyBorder="1" applyAlignment="1">
      <alignment horizontal="center" vertical="center"/>
    </xf>
    <xf numFmtId="0" fontId="29" fillId="0" borderId="2" xfId="52" applyFont="1" applyFill="1" applyBorder="1" applyAlignment="1">
      <alignment horizontal="center" vertical="center"/>
    </xf>
    <xf numFmtId="0" fontId="32" fillId="0" borderId="2" xfId="52" applyFont="1" applyFill="1" applyBorder="1" applyAlignment="1">
      <alignment vertical="center"/>
    </xf>
    <xf numFmtId="0" fontId="17" fillId="0" borderId="2" xfId="52" applyFont="1" applyFill="1" applyBorder="1" applyAlignment="1">
      <alignment horizontal="center" vertical="center"/>
    </xf>
    <xf numFmtId="0" fontId="14" fillId="0" borderId="2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5" fillId="0" borderId="2" xfId="59" applyFont="1" applyFill="1" applyBorder="1" applyAlignment="1">
      <alignment horizontal="center"/>
    </xf>
    <xf numFmtId="0" fontId="36" fillId="0" borderId="2" xfId="0" applyNumberFormat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2" xfId="52" applyFont="1" applyFill="1" applyBorder="1" applyAlignment="1">
      <alignment horizontal="left" vertical="center"/>
    </xf>
    <xf numFmtId="0" fontId="14" fillId="0" borderId="2" xfId="52" applyFont="1" applyFill="1" applyBorder="1" applyAlignment="1">
      <alignment horizontal="center" vertical="center"/>
    </xf>
    <xf numFmtId="0" fontId="26" fillId="0" borderId="2" xfId="53" applyFont="1" applyFill="1" applyBorder="1" applyAlignment="1" applyProtection="1">
      <alignment horizontal="center" vertical="center"/>
    </xf>
    <xf numFmtId="49" fontId="36" fillId="0" borderId="2" xfId="51" applyNumberFormat="1" applyFont="1" applyFill="1" applyBorder="1" applyAlignment="1">
      <alignment horizontal="center" vertical="center"/>
    </xf>
    <xf numFmtId="49" fontId="23" fillId="6" borderId="2" xfId="54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38" fillId="0" borderId="2" xfId="49" applyFont="1" applyFill="1" applyBorder="1" applyAlignment="1">
      <alignment horizontal="center" vertical="center"/>
    </xf>
    <xf numFmtId="178" fontId="36" fillId="0" borderId="2" xfId="0" applyNumberFormat="1" applyFont="1" applyFill="1" applyBorder="1" applyAlignment="1">
      <alignment horizontal="center" vertical="center"/>
    </xf>
    <xf numFmtId="49" fontId="14" fillId="6" borderId="2" xfId="53" applyNumberFormat="1" applyFont="1" applyFill="1" applyBorder="1" applyAlignment="1">
      <alignment horizontal="center"/>
    </xf>
    <xf numFmtId="179" fontId="21" fillId="0" borderId="0" xfId="0" applyNumberFormat="1" applyFont="1" applyFill="1" applyBorder="1" applyAlignment="1">
      <alignment horizontal="center" vertical="center"/>
    </xf>
    <xf numFmtId="14" fontId="26" fillId="0" borderId="0" xfId="53" applyNumberFormat="1" applyFont="1" applyFill="1" applyAlignment="1"/>
    <xf numFmtId="0" fontId="14" fillId="0" borderId="0" xfId="53" applyFont="1" applyFill="1" applyAlignment="1">
      <alignment horizontal="right"/>
    </xf>
    <xf numFmtId="0" fontId="9" fillId="0" borderId="0" xfId="52" applyFont="1" applyAlignment="1">
      <alignment horizontal="left" vertical="center"/>
    </xf>
    <xf numFmtId="0" fontId="31" fillId="0" borderId="44" xfId="52" applyFont="1" applyBorder="1" applyAlignment="1">
      <alignment horizontal="left" vertical="center"/>
    </xf>
    <xf numFmtId="0" fontId="29" fillId="0" borderId="45" xfId="52" applyFont="1" applyBorder="1" applyAlignment="1">
      <alignment horizontal="center" vertical="center"/>
    </xf>
    <xf numFmtId="0" fontId="31" fillId="0" borderId="45" xfId="52" applyFont="1" applyBorder="1" applyAlignment="1">
      <alignment horizontal="center" vertical="center"/>
    </xf>
    <xf numFmtId="0" fontId="30" fillId="0" borderId="45" xfId="52" applyFont="1" applyBorder="1" applyAlignment="1">
      <alignment horizontal="left" vertical="center"/>
    </xf>
    <xf numFmtId="0" fontId="30" fillId="0" borderId="24" xfId="52" applyFont="1" applyBorder="1" applyAlignment="1">
      <alignment horizontal="center" vertical="center"/>
    </xf>
    <xf numFmtId="0" fontId="30" fillId="0" borderId="25" xfId="52" applyFont="1" applyBorder="1" applyAlignment="1">
      <alignment horizontal="center" vertical="center"/>
    </xf>
    <xf numFmtId="0" fontId="30" fillId="0" borderId="39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5" xfId="52" applyFont="1" applyBorder="1" applyAlignment="1">
      <alignment horizontal="center" vertical="center"/>
    </xf>
    <xf numFmtId="0" fontId="31" fillId="0" borderId="39" xfId="52" applyFont="1" applyBorder="1" applyAlignment="1">
      <alignment horizontal="center" vertical="center"/>
    </xf>
    <xf numFmtId="0" fontId="30" fillId="0" borderId="28" xfId="52" applyFont="1" applyBorder="1" applyAlignment="1">
      <alignment horizontal="left" vertical="center"/>
    </xf>
    <xf numFmtId="0" fontId="29" fillId="0" borderId="26" xfId="52" applyFont="1" applyBorder="1" applyAlignment="1">
      <alignment horizontal="left" vertical="center" wrapText="1"/>
    </xf>
    <xf numFmtId="0" fontId="29" fillId="0" borderId="27" xfId="52" applyFont="1" applyBorder="1" applyAlignment="1">
      <alignment horizontal="left" vertical="center" wrapText="1"/>
    </xf>
    <xf numFmtId="0" fontId="30" fillId="0" borderId="26" xfId="52" applyFont="1" applyBorder="1" applyAlignment="1">
      <alignment horizontal="left" vertical="center"/>
    </xf>
    <xf numFmtId="14" fontId="29" fillId="0" borderId="26" xfId="52" applyNumberFormat="1" applyFont="1" applyBorder="1" applyAlignment="1">
      <alignment horizontal="center" vertical="center"/>
    </xf>
    <xf numFmtId="14" fontId="29" fillId="0" borderId="27" xfId="52" applyNumberFormat="1" applyFont="1" applyBorder="1" applyAlignment="1">
      <alignment horizontal="center" vertical="center"/>
    </xf>
    <xf numFmtId="0" fontId="30" fillId="0" borderId="28" xfId="52" applyFont="1" applyBorder="1" applyAlignment="1">
      <alignment vertical="center"/>
    </xf>
    <xf numFmtId="49" fontId="29" fillId="0" borderId="26" xfId="52" applyNumberFormat="1" applyFont="1" applyBorder="1" applyAlignment="1">
      <alignment horizontal="center" vertical="center"/>
    </xf>
    <xf numFmtId="0" fontId="29" fillId="0" borderId="27" xfId="52" applyFont="1" applyBorder="1" applyAlignment="1">
      <alignment horizontal="center" vertical="center"/>
    </xf>
    <xf numFmtId="0" fontId="30" fillId="0" borderId="26" xfId="52" applyFont="1" applyBorder="1" applyAlignment="1">
      <alignment vertical="center"/>
    </xf>
    <xf numFmtId="0" fontId="29" fillId="0" borderId="46" xfId="52" applyFont="1" applyBorder="1" applyAlignment="1">
      <alignment horizontal="center" vertical="center"/>
    </xf>
    <xf numFmtId="0" fontId="29" fillId="0" borderId="47" xfId="52" applyFont="1" applyBorder="1" applyAlignment="1">
      <alignment horizontal="center" vertical="center"/>
    </xf>
    <xf numFmtId="0" fontId="9" fillId="0" borderId="26" xfId="52" applyFont="1" applyBorder="1" applyAlignment="1">
      <alignment vertical="center"/>
    </xf>
    <xf numFmtId="0" fontId="39" fillId="0" borderId="29" xfId="52" applyFont="1" applyBorder="1" applyAlignment="1">
      <alignment vertical="center"/>
    </xf>
    <xf numFmtId="0" fontId="40" fillId="0" borderId="48" xfId="52" applyFont="1" applyBorder="1" applyAlignment="1">
      <alignment horizontal="center" vertical="center"/>
    </xf>
    <xf numFmtId="0" fontId="29" fillId="0" borderId="43" xfId="52" applyFont="1" applyBorder="1" applyAlignment="1">
      <alignment horizontal="center" vertical="center"/>
    </xf>
    <xf numFmtId="0" fontId="30" fillId="0" borderId="29" xfId="52" applyFont="1" applyBorder="1" applyAlignment="1">
      <alignment horizontal="left" vertical="center"/>
    </xf>
    <xf numFmtId="0" fontId="30" fillId="0" borderId="30" xfId="52" applyFont="1" applyBorder="1" applyAlignment="1">
      <alignment horizontal="left" vertical="center"/>
    </xf>
    <xf numFmtId="14" fontId="29" fillId="0" borderId="30" xfId="52" applyNumberFormat="1" applyFont="1" applyBorder="1" applyAlignment="1">
      <alignment horizontal="center" vertical="center"/>
    </xf>
    <xf numFmtId="14" fontId="29" fillId="0" borderId="40" xfId="52" applyNumberFormat="1" applyFont="1" applyBorder="1" applyAlignment="1">
      <alignment horizontal="center" vertical="center"/>
    </xf>
    <xf numFmtId="0" fontId="31" fillId="0" borderId="0" xfId="52" applyFont="1" applyBorder="1" applyAlignment="1">
      <alignment horizontal="left" vertical="center"/>
    </xf>
    <xf numFmtId="0" fontId="30" fillId="0" borderId="24" xfId="52" applyFont="1" applyBorder="1" applyAlignment="1">
      <alignment vertical="center"/>
    </xf>
    <xf numFmtId="0" fontId="9" fillId="0" borderId="25" xfId="52" applyFont="1" applyBorder="1" applyAlignment="1">
      <alignment horizontal="left" vertical="center"/>
    </xf>
    <xf numFmtId="0" fontId="29" fillId="0" borderId="25" xfId="52" applyFont="1" applyBorder="1" applyAlignment="1">
      <alignment horizontal="left" vertical="center"/>
    </xf>
    <xf numFmtId="0" fontId="9" fillId="0" borderId="25" xfId="52" applyFont="1" applyBorder="1" applyAlignment="1">
      <alignment vertical="center"/>
    </xf>
    <xf numFmtId="0" fontId="30" fillId="0" borderId="25" xfId="52" applyFont="1" applyBorder="1" applyAlignment="1">
      <alignment vertical="center"/>
    </xf>
    <xf numFmtId="0" fontId="9" fillId="0" borderId="26" xfId="52" applyFont="1" applyBorder="1" applyAlignment="1">
      <alignment horizontal="left" vertical="center"/>
    </xf>
    <xf numFmtId="0" fontId="30" fillId="0" borderId="0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 wrapText="1"/>
    </xf>
    <xf numFmtId="0" fontId="24" fillId="0" borderId="32" xfId="52" applyFont="1" applyBorder="1" applyAlignment="1">
      <alignment horizontal="left" vertical="center" wrapText="1"/>
    </xf>
    <xf numFmtId="0" fontId="24" fillId="0" borderId="49" xfId="52" applyFont="1" applyBorder="1" applyAlignment="1">
      <alignment horizontal="left" vertical="center" wrapText="1"/>
    </xf>
    <xf numFmtId="0" fontId="24" fillId="0" borderId="35" xfId="52" applyFont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24" fillId="0" borderId="3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9" fillId="0" borderId="29" xfId="52" applyFont="1" applyBorder="1" applyAlignment="1">
      <alignment horizontal="left" vertical="center"/>
    </xf>
    <xf numFmtId="0" fontId="29" fillId="0" borderId="30" xfId="52" applyFont="1" applyBorder="1" applyAlignment="1">
      <alignment horizontal="left" vertical="center"/>
    </xf>
    <xf numFmtId="0" fontId="24" fillId="0" borderId="24" xfId="52" applyFont="1" applyBorder="1" applyAlignment="1">
      <alignment horizontal="left" vertical="center" wrapText="1"/>
    </xf>
    <xf numFmtId="0" fontId="24" fillId="0" borderId="25" xfId="52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9" xfId="52" applyFont="1" applyBorder="1" applyAlignment="1">
      <alignment horizontal="center" vertical="center"/>
    </xf>
    <xf numFmtId="0" fontId="30" fillId="0" borderId="30" xfId="52" applyFont="1" applyBorder="1" applyAlignment="1">
      <alignment horizontal="center" vertical="center"/>
    </xf>
    <xf numFmtId="0" fontId="30" fillId="0" borderId="28" xfId="52" applyFont="1" applyBorder="1" applyAlignment="1">
      <alignment horizontal="center" vertical="center"/>
    </xf>
    <xf numFmtId="0" fontId="30" fillId="0" borderId="26" xfId="52" applyFont="1" applyBorder="1" applyAlignment="1">
      <alignment horizontal="center" vertical="center"/>
    </xf>
    <xf numFmtId="0" fontId="28" fillId="0" borderId="26" xfId="52" applyFont="1" applyBorder="1" applyAlignment="1">
      <alignment horizontal="left" vertical="center"/>
    </xf>
    <xf numFmtId="0" fontId="30" fillId="0" borderId="50" xfId="52" applyFont="1" applyFill="1" applyBorder="1" applyAlignment="1">
      <alignment horizontal="left" vertical="center"/>
    </xf>
    <xf numFmtId="0" fontId="30" fillId="0" borderId="51" xfId="52" applyFont="1" applyFill="1" applyBorder="1" applyAlignment="1">
      <alignment horizontal="left" vertical="center"/>
    </xf>
    <xf numFmtId="0" fontId="31" fillId="0" borderId="0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5" xfId="52" applyFont="1" applyFill="1" applyBorder="1" applyAlignment="1">
      <alignment horizontal="left" vertical="center"/>
    </xf>
    <xf numFmtId="0" fontId="29" fillId="0" borderId="34" xfId="52" applyFont="1" applyFill="1" applyBorder="1" applyAlignment="1">
      <alignment horizontal="left" vertical="center"/>
    </xf>
    <xf numFmtId="0" fontId="30" fillId="0" borderId="35" xfId="52" applyFont="1" applyBorder="1" applyAlignment="1">
      <alignment horizontal="left" vertical="center"/>
    </xf>
    <xf numFmtId="0" fontId="30" fillId="0" borderId="34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vertical="center"/>
    </xf>
    <xf numFmtId="58" fontId="9" fillId="0" borderId="53" xfId="52" applyNumberFormat="1" applyFont="1" applyBorder="1" applyAlignment="1">
      <alignment vertical="center"/>
    </xf>
    <xf numFmtId="0" fontId="31" fillId="0" borderId="53" xfId="52" applyFont="1" applyBorder="1" applyAlignment="1">
      <alignment horizontal="center" vertical="center"/>
    </xf>
    <xf numFmtId="0" fontId="31" fillId="0" borderId="54" xfId="52" applyFont="1" applyFill="1" applyBorder="1" applyAlignment="1">
      <alignment horizontal="left" vertical="center"/>
    </xf>
    <xf numFmtId="0" fontId="31" fillId="0" borderId="53" xfId="52" applyFont="1" applyFill="1" applyBorder="1" applyAlignment="1">
      <alignment horizontal="left" vertical="center"/>
    </xf>
    <xf numFmtId="0" fontId="31" fillId="0" borderId="55" xfId="52" applyFont="1" applyFill="1" applyBorder="1" applyAlignment="1">
      <alignment horizontal="center" vertical="center"/>
    </xf>
    <xf numFmtId="0" fontId="31" fillId="0" borderId="56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center" vertical="center"/>
    </xf>
    <xf numFmtId="0" fontId="31" fillId="0" borderId="30" xfId="52" applyFont="1" applyFill="1" applyBorder="1" applyAlignment="1">
      <alignment horizontal="center" vertical="center"/>
    </xf>
    <xf numFmtId="0" fontId="9" fillId="0" borderId="45" xfId="52" applyFont="1" applyBorder="1" applyAlignment="1">
      <alignment horizontal="center" vertical="center"/>
    </xf>
    <xf numFmtId="0" fontId="9" fillId="0" borderId="57" xfId="52" applyFont="1" applyBorder="1" applyAlignment="1">
      <alignment horizontal="center" vertical="center"/>
    </xf>
    <xf numFmtId="0" fontId="29" fillId="0" borderId="40" xfId="52" applyFont="1" applyBorder="1" applyAlignment="1">
      <alignment horizontal="left" vertical="center"/>
    </xf>
    <xf numFmtId="0" fontId="29" fillId="0" borderId="39" xfId="52" applyFont="1" applyBorder="1" applyAlignment="1">
      <alignment horizontal="left" vertical="center"/>
    </xf>
    <xf numFmtId="0" fontId="30" fillId="0" borderId="40" xfId="52" applyFont="1" applyBorder="1" applyAlignment="1">
      <alignment horizontal="left" vertical="center"/>
    </xf>
    <xf numFmtId="0" fontId="28" fillId="0" borderId="25" xfId="52" applyFont="1" applyBorder="1" applyAlignment="1">
      <alignment horizontal="left" vertical="center"/>
    </xf>
    <xf numFmtId="0" fontId="28" fillId="0" borderId="39" xfId="52" applyFont="1" applyBorder="1" applyAlignment="1">
      <alignment horizontal="left" vertical="center"/>
    </xf>
    <xf numFmtId="0" fontId="28" fillId="0" borderId="33" xfId="52" applyFont="1" applyBorder="1" applyAlignment="1">
      <alignment horizontal="left" vertical="center"/>
    </xf>
    <xf numFmtId="0" fontId="28" fillId="0" borderId="34" xfId="52" applyFont="1" applyBorder="1" applyAlignment="1">
      <alignment horizontal="left" vertical="center"/>
    </xf>
    <xf numFmtId="0" fontId="28" fillId="0" borderId="42" xfId="52" applyFont="1" applyBorder="1" applyAlignment="1">
      <alignment horizontal="left" vertical="center"/>
    </xf>
    <xf numFmtId="0" fontId="29" fillId="0" borderId="27" xfId="52" applyFont="1" applyFill="1" applyBorder="1" applyAlignment="1">
      <alignment horizontal="left" vertical="center"/>
    </xf>
    <xf numFmtId="0" fontId="30" fillId="0" borderId="40" xfId="52" applyFont="1" applyBorder="1" applyAlignment="1">
      <alignment horizontal="center" vertical="center"/>
    </xf>
    <xf numFmtId="0" fontId="28" fillId="0" borderId="27" xfId="52" applyFont="1" applyBorder="1" applyAlignment="1">
      <alignment horizontal="left" vertical="center"/>
    </xf>
    <xf numFmtId="0" fontId="30" fillId="0" borderId="43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29" fillId="0" borderId="42" xfId="52" applyFont="1" applyFill="1" applyBorder="1" applyAlignment="1">
      <alignment horizontal="left" vertical="center"/>
    </xf>
    <xf numFmtId="0" fontId="30" fillId="0" borderId="42" xfId="52" applyFont="1" applyBorder="1" applyAlignment="1">
      <alignment horizontal="left" vertical="center"/>
    </xf>
    <xf numFmtId="0" fontId="29" fillId="0" borderId="58" xfId="52" applyFont="1" applyBorder="1" applyAlignment="1">
      <alignment horizontal="center" vertical="center"/>
    </xf>
    <xf numFmtId="0" fontId="31" fillId="0" borderId="59" xfId="52" applyFont="1" applyFill="1" applyBorder="1" applyAlignment="1">
      <alignment horizontal="left" vertical="center"/>
    </xf>
    <xf numFmtId="0" fontId="31" fillId="0" borderId="6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center" vertical="center"/>
    </xf>
    <xf numFmtId="0" fontId="14" fillId="0" borderId="0" xfId="53" applyFont="1" applyFill="1" applyAlignment="1">
      <alignment horizontal="left"/>
    </xf>
    <xf numFmtId="0" fontId="32" fillId="0" borderId="11" xfId="52" applyFont="1" applyFill="1" applyBorder="1" applyAlignment="1">
      <alignment horizontal="left" vertical="center"/>
    </xf>
    <xf numFmtId="0" fontId="32" fillId="0" borderId="12" xfId="52" applyFont="1" applyFill="1" applyBorder="1" applyAlignment="1">
      <alignment horizontal="center" vertical="center"/>
    </xf>
    <xf numFmtId="0" fontId="29" fillId="0" borderId="12" xfId="52" applyFont="1" applyFill="1" applyBorder="1" applyAlignment="1">
      <alignment horizontal="center" vertical="center"/>
    </xf>
    <xf numFmtId="0" fontId="32" fillId="0" borderId="13" xfId="52" applyFont="1" applyFill="1" applyBorder="1" applyAlignment="1">
      <alignment horizontal="center" vertical="center"/>
    </xf>
    <xf numFmtId="0" fontId="32" fillId="0" borderId="14" xfId="52" applyFont="1" applyFill="1" applyBorder="1" applyAlignment="1">
      <alignment vertical="center"/>
    </xf>
    <xf numFmtId="0" fontId="14" fillId="0" borderId="15" xfId="53" applyFont="1" applyFill="1" applyBorder="1" applyAlignment="1" applyProtection="1">
      <alignment horizontal="center" vertical="center"/>
    </xf>
    <xf numFmtId="0" fontId="19" fillId="0" borderId="4" xfId="55" applyFont="1" applyFill="1" applyBorder="1" applyAlignment="1">
      <alignment horizontal="center"/>
    </xf>
    <xf numFmtId="0" fontId="41" fillId="0" borderId="17" xfId="0" applyNumberFormat="1" applyFont="1" applyFill="1" applyBorder="1" applyAlignment="1">
      <alignment shrinkToFit="1"/>
    </xf>
    <xf numFmtId="0" fontId="21" fillId="0" borderId="18" xfId="0" applyNumberFormat="1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32" fillId="0" borderId="14" xfId="52" applyFont="1" applyFill="1" applyBorder="1" applyAlignment="1">
      <alignment horizontal="left" vertical="center"/>
    </xf>
    <xf numFmtId="0" fontId="14" fillId="0" borderId="61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62" xfId="53" applyFont="1" applyFill="1" applyBorder="1" applyAlignment="1" applyProtection="1">
      <alignment horizontal="center" vertical="center"/>
    </xf>
    <xf numFmtId="180" fontId="21" fillId="0" borderId="3" xfId="0" applyNumberFormat="1" applyFont="1" applyFill="1" applyBorder="1" applyAlignment="1">
      <alignment horizontal="center" vertical="center"/>
    </xf>
    <xf numFmtId="0" fontId="36" fillId="7" borderId="63" xfId="0" applyFont="1" applyFill="1" applyBorder="1" applyAlignment="1">
      <alignment horizontal="center" vertical="center"/>
    </xf>
    <xf numFmtId="0" fontId="29" fillId="7" borderId="63" xfId="0" applyFont="1" applyFill="1" applyBorder="1" applyAlignment="1">
      <alignment horizontal="center" vertical="center"/>
    </xf>
    <xf numFmtId="49" fontId="23" fillId="0" borderId="26" xfId="54" applyNumberFormat="1" applyFont="1" applyFill="1" applyBorder="1" applyAlignment="1">
      <alignment horizontal="center" vertical="center"/>
    </xf>
    <xf numFmtId="0" fontId="21" fillId="0" borderId="26" xfId="0" applyNumberFormat="1" applyFont="1" applyFill="1" applyBorder="1" applyAlignment="1">
      <alignment horizontal="center" vertical="center"/>
    </xf>
    <xf numFmtId="180" fontId="21" fillId="0" borderId="26" xfId="0" applyNumberFormat="1" applyFont="1" applyFill="1" applyBorder="1" applyAlignment="1">
      <alignment horizontal="center" vertical="center"/>
    </xf>
    <xf numFmtId="49" fontId="14" fillId="0" borderId="30" xfId="53" applyNumberFormat="1" applyFont="1" applyFill="1" applyBorder="1" applyAlignment="1">
      <alignment horizontal="center"/>
    </xf>
    <xf numFmtId="49" fontId="23" fillId="0" borderId="30" xfId="54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36" fillId="7" borderId="65" xfId="0" applyFont="1" applyFill="1" applyBorder="1" applyAlignment="1">
      <alignment horizontal="center" vertical="center"/>
    </xf>
    <xf numFmtId="0" fontId="21" fillId="0" borderId="27" xfId="0" applyNumberFormat="1" applyFont="1" applyFill="1" applyBorder="1" applyAlignment="1">
      <alignment horizontal="center" vertical="center"/>
    </xf>
    <xf numFmtId="49" fontId="23" fillId="0" borderId="27" xfId="54" applyNumberFormat="1" applyFont="1" applyFill="1" applyBorder="1" applyAlignment="1">
      <alignment horizontal="center" vertical="center"/>
    </xf>
    <xf numFmtId="49" fontId="23" fillId="0" borderId="40" xfId="54" applyNumberFormat="1" applyFont="1" applyFill="1" applyBorder="1" applyAlignment="1">
      <alignment horizontal="center" vertical="center"/>
    </xf>
    <xf numFmtId="0" fontId="9" fillId="0" borderId="0" xfId="52" applyFont="1" applyBorder="1" applyAlignment="1">
      <alignment horizontal="left" vertical="center"/>
    </xf>
    <xf numFmtId="0" fontId="43" fillId="0" borderId="23" xfId="52" applyFont="1" applyBorder="1" applyAlignment="1">
      <alignment horizontal="center" vertical="top"/>
    </xf>
    <xf numFmtId="0" fontId="30" fillId="0" borderId="66" xfId="52" applyFont="1" applyBorder="1" applyAlignment="1">
      <alignment horizontal="left" vertical="center"/>
    </xf>
    <xf numFmtId="0" fontId="30" fillId="0" borderId="23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1" fillId="0" borderId="54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0" fillId="0" borderId="55" xfId="52" applyFont="1" applyBorder="1" applyAlignment="1">
      <alignment vertical="center"/>
    </xf>
    <xf numFmtId="0" fontId="9" fillId="0" borderId="56" xfId="52" applyFont="1" applyBorder="1" applyAlignment="1">
      <alignment horizontal="left" vertical="center"/>
    </xf>
    <xf numFmtId="0" fontId="29" fillId="0" borderId="56" xfId="52" applyFont="1" applyBorder="1" applyAlignment="1">
      <alignment horizontal="left" vertical="center"/>
    </xf>
    <xf numFmtId="0" fontId="9" fillId="0" borderId="56" xfId="52" applyFont="1" applyBorder="1" applyAlignment="1">
      <alignment vertical="center"/>
    </xf>
    <xf numFmtId="0" fontId="30" fillId="0" borderId="56" xfId="52" applyFont="1" applyBorder="1" applyAlignment="1">
      <alignment vertical="center"/>
    </xf>
    <xf numFmtId="0" fontId="30" fillId="0" borderId="55" xfId="52" applyFont="1" applyBorder="1" applyAlignment="1">
      <alignment horizontal="center" vertical="center"/>
    </xf>
    <xf numFmtId="0" fontId="29" fillId="0" borderId="56" xfId="52" applyFont="1" applyBorder="1" applyAlignment="1">
      <alignment horizontal="center" vertical="center"/>
    </xf>
    <xf numFmtId="0" fontId="30" fillId="0" borderId="56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29" fillId="0" borderId="26" xfId="52" applyFont="1" applyBorder="1" applyAlignment="1">
      <alignment horizontal="center" vertical="center"/>
    </xf>
    <xf numFmtId="0" fontId="9" fillId="0" borderId="26" xfId="52" applyFont="1" applyBorder="1" applyAlignment="1">
      <alignment horizontal="center" vertical="center"/>
    </xf>
    <xf numFmtId="0" fontId="30" fillId="0" borderId="50" xfId="52" applyFont="1" applyBorder="1" applyAlignment="1">
      <alignment horizontal="left" vertical="center" wrapText="1"/>
    </xf>
    <xf numFmtId="0" fontId="30" fillId="0" borderId="51" xfId="52" applyFont="1" applyBorder="1" applyAlignment="1">
      <alignment horizontal="left" vertical="center" wrapText="1"/>
    </xf>
    <xf numFmtId="0" fontId="30" fillId="0" borderId="55" xfId="52" applyFont="1" applyBorder="1" applyAlignment="1">
      <alignment horizontal="left" vertical="center"/>
    </xf>
    <xf numFmtId="0" fontId="30" fillId="0" borderId="56" xfId="52" applyFont="1" applyBorder="1" applyAlignment="1">
      <alignment horizontal="left" vertical="center"/>
    </xf>
    <xf numFmtId="0" fontId="44" fillId="0" borderId="67" xfId="52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9" fontId="29" fillId="0" borderId="26" xfId="52" applyNumberFormat="1" applyFont="1" applyBorder="1" applyAlignment="1">
      <alignment horizontal="center" vertical="center"/>
    </xf>
    <xf numFmtId="0" fontId="29" fillId="0" borderId="28" xfId="52" applyFont="1" applyBorder="1" applyAlignment="1">
      <alignment horizontal="center" vertical="center"/>
    </xf>
    <xf numFmtId="0" fontId="29" fillId="0" borderId="28" xfId="52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0" fontId="31" fillId="0" borderId="53" xfId="0" applyFont="1" applyBorder="1" applyAlignment="1">
      <alignment horizontal="left" vertical="center"/>
    </xf>
    <xf numFmtId="9" fontId="29" fillId="0" borderId="37" xfId="52" applyNumberFormat="1" applyFont="1" applyBorder="1" applyAlignment="1">
      <alignment horizontal="left" vertical="center"/>
    </xf>
    <xf numFmtId="9" fontId="29" fillId="0" borderId="32" xfId="52" applyNumberFormat="1" applyFont="1" applyBorder="1" applyAlignment="1">
      <alignment horizontal="left" vertical="center"/>
    </xf>
    <xf numFmtId="9" fontId="29" fillId="0" borderId="50" xfId="52" applyNumberFormat="1" applyFont="1" applyBorder="1" applyAlignment="1">
      <alignment horizontal="left" vertical="center"/>
    </xf>
    <xf numFmtId="9" fontId="29" fillId="0" borderId="51" xfId="52" applyNumberFormat="1" applyFont="1" applyBorder="1" applyAlignment="1">
      <alignment horizontal="left" vertical="center"/>
    </xf>
    <xf numFmtId="0" fontId="28" fillId="0" borderId="55" xfId="52" applyFont="1" applyFill="1" applyBorder="1" applyAlignment="1">
      <alignment horizontal="left" vertical="center"/>
    </xf>
    <xf numFmtId="0" fontId="28" fillId="0" borderId="56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8" fillId="0" borderId="51" xfId="52" applyFont="1" applyFill="1" applyBorder="1" applyAlignment="1">
      <alignment horizontal="left" vertical="center"/>
    </xf>
    <xf numFmtId="0" fontId="31" fillId="0" borderId="36" xfId="52" applyFont="1" applyFill="1" applyBorder="1" applyAlignment="1">
      <alignment horizontal="left" vertical="center"/>
    </xf>
    <xf numFmtId="0" fontId="29" fillId="0" borderId="68" xfId="52" applyFont="1" applyFill="1" applyBorder="1" applyAlignment="1">
      <alignment horizontal="left" vertical="center"/>
    </xf>
    <xf numFmtId="0" fontId="29" fillId="0" borderId="69" xfId="52" applyFont="1" applyFill="1" applyBorder="1" applyAlignment="1">
      <alignment horizontal="left" vertical="center"/>
    </xf>
    <xf numFmtId="0" fontId="31" fillId="0" borderId="44" xfId="52" applyFont="1" applyBorder="1" applyAlignment="1">
      <alignment vertical="center"/>
    </xf>
    <xf numFmtId="0" fontId="45" fillId="0" borderId="53" xfId="52" applyFont="1" applyBorder="1" applyAlignment="1">
      <alignment horizontal="center" vertical="center"/>
    </xf>
    <xf numFmtId="0" fontId="31" fillId="0" borderId="45" xfId="52" applyFont="1" applyBorder="1" applyAlignment="1">
      <alignment vertical="center"/>
    </xf>
    <xf numFmtId="0" fontId="29" fillId="0" borderId="70" xfId="52" applyFont="1" applyBorder="1" applyAlignment="1">
      <alignment vertical="center"/>
    </xf>
    <xf numFmtId="0" fontId="31" fillId="0" borderId="70" xfId="52" applyFont="1" applyBorder="1" applyAlignment="1">
      <alignment vertical="center"/>
    </xf>
    <xf numFmtId="58" fontId="9" fillId="0" borderId="45" xfId="52" applyNumberFormat="1" applyFont="1" applyBorder="1" applyAlignment="1">
      <alignment vertical="center"/>
    </xf>
    <xf numFmtId="0" fontId="31" fillId="0" borderId="36" xfId="52" applyFont="1" applyBorder="1" applyAlignment="1">
      <alignment horizontal="center" vertical="center"/>
    </xf>
    <xf numFmtId="0" fontId="29" fillId="0" borderId="71" xfId="52" applyFont="1" applyFill="1" applyBorder="1" applyAlignment="1">
      <alignment horizontal="left" vertical="center"/>
    </xf>
    <xf numFmtId="0" fontId="29" fillId="0" borderId="36" xfId="52" applyFont="1" applyFill="1" applyBorder="1" applyAlignment="1">
      <alignment horizontal="left" vertical="center"/>
    </xf>
    <xf numFmtId="0" fontId="30" fillId="0" borderId="72" xfId="52" applyFont="1" applyBorder="1" applyAlignment="1">
      <alignment horizontal="left" vertical="center"/>
    </xf>
    <xf numFmtId="0" fontId="31" fillId="0" borderId="59" xfId="52" applyFont="1" applyBorder="1" applyAlignment="1">
      <alignment horizontal="left" vertical="center"/>
    </xf>
    <xf numFmtId="0" fontId="29" fillId="0" borderId="60" xfId="52" applyFont="1" applyBorder="1" applyAlignment="1">
      <alignment horizontal="left" vertical="center"/>
    </xf>
    <xf numFmtId="0" fontId="30" fillId="0" borderId="0" xfId="52" applyFont="1" applyBorder="1" applyAlignment="1">
      <alignment vertical="center"/>
    </xf>
    <xf numFmtId="0" fontId="30" fillId="0" borderId="43" xfId="52" applyFont="1" applyBorder="1" applyAlignment="1">
      <alignment horizontal="left" vertical="center" wrapText="1"/>
    </xf>
    <xf numFmtId="0" fontId="30" fillId="0" borderId="60" xfId="52" applyFont="1" applyBorder="1" applyAlignment="1">
      <alignment horizontal="left" vertical="center"/>
    </xf>
    <xf numFmtId="0" fontId="46" fillId="0" borderId="27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/>
    </xf>
    <xf numFmtId="9" fontId="29" fillId="0" borderId="41" xfId="52" applyNumberFormat="1" applyFont="1" applyBorder="1" applyAlignment="1">
      <alignment horizontal="left" vertical="center"/>
    </xf>
    <xf numFmtId="9" fontId="29" fillId="0" borderId="43" xfId="52" applyNumberFormat="1" applyFont="1" applyBorder="1" applyAlignment="1">
      <alignment horizontal="left" vertical="center"/>
    </xf>
    <xf numFmtId="0" fontId="28" fillId="0" borderId="60" xfId="52" applyFont="1" applyFill="1" applyBorder="1" applyAlignment="1">
      <alignment horizontal="left" vertical="center"/>
    </xf>
    <xf numFmtId="0" fontId="28" fillId="0" borderId="43" xfId="52" applyFont="1" applyFill="1" applyBorder="1" applyAlignment="1">
      <alignment horizontal="left" vertical="center"/>
    </xf>
    <xf numFmtId="0" fontId="29" fillId="0" borderId="73" xfId="52" applyFont="1" applyFill="1" applyBorder="1" applyAlignment="1">
      <alignment horizontal="left" vertical="center"/>
    </xf>
    <xf numFmtId="0" fontId="31" fillId="0" borderId="74" xfId="52" applyFont="1" applyBorder="1" applyAlignment="1">
      <alignment horizontal="center" vertical="center"/>
    </xf>
    <xf numFmtId="0" fontId="29" fillId="0" borderId="70" xfId="52" applyFont="1" applyBorder="1" applyAlignment="1">
      <alignment horizontal="center" vertical="center"/>
    </xf>
    <xf numFmtId="0" fontId="29" fillId="0" borderId="72" xfId="52" applyFont="1" applyBorder="1" applyAlignment="1">
      <alignment horizontal="center" vertical="center"/>
    </xf>
    <xf numFmtId="0" fontId="29" fillId="0" borderId="72" xfId="52" applyFont="1" applyFill="1" applyBorder="1" applyAlignment="1">
      <alignment horizontal="left" vertical="center"/>
    </xf>
    <xf numFmtId="0" fontId="47" fillId="0" borderId="11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5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8" borderId="5" xfId="0" applyFont="1" applyFill="1" applyBorder="1" applyAlignment="1">
      <alignment horizontal="center" vertical="center"/>
    </xf>
    <xf numFmtId="0" fontId="48" fillId="8" borderId="7" xfId="0" applyFont="1" applyFill="1" applyBorder="1" applyAlignment="1">
      <alignment horizontal="center" vertical="center"/>
    </xf>
    <xf numFmtId="0" fontId="48" fillId="8" borderId="2" xfId="0" applyFont="1" applyFill="1" applyBorder="1"/>
    <xf numFmtId="0" fontId="0" fillId="0" borderId="15" xfId="0" applyBorder="1"/>
    <xf numFmtId="0" fontId="0" fillId="8" borderId="2" xfId="0" applyFill="1" applyBorder="1"/>
    <xf numFmtId="0" fontId="0" fillId="0" borderId="17" xfId="0" applyBorder="1"/>
    <xf numFmtId="0" fontId="0" fillId="0" borderId="18" xfId="0" applyBorder="1"/>
    <xf numFmtId="0" fontId="0" fillId="8" borderId="18" xfId="0" applyFill="1" applyBorder="1"/>
    <xf numFmtId="0" fontId="0" fillId="9" borderId="0" xfId="0" applyFill="1"/>
    <xf numFmtId="0" fontId="47" fillId="0" borderId="75" xfId="0" applyFont="1" applyBorder="1" applyAlignment="1">
      <alignment horizontal="center" vertical="center" wrapText="1"/>
    </xf>
    <xf numFmtId="0" fontId="48" fillId="0" borderId="76" xfId="0" applyFont="1" applyBorder="1" applyAlignment="1">
      <alignment horizontal="center" vertical="center"/>
    </xf>
    <xf numFmtId="0" fontId="48" fillId="0" borderId="20" xfId="0" applyFont="1" applyBorder="1"/>
    <xf numFmtId="0" fontId="0" fillId="0" borderId="20" xfId="0" applyBorder="1"/>
    <xf numFmtId="0" fontId="0" fillId="0" borderId="2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49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6" borderId="2" xfId="0" applyFont="1" applyFill="1" applyBorder="1" applyAlignment="1">
      <alignment vertical="top" wrapText="1"/>
    </xf>
    <xf numFmtId="0" fontId="48" fillId="10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680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680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4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91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91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91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05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05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318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318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318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318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74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746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746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74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74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74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746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746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74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74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746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746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746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129540</xdr:colOff>
      <xdr:row>2</xdr:row>
      <xdr:rowOff>11430</xdr:rowOff>
    </xdr:from>
    <xdr:to>
      <xdr:col>8</xdr:col>
      <xdr:colOff>1186815</xdr:colOff>
      <xdr:row>5</xdr:row>
      <xdr:rowOff>92075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20025" y="592455"/>
          <a:ext cx="1057275" cy="680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1" customWidth="1"/>
    <col min="3" max="3" width="10.125" customWidth="1"/>
  </cols>
  <sheetData>
    <row r="1" ht="21" customHeight="1" spans="1:2">
      <c r="A1" s="462"/>
      <c r="B1" s="463" t="s">
        <v>0</v>
      </c>
    </row>
    <row r="2" spans="1:2">
      <c r="A2" s="9">
        <v>1</v>
      </c>
      <c r="B2" s="464" t="s">
        <v>1</v>
      </c>
    </row>
    <row r="3" spans="1:2">
      <c r="A3" s="9">
        <v>2</v>
      </c>
      <c r="B3" s="464" t="s">
        <v>2</v>
      </c>
    </row>
    <row r="4" spans="1:2">
      <c r="A4" s="9">
        <v>3</v>
      </c>
      <c r="B4" s="464" t="s">
        <v>3</v>
      </c>
    </row>
    <row r="5" spans="1:2">
      <c r="A5" s="9">
        <v>4</v>
      </c>
      <c r="B5" s="464" t="s">
        <v>4</v>
      </c>
    </row>
    <row r="6" spans="1:2">
      <c r="A6" s="9">
        <v>5</v>
      </c>
      <c r="B6" s="464" t="s">
        <v>5</v>
      </c>
    </row>
    <row r="7" spans="1:2">
      <c r="A7" s="9">
        <v>6</v>
      </c>
      <c r="B7" s="464" t="s">
        <v>6</v>
      </c>
    </row>
    <row r="8" s="460" customFormat="1" ht="15" customHeight="1" spans="1:2">
      <c r="A8" s="465">
        <v>7</v>
      </c>
      <c r="B8" s="466" t="s">
        <v>7</v>
      </c>
    </row>
    <row r="9" ht="18.95" customHeight="1" spans="1:2">
      <c r="A9" s="462"/>
      <c r="B9" s="467" t="s">
        <v>8</v>
      </c>
    </row>
    <row r="10" ht="15.95" customHeight="1" spans="1:2">
      <c r="A10" s="9">
        <v>1</v>
      </c>
      <c r="B10" s="468" t="s">
        <v>9</v>
      </c>
    </row>
    <row r="11" spans="1:2">
      <c r="A11" s="9">
        <v>2</v>
      </c>
      <c r="B11" s="464" t="s">
        <v>10</v>
      </c>
    </row>
    <row r="12" spans="1:2">
      <c r="A12" s="9">
        <v>3</v>
      </c>
      <c r="B12" s="466" t="s">
        <v>11</v>
      </c>
    </row>
    <row r="13" spans="1:2">
      <c r="A13" s="9">
        <v>4</v>
      </c>
      <c r="B13" s="464" t="s">
        <v>12</v>
      </c>
    </row>
    <row r="14" spans="1:2">
      <c r="A14" s="9">
        <v>5</v>
      </c>
      <c r="B14" s="464" t="s">
        <v>13</v>
      </c>
    </row>
    <row r="15" spans="1:2">
      <c r="A15" s="9">
        <v>6</v>
      </c>
      <c r="B15" s="464" t="s">
        <v>14</v>
      </c>
    </row>
    <row r="16" spans="1:2">
      <c r="A16" s="9">
        <v>7</v>
      </c>
      <c r="B16" s="464" t="s">
        <v>15</v>
      </c>
    </row>
    <row r="17" spans="1:2">
      <c r="A17" s="9">
        <v>8</v>
      </c>
      <c r="B17" s="464" t="s">
        <v>16</v>
      </c>
    </row>
    <row r="18" spans="1:2">
      <c r="A18" s="9">
        <v>9</v>
      </c>
      <c r="B18" s="464" t="s">
        <v>17</v>
      </c>
    </row>
    <row r="19" spans="1:2">
      <c r="A19" s="9"/>
      <c r="B19" s="464"/>
    </row>
    <row r="20" ht="20.25" spans="1:2">
      <c r="A20" s="462"/>
      <c r="B20" s="463" t="s">
        <v>18</v>
      </c>
    </row>
    <row r="21" spans="1:2">
      <c r="A21" s="9">
        <v>1</v>
      </c>
      <c r="B21" s="469" t="s">
        <v>19</v>
      </c>
    </row>
    <row r="22" spans="1:2">
      <c r="A22" s="9">
        <v>2</v>
      </c>
      <c r="B22" s="464" t="s">
        <v>20</v>
      </c>
    </row>
    <row r="23" spans="1:2">
      <c r="A23" s="9">
        <v>3</v>
      </c>
      <c r="B23" s="464" t="s">
        <v>21</v>
      </c>
    </row>
    <row r="24" spans="1:2">
      <c r="A24" s="9">
        <v>4</v>
      </c>
      <c r="B24" s="464" t="s">
        <v>22</v>
      </c>
    </row>
    <row r="25" spans="1:2">
      <c r="A25" s="9">
        <v>5</v>
      </c>
      <c r="B25" s="464" t="s">
        <v>23</v>
      </c>
    </row>
    <row r="26" spans="1:2">
      <c r="A26" s="9">
        <v>6</v>
      </c>
      <c r="B26" s="464" t="s">
        <v>24</v>
      </c>
    </row>
    <row r="27" spans="1:2">
      <c r="A27" s="9">
        <v>7</v>
      </c>
      <c r="B27" s="464" t="s">
        <v>25</v>
      </c>
    </row>
    <row r="28" spans="1:2">
      <c r="A28" s="9"/>
      <c r="B28" s="464"/>
    </row>
    <row r="29" ht="20.25" spans="1:2">
      <c r="A29" s="462"/>
      <c r="B29" s="463" t="s">
        <v>26</v>
      </c>
    </row>
    <row r="30" spans="1:2">
      <c r="A30" s="9">
        <v>1</v>
      </c>
      <c r="B30" s="469" t="s">
        <v>27</v>
      </c>
    </row>
    <row r="31" spans="1:2">
      <c r="A31" s="9">
        <v>2</v>
      </c>
      <c r="B31" s="464" t="s">
        <v>28</v>
      </c>
    </row>
    <row r="32" spans="1:2">
      <c r="A32" s="9">
        <v>3</v>
      </c>
      <c r="B32" s="464" t="s">
        <v>29</v>
      </c>
    </row>
    <row r="33" ht="28.5" spans="1:2">
      <c r="A33" s="9">
        <v>4</v>
      </c>
      <c r="B33" s="464" t="s">
        <v>30</v>
      </c>
    </row>
    <row r="34" spans="1:2">
      <c r="A34" s="9">
        <v>5</v>
      </c>
      <c r="B34" s="464" t="s">
        <v>31</v>
      </c>
    </row>
    <row r="35" spans="1:2">
      <c r="A35" s="9">
        <v>6</v>
      </c>
      <c r="B35" s="464" t="s">
        <v>32</v>
      </c>
    </row>
    <row r="36" spans="1:2">
      <c r="A36" s="9">
        <v>7</v>
      </c>
      <c r="B36" s="464" t="s">
        <v>33</v>
      </c>
    </row>
    <row r="37" spans="1:2">
      <c r="A37" s="9"/>
      <c r="B37" s="464"/>
    </row>
    <row r="39" spans="1:2">
      <c r="A39" s="470" t="s">
        <v>34</v>
      </c>
      <c r="B39" s="47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4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289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314</v>
      </c>
      <c r="H2" s="4"/>
      <c r="I2" s="4" t="s">
        <v>315</v>
      </c>
      <c r="J2" s="4"/>
      <c r="K2" s="6" t="s">
        <v>316</v>
      </c>
      <c r="L2" s="63" t="s">
        <v>317</v>
      </c>
      <c r="M2" s="17" t="s">
        <v>318</v>
      </c>
    </row>
    <row r="3" s="1" customFormat="1" ht="16.5" spans="1:13">
      <c r="A3" s="4"/>
      <c r="B3" s="7"/>
      <c r="C3" s="7"/>
      <c r="D3" s="7"/>
      <c r="E3" s="7"/>
      <c r="F3" s="7"/>
      <c r="G3" s="4" t="s">
        <v>319</v>
      </c>
      <c r="H3" s="4" t="s">
        <v>320</v>
      </c>
      <c r="I3" s="4" t="s">
        <v>319</v>
      </c>
      <c r="J3" s="4" t="s">
        <v>320</v>
      </c>
      <c r="K3" s="8"/>
      <c r="L3" s="64"/>
      <c r="M3" s="18"/>
    </row>
    <row r="4" ht="22" customHeight="1" spans="1:13">
      <c r="A4" s="52">
        <v>1</v>
      </c>
      <c r="B4" s="26" t="s">
        <v>308</v>
      </c>
      <c r="C4" s="22" t="s">
        <v>304</v>
      </c>
      <c r="D4" s="22" t="s">
        <v>305</v>
      </c>
      <c r="E4" s="23" t="s">
        <v>306</v>
      </c>
      <c r="F4" s="24" t="s">
        <v>307</v>
      </c>
      <c r="G4" s="53">
        <v>-0.01</v>
      </c>
      <c r="H4" s="54">
        <v>0</v>
      </c>
      <c r="I4" s="54">
        <v>-0.02</v>
      </c>
      <c r="J4" s="54">
        <v>0</v>
      </c>
      <c r="K4" s="59"/>
      <c r="L4" s="10"/>
      <c r="M4" s="10"/>
    </row>
    <row r="5" ht="22" customHeight="1" spans="1:13">
      <c r="A5" s="52"/>
      <c r="B5" s="26"/>
      <c r="C5" s="25"/>
      <c r="D5" s="26"/>
      <c r="E5" s="26"/>
      <c r="F5" s="27"/>
      <c r="G5" s="55"/>
      <c r="H5" s="56"/>
      <c r="I5" s="55"/>
      <c r="J5" s="56"/>
      <c r="K5" s="59"/>
      <c r="L5" s="10"/>
      <c r="M5" s="10"/>
    </row>
    <row r="6" ht="22" customHeight="1" spans="1:13">
      <c r="A6" s="52"/>
      <c r="B6" s="26"/>
      <c r="C6" s="25"/>
      <c r="D6" s="26"/>
      <c r="E6" s="26"/>
      <c r="F6" s="27"/>
      <c r="G6" s="55"/>
      <c r="H6" s="55"/>
      <c r="I6" s="55"/>
      <c r="J6" s="55"/>
      <c r="K6" s="59"/>
      <c r="L6" s="10"/>
      <c r="M6" s="10"/>
    </row>
    <row r="7" ht="22" customHeight="1" spans="1:13">
      <c r="A7" s="52"/>
      <c r="B7" s="26"/>
      <c r="C7" s="25"/>
      <c r="D7" s="26"/>
      <c r="E7" s="26"/>
      <c r="F7" s="27"/>
      <c r="G7" s="55"/>
      <c r="H7" s="55"/>
      <c r="I7" s="55"/>
      <c r="J7" s="55"/>
      <c r="K7" s="59"/>
      <c r="L7" s="10"/>
      <c r="M7" s="10"/>
    </row>
    <row r="8" ht="22" customHeight="1" spans="1:13">
      <c r="A8" s="52"/>
      <c r="B8" s="26"/>
      <c r="C8" s="25"/>
      <c r="D8" s="26"/>
      <c r="E8" s="26"/>
      <c r="F8" s="27"/>
      <c r="G8" s="55"/>
      <c r="H8" s="55"/>
      <c r="I8" s="55"/>
      <c r="J8" s="55"/>
      <c r="K8" s="59"/>
      <c r="L8" s="9"/>
      <c r="M8" s="9"/>
    </row>
    <row r="9" ht="22" customHeight="1" spans="1:13">
      <c r="A9" s="52"/>
      <c r="B9" s="57"/>
      <c r="C9" s="25"/>
      <c r="D9" s="25"/>
      <c r="E9" s="25"/>
      <c r="F9" s="58"/>
      <c r="G9" s="59"/>
      <c r="H9" s="60"/>
      <c r="I9" s="60"/>
      <c r="J9" s="60"/>
      <c r="K9" s="59"/>
      <c r="L9" s="9"/>
      <c r="M9" s="9"/>
    </row>
    <row r="10" ht="22" customHeight="1" spans="1:13">
      <c r="A10" s="52"/>
      <c r="B10" s="57"/>
      <c r="C10" s="25"/>
      <c r="D10" s="25"/>
      <c r="E10" s="25"/>
      <c r="F10" s="58"/>
      <c r="G10" s="59"/>
      <c r="H10" s="60"/>
      <c r="I10" s="60"/>
      <c r="J10" s="60"/>
      <c r="K10" s="59"/>
      <c r="L10" s="9"/>
      <c r="M10" s="9"/>
    </row>
    <row r="11" ht="22" customHeight="1" spans="1:13">
      <c r="A11" s="52"/>
      <c r="B11" s="57"/>
      <c r="C11" s="25"/>
      <c r="D11" s="25"/>
      <c r="E11" s="25"/>
      <c r="F11" s="58"/>
      <c r="G11" s="59"/>
      <c r="H11" s="60"/>
      <c r="I11" s="60"/>
      <c r="J11" s="60"/>
      <c r="K11" s="59"/>
      <c r="L11" s="9"/>
      <c r="M11" s="9"/>
    </row>
    <row r="12" s="2" customFormat="1" ht="18.75" spans="1:13">
      <c r="A12" s="11" t="s">
        <v>321</v>
      </c>
      <c r="B12" s="12"/>
      <c r="C12" s="12"/>
      <c r="D12" s="25"/>
      <c r="E12" s="13"/>
      <c r="F12" s="58"/>
      <c r="G12" s="30"/>
      <c r="H12" s="11" t="s">
        <v>311</v>
      </c>
      <c r="I12" s="12"/>
      <c r="J12" s="12"/>
      <c r="K12" s="13"/>
      <c r="L12" s="65"/>
      <c r="M12" s="19"/>
    </row>
    <row r="13" ht="84" customHeight="1" spans="1:13">
      <c r="A13" s="61" t="s">
        <v>322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C4" sqref="C4:F4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324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37" t="s">
        <v>325</v>
      </c>
      <c r="H2" s="38"/>
      <c r="I2" s="49"/>
      <c r="J2" s="37" t="s">
        <v>326</v>
      </c>
      <c r="K2" s="38"/>
      <c r="L2" s="49"/>
      <c r="M2" s="37" t="s">
        <v>327</v>
      </c>
      <c r="N2" s="38"/>
      <c r="O2" s="49"/>
      <c r="P2" s="37" t="s">
        <v>328</v>
      </c>
      <c r="Q2" s="38"/>
      <c r="R2" s="49"/>
      <c r="S2" s="38" t="s">
        <v>329</v>
      </c>
      <c r="T2" s="38"/>
      <c r="U2" s="49"/>
      <c r="V2" s="33" t="s">
        <v>330</v>
      </c>
      <c r="W2" s="33" t="s">
        <v>303</v>
      </c>
    </row>
    <row r="3" s="1" customFormat="1" ht="16.5" spans="1:23">
      <c r="A3" s="7"/>
      <c r="B3" s="39"/>
      <c r="C3" s="39"/>
      <c r="D3" s="39"/>
      <c r="E3" s="39"/>
      <c r="F3" s="39"/>
      <c r="G3" s="4" t="s">
        <v>331</v>
      </c>
      <c r="H3" s="4" t="s">
        <v>67</v>
      </c>
      <c r="I3" s="4" t="s">
        <v>294</v>
      </c>
      <c r="J3" s="4" t="s">
        <v>331</v>
      </c>
      <c r="K3" s="4" t="s">
        <v>67</v>
      </c>
      <c r="L3" s="4" t="s">
        <v>294</v>
      </c>
      <c r="M3" s="4" t="s">
        <v>331</v>
      </c>
      <c r="N3" s="4" t="s">
        <v>67</v>
      </c>
      <c r="O3" s="4" t="s">
        <v>294</v>
      </c>
      <c r="P3" s="4" t="s">
        <v>331</v>
      </c>
      <c r="Q3" s="4" t="s">
        <v>67</v>
      </c>
      <c r="R3" s="4" t="s">
        <v>294</v>
      </c>
      <c r="S3" s="4" t="s">
        <v>331</v>
      </c>
      <c r="T3" s="4" t="s">
        <v>67</v>
      </c>
      <c r="U3" s="4" t="s">
        <v>294</v>
      </c>
      <c r="V3" s="51"/>
      <c r="W3" s="51"/>
    </row>
    <row r="4" ht="20" customHeight="1" spans="1:23">
      <c r="A4" s="20" t="s">
        <v>332</v>
      </c>
      <c r="B4" s="26" t="s">
        <v>308</v>
      </c>
      <c r="C4" s="22" t="s">
        <v>304</v>
      </c>
      <c r="D4" s="22" t="s">
        <v>305</v>
      </c>
      <c r="E4" s="23" t="s">
        <v>306</v>
      </c>
      <c r="F4" s="24" t="s">
        <v>307</v>
      </c>
      <c r="G4" s="40"/>
      <c r="H4" s="41"/>
      <c r="I4" s="41"/>
      <c r="J4" s="41"/>
      <c r="K4" s="40"/>
      <c r="L4" s="40"/>
      <c r="M4" s="10"/>
      <c r="N4" s="10"/>
      <c r="O4" s="10"/>
      <c r="P4" s="10"/>
      <c r="Q4" s="10"/>
      <c r="R4" s="10"/>
      <c r="S4" s="10"/>
      <c r="T4" s="10"/>
      <c r="U4" s="10"/>
      <c r="V4" s="10" t="s">
        <v>333</v>
      </c>
      <c r="W4" s="10"/>
    </row>
    <row r="5" ht="20" customHeight="1" spans="1:23">
      <c r="A5" s="20"/>
      <c r="B5" s="21"/>
      <c r="C5" s="25"/>
      <c r="D5" s="26"/>
      <c r="E5" s="26"/>
      <c r="F5" s="27"/>
      <c r="G5" s="42" t="s">
        <v>334</v>
      </c>
      <c r="H5" s="43"/>
      <c r="I5" s="50"/>
      <c r="J5" s="42" t="s">
        <v>335</v>
      </c>
      <c r="K5" s="43"/>
      <c r="L5" s="50"/>
      <c r="M5" s="37" t="s">
        <v>336</v>
      </c>
      <c r="N5" s="38"/>
      <c r="O5" s="49"/>
      <c r="P5" s="37" t="s">
        <v>337</v>
      </c>
      <c r="Q5" s="38"/>
      <c r="R5" s="49"/>
      <c r="S5" s="38" t="s">
        <v>338</v>
      </c>
      <c r="T5" s="38"/>
      <c r="U5" s="49"/>
      <c r="V5" s="10"/>
      <c r="W5" s="10"/>
    </row>
    <row r="6" ht="20" customHeight="1" spans="1:23">
      <c r="A6" s="20"/>
      <c r="B6" s="21"/>
      <c r="C6" s="25"/>
      <c r="D6" s="26"/>
      <c r="E6" s="26"/>
      <c r="F6" s="27"/>
      <c r="G6" s="44" t="s">
        <v>331</v>
      </c>
      <c r="H6" s="44" t="s">
        <v>67</v>
      </c>
      <c r="I6" s="44" t="s">
        <v>294</v>
      </c>
      <c r="J6" s="44" t="s">
        <v>331</v>
      </c>
      <c r="K6" s="44" t="s">
        <v>67</v>
      </c>
      <c r="L6" s="44" t="s">
        <v>294</v>
      </c>
      <c r="M6" s="4" t="s">
        <v>331</v>
      </c>
      <c r="N6" s="4" t="s">
        <v>67</v>
      </c>
      <c r="O6" s="4" t="s">
        <v>294</v>
      </c>
      <c r="P6" s="4" t="s">
        <v>331</v>
      </c>
      <c r="Q6" s="4" t="s">
        <v>67</v>
      </c>
      <c r="R6" s="4" t="s">
        <v>294</v>
      </c>
      <c r="S6" s="4" t="s">
        <v>331</v>
      </c>
      <c r="T6" s="4" t="s">
        <v>67</v>
      </c>
      <c r="U6" s="4" t="s">
        <v>294</v>
      </c>
      <c r="V6" s="10"/>
      <c r="W6" s="10"/>
    </row>
    <row r="7" ht="20" customHeight="1" spans="1:23">
      <c r="A7" s="20"/>
      <c r="B7" s="21"/>
      <c r="C7" s="25"/>
      <c r="D7" s="26"/>
      <c r="E7" s="26"/>
      <c r="F7" s="27"/>
      <c r="G7" s="40"/>
      <c r="H7" s="41"/>
      <c r="I7" s="41"/>
      <c r="J7" s="41"/>
      <c r="K7" s="41"/>
      <c r="L7" s="4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0" customHeight="1" spans="1:23">
      <c r="A8" s="20"/>
      <c r="B8" s="21"/>
      <c r="C8" s="25"/>
      <c r="D8" s="26"/>
      <c r="E8" s="26"/>
      <c r="F8" s="27"/>
      <c r="G8" s="10"/>
      <c r="H8" s="41"/>
      <c r="I8" s="4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0" customHeight="1" spans="1:23">
      <c r="A9" s="20"/>
      <c r="B9" s="21"/>
      <c r="C9" s="28"/>
      <c r="D9" s="26"/>
      <c r="E9" s="28"/>
      <c r="F9" s="27"/>
      <c r="G9" s="10"/>
      <c r="H9" s="41"/>
      <c r="I9" s="4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20" customHeight="1" spans="1:23">
      <c r="A10" s="20"/>
      <c r="B10" s="21"/>
      <c r="C10" s="29"/>
      <c r="D10" s="26"/>
      <c r="E10" s="29"/>
      <c r="F10" s="27"/>
      <c r="G10" s="10"/>
      <c r="H10" s="41"/>
      <c r="I10" s="41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5"/>
      <c r="B11" s="45"/>
      <c r="C11" s="45"/>
      <c r="D11" s="45"/>
      <c r="E11" s="45"/>
      <c r="F11" s="4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6"/>
      <c r="B12" s="46"/>
      <c r="C12" s="46"/>
      <c r="D12" s="46"/>
      <c r="E12" s="46"/>
      <c r="F12" s="4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5"/>
      <c r="B13" s="45"/>
      <c r="C13" s="45"/>
      <c r="D13" s="45"/>
      <c r="E13" s="45"/>
      <c r="F13" s="4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6"/>
      <c r="B14" s="46"/>
      <c r="C14" s="46"/>
      <c r="D14" s="46"/>
      <c r="E14" s="46"/>
      <c r="F14" s="4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33" customHeight="1" spans="1:23">
      <c r="A15" s="11" t="s">
        <v>321</v>
      </c>
      <c r="B15" s="12"/>
      <c r="C15" s="12"/>
      <c r="D15" s="12"/>
      <c r="E15" s="13"/>
      <c r="F15" s="14"/>
      <c r="G15" s="30"/>
      <c r="H15" s="36"/>
      <c r="I15" s="36"/>
      <c r="J15" s="11" t="s">
        <v>311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3"/>
      <c r="V15" s="12"/>
      <c r="W15" s="19"/>
    </row>
    <row r="16" ht="80" customHeight="1" spans="1:23">
      <c r="A16" s="47" t="s">
        <v>339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11:A12"/>
    <mergeCell ref="A13:A14"/>
    <mergeCell ref="B2:B3"/>
    <mergeCell ref="B11:B12"/>
    <mergeCell ref="B13:B14"/>
    <mergeCell ref="C2:C3"/>
    <mergeCell ref="C11:C12"/>
    <mergeCell ref="C13:C14"/>
    <mergeCell ref="D2:D3"/>
    <mergeCell ref="D11:D12"/>
    <mergeCell ref="D13:D14"/>
    <mergeCell ref="E2:E3"/>
    <mergeCell ref="E11:E12"/>
    <mergeCell ref="E13:E14"/>
    <mergeCell ref="F2:F3"/>
    <mergeCell ref="F11:F12"/>
    <mergeCell ref="F13:F14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341</v>
      </c>
      <c r="B2" s="33" t="s">
        <v>290</v>
      </c>
      <c r="C2" s="33" t="s">
        <v>291</v>
      </c>
      <c r="D2" s="33" t="s">
        <v>292</v>
      </c>
      <c r="E2" s="33" t="s">
        <v>293</v>
      </c>
      <c r="F2" s="33" t="s">
        <v>294</v>
      </c>
      <c r="G2" s="32" t="s">
        <v>342</v>
      </c>
      <c r="H2" s="32" t="s">
        <v>343</v>
      </c>
      <c r="I2" s="32" t="s">
        <v>344</v>
      </c>
      <c r="J2" s="32" t="s">
        <v>343</v>
      </c>
      <c r="K2" s="32" t="s">
        <v>345</v>
      </c>
      <c r="L2" s="32" t="s">
        <v>343</v>
      </c>
      <c r="M2" s="33" t="s">
        <v>330</v>
      </c>
      <c r="N2" s="33" t="s">
        <v>303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4" t="s">
        <v>341</v>
      </c>
      <c r="B4" s="35" t="s">
        <v>346</v>
      </c>
      <c r="C4" s="35" t="s">
        <v>331</v>
      </c>
      <c r="D4" s="35" t="s">
        <v>292</v>
      </c>
      <c r="E4" s="33" t="s">
        <v>293</v>
      </c>
      <c r="F4" s="33" t="s">
        <v>294</v>
      </c>
      <c r="G4" s="32" t="s">
        <v>342</v>
      </c>
      <c r="H4" s="32" t="s">
        <v>343</v>
      </c>
      <c r="I4" s="32" t="s">
        <v>344</v>
      </c>
      <c r="J4" s="32" t="s">
        <v>343</v>
      </c>
      <c r="K4" s="32" t="s">
        <v>345</v>
      </c>
      <c r="L4" s="32" t="s">
        <v>343</v>
      </c>
      <c r="M4" s="33" t="s">
        <v>330</v>
      </c>
      <c r="N4" s="33" t="s">
        <v>303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347</v>
      </c>
      <c r="B11" s="12"/>
      <c r="C11" s="12"/>
      <c r="D11" s="13"/>
      <c r="E11" s="14"/>
      <c r="F11" s="36"/>
      <c r="G11" s="30"/>
      <c r="H11" s="36"/>
      <c r="I11" s="11" t="s">
        <v>348</v>
      </c>
      <c r="J11" s="12"/>
      <c r="K11" s="12"/>
      <c r="L11" s="12"/>
      <c r="M11" s="12"/>
      <c r="N11" s="19"/>
    </row>
    <row r="12" ht="16.5" spans="1:14">
      <c r="A12" s="15" t="s">
        <v>349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"/>
    </sheetView>
  </sheetViews>
  <sheetFormatPr defaultColWidth="9" defaultRowHeight="14.25"/>
  <cols>
    <col min="1" max="2" width="8.3" customWidth="1"/>
    <col min="3" max="3" width="12.125" customWidth="1"/>
    <col min="4" max="4" width="12.87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324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330</v>
      </c>
      <c r="L2" s="5" t="s">
        <v>303</v>
      </c>
    </row>
    <row r="3" ht="18.75" spans="1:12">
      <c r="A3" s="20" t="s">
        <v>332</v>
      </c>
      <c r="B3" s="21" t="s">
        <v>308</v>
      </c>
      <c r="C3" s="22" t="s">
        <v>304</v>
      </c>
      <c r="D3" s="22" t="s">
        <v>305</v>
      </c>
      <c r="E3" s="23" t="s">
        <v>306</v>
      </c>
      <c r="F3" s="24" t="s">
        <v>307</v>
      </c>
      <c r="G3" s="10" t="s">
        <v>355</v>
      </c>
      <c r="H3" s="10" t="s">
        <v>356</v>
      </c>
      <c r="I3" s="10"/>
      <c r="J3" s="10"/>
      <c r="K3" s="31" t="s">
        <v>357</v>
      </c>
      <c r="L3" s="10" t="s">
        <v>309</v>
      </c>
    </row>
    <row r="4" spans="1:12">
      <c r="A4" s="20"/>
      <c r="B4" s="21"/>
      <c r="C4" s="25"/>
      <c r="D4" s="26"/>
      <c r="E4" s="26"/>
      <c r="F4" s="27"/>
      <c r="G4" s="10"/>
      <c r="H4" s="10"/>
      <c r="I4" s="10"/>
      <c r="J4" s="10"/>
      <c r="K4" s="31"/>
      <c r="L4" s="10"/>
    </row>
    <row r="5" spans="1:12">
      <c r="A5" s="20"/>
      <c r="B5" s="21"/>
      <c r="C5" s="25"/>
      <c r="D5" s="26"/>
      <c r="E5" s="26"/>
      <c r="F5" s="27"/>
      <c r="G5" s="10"/>
      <c r="H5" s="10"/>
      <c r="I5" s="10"/>
      <c r="J5" s="10"/>
      <c r="K5" s="31"/>
      <c r="L5" s="10"/>
    </row>
    <row r="6" spans="1:12">
      <c r="A6" s="20"/>
      <c r="B6" s="21"/>
      <c r="C6" s="25"/>
      <c r="D6" s="26"/>
      <c r="E6" s="26"/>
      <c r="F6" s="27"/>
      <c r="G6" s="10"/>
      <c r="H6" s="10"/>
      <c r="I6" s="10"/>
      <c r="J6" s="10"/>
      <c r="K6" s="31"/>
      <c r="L6" s="10"/>
    </row>
    <row r="7" spans="1:12">
      <c r="A7" s="20"/>
      <c r="B7" s="21"/>
      <c r="C7" s="25"/>
      <c r="D7" s="26"/>
      <c r="E7" s="26"/>
      <c r="F7" s="27"/>
      <c r="G7" s="10"/>
      <c r="H7" s="10"/>
      <c r="I7" s="9"/>
      <c r="J7" s="9"/>
      <c r="K7" s="31"/>
      <c r="L7" s="10"/>
    </row>
    <row r="8" spans="1:12">
      <c r="A8" s="20"/>
      <c r="B8" s="21"/>
      <c r="C8" s="28"/>
      <c r="D8" s="26"/>
      <c r="E8" s="28"/>
      <c r="F8" s="27"/>
      <c r="G8" s="10"/>
      <c r="H8" s="10"/>
      <c r="I8" s="9"/>
      <c r="J8" s="9"/>
      <c r="K8" s="31"/>
      <c r="L8" s="10"/>
    </row>
    <row r="9" spans="1:12">
      <c r="A9" s="20"/>
      <c r="B9" s="21"/>
      <c r="C9" s="29"/>
      <c r="D9" s="26"/>
      <c r="E9" s="29"/>
      <c r="F9" s="27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358</v>
      </c>
      <c r="B11" s="12"/>
      <c r="C11" s="12"/>
      <c r="D11" s="12"/>
      <c r="E11" s="13"/>
      <c r="F11" s="14"/>
      <c r="G11" s="30"/>
      <c r="H11" s="11" t="s">
        <v>359</v>
      </c>
      <c r="I11" s="12"/>
      <c r="J11" s="12"/>
      <c r="K11" s="12"/>
      <c r="L11" s="19"/>
    </row>
    <row r="12" ht="16.5" spans="1:12">
      <c r="A12" s="15" t="s">
        <v>360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289</v>
      </c>
      <c r="B2" s="5" t="s">
        <v>294</v>
      </c>
      <c r="C2" s="5" t="s">
        <v>331</v>
      </c>
      <c r="D2" s="5" t="s">
        <v>292</v>
      </c>
      <c r="E2" s="5" t="s">
        <v>293</v>
      </c>
      <c r="F2" s="4" t="s">
        <v>362</v>
      </c>
      <c r="G2" s="4" t="s">
        <v>315</v>
      </c>
      <c r="H2" s="6" t="s">
        <v>316</v>
      </c>
      <c r="I2" s="17" t="s">
        <v>318</v>
      </c>
    </row>
    <row r="3" s="1" customFormat="1" ht="16.5" spans="1:9">
      <c r="A3" s="4"/>
      <c r="B3" s="7"/>
      <c r="C3" s="7"/>
      <c r="D3" s="7"/>
      <c r="E3" s="7"/>
      <c r="F3" s="4" t="s">
        <v>363</v>
      </c>
      <c r="G3" s="4" t="s">
        <v>319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347</v>
      </c>
      <c r="B12" s="12"/>
      <c r="C12" s="12"/>
      <c r="D12" s="13"/>
      <c r="E12" s="14"/>
      <c r="F12" s="11" t="s">
        <v>348</v>
      </c>
      <c r="G12" s="12"/>
      <c r="H12" s="13"/>
      <c r="I12" s="19"/>
    </row>
    <row r="13" ht="16.5" spans="1:9">
      <c r="A13" s="15" t="s">
        <v>364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0" t="s">
        <v>35</v>
      </c>
      <c r="C2" s="441"/>
      <c r="D2" s="441"/>
      <c r="E2" s="441"/>
      <c r="F2" s="441"/>
      <c r="G2" s="441"/>
      <c r="H2" s="441"/>
      <c r="I2" s="455"/>
    </row>
    <row r="3" ht="27.95" customHeight="1" spans="2:9">
      <c r="B3" s="442"/>
      <c r="C3" s="443"/>
      <c r="D3" s="444" t="s">
        <v>36</v>
      </c>
      <c r="E3" s="445"/>
      <c r="F3" s="446" t="s">
        <v>37</v>
      </c>
      <c r="G3" s="447"/>
      <c r="H3" s="444" t="s">
        <v>38</v>
      </c>
      <c r="I3" s="456"/>
    </row>
    <row r="4" ht="27.95" customHeight="1" spans="2:9">
      <c r="B4" s="442" t="s">
        <v>39</v>
      </c>
      <c r="C4" s="443" t="s">
        <v>40</v>
      </c>
      <c r="D4" s="443" t="s">
        <v>41</v>
      </c>
      <c r="E4" s="443" t="s">
        <v>42</v>
      </c>
      <c r="F4" s="448" t="s">
        <v>41</v>
      </c>
      <c r="G4" s="448" t="s">
        <v>42</v>
      </c>
      <c r="H4" s="443" t="s">
        <v>41</v>
      </c>
      <c r="I4" s="457" t="s">
        <v>42</v>
      </c>
    </row>
    <row r="5" ht="27.95" customHeight="1" spans="2:9">
      <c r="B5" s="449" t="s">
        <v>43</v>
      </c>
      <c r="C5" s="9">
        <v>13</v>
      </c>
      <c r="D5" s="9">
        <v>0</v>
      </c>
      <c r="E5" s="9">
        <v>1</v>
      </c>
      <c r="F5" s="450">
        <v>0</v>
      </c>
      <c r="G5" s="450">
        <v>1</v>
      </c>
      <c r="H5" s="9">
        <v>1</v>
      </c>
      <c r="I5" s="458">
        <v>2</v>
      </c>
    </row>
    <row r="6" ht="27.95" customHeight="1" spans="2:9">
      <c r="B6" s="449" t="s">
        <v>44</v>
      </c>
      <c r="C6" s="9">
        <v>20</v>
      </c>
      <c r="D6" s="9">
        <v>0</v>
      </c>
      <c r="E6" s="9">
        <v>1</v>
      </c>
      <c r="F6" s="450">
        <v>1</v>
      </c>
      <c r="G6" s="450">
        <v>2</v>
      </c>
      <c r="H6" s="9">
        <v>2</v>
      </c>
      <c r="I6" s="458">
        <v>3</v>
      </c>
    </row>
    <row r="7" ht="27.95" customHeight="1" spans="2:9">
      <c r="B7" s="449" t="s">
        <v>45</v>
      </c>
      <c r="C7" s="9">
        <v>32</v>
      </c>
      <c r="D7" s="9">
        <v>0</v>
      </c>
      <c r="E7" s="9">
        <v>1</v>
      </c>
      <c r="F7" s="450">
        <v>2</v>
      </c>
      <c r="G7" s="450">
        <v>3</v>
      </c>
      <c r="H7" s="9">
        <v>3</v>
      </c>
      <c r="I7" s="458">
        <v>4</v>
      </c>
    </row>
    <row r="8" ht="27.95" customHeight="1" spans="2:9">
      <c r="B8" s="449" t="s">
        <v>46</v>
      </c>
      <c r="C8" s="9">
        <v>50</v>
      </c>
      <c r="D8" s="9">
        <v>1</v>
      </c>
      <c r="E8" s="9">
        <v>2</v>
      </c>
      <c r="F8" s="450">
        <v>3</v>
      </c>
      <c r="G8" s="450">
        <v>4</v>
      </c>
      <c r="H8" s="9">
        <v>5</v>
      </c>
      <c r="I8" s="458">
        <v>6</v>
      </c>
    </row>
    <row r="9" ht="27.95" customHeight="1" spans="2:9">
      <c r="B9" s="449" t="s">
        <v>47</v>
      </c>
      <c r="C9" s="9">
        <v>80</v>
      </c>
      <c r="D9" s="9">
        <v>2</v>
      </c>
      <c r="E9" s="9">
        <v>3</v>
      </c>
      <c r="F9" s="450">
        <v>5</v>
      </c>
      <c r="G9" s="450">
        <v>6</v>
      </c>
      <c r="H9" s="9">
        <v>7</v>
      </c>
      <c r="I9" s="458">
        <v>8</v>
      </c>
    </row>
    <row r="10" ht="27.95" customHeight="1" spans="2:9">
      <c r="B10" s="449" t="s">
        <v>48</v>
      </c>
      <c r="C10" s="9">
        <v>125</v>
      </c>
      <c r="D10" s="9">
        <v>3</v>
      </c>
      <c r="E10" s="9">
        <v>4</v>
      </c>
      <c r="F10" s="450">
        <v>7</v>
      </c>
      <c r="G10" s="450">
        <v>8</v>
      </c>
      <c r="H10" s="9">
        <v>10</v>
      </c>
      <c r="I10" s="458">
        <v>11</v>
      </c>
    </row>
    <row r="11" ht="27.95" customHeight="1" spans="2:9">
      <c r="B11" s="449" t="s">
        <v>49</v>
      </c>
      <c r="C11" s="9">
        <v>200</v>
      </c>
      <c r="D11" s="9">
        <v>5</v>
      </c>
      <c r="E11" s="9">
        <v>6</v>
      </c>
      <c r="F11" s="450">
        <v>10</v>
      </c>
      <c r="G11" s="450">
        <v>11</v>
      </c>
      <c r="H11" s="9">
        <v>14</v>
      </c>
      <c r="I11" s="458">
        <v>15</v>
      </c>
    </row>
    <row r="12" ht="27.95" customHeight="1" spans="2:9">
      <c r="B12" s="451" t="s">
        <v>50</v>
      </c>
      <c r="C12" s="452">
        <v>315</v>
      </c>
      <c r="D12" s="452">
        <v>7</v>
      </c>
      <c r="E12" s="452">
        <v>8</v>
      </c>
      <c r="F12" s="453">
        <v>14</v>
      </c>
      <c r="G12" s="453">
        <v>15</v>
      </c>
      <c r="H12" s="452">
        <v>21</v>
      </c>
      <c r="I12" s="459">
        <v>22</v>
      </c>
    </row>
    <row r="14" spans="2:4">
      <c r="B14" s="454" t="s">
        <v>51</v>
      </c>
      <c r="C14" s="454"/>
      <c r="D14" s="45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45" customWidth="1"/>
    <col min="2" max="9" width="10.375" style="245"/>
    <col min="10" max="10" width="8.875" style="245" customWidth="1"/>
    <col min="11" max="11" width="12" style="245" customWidth="1"/>
    <col min="12" max="16384" width="10.375" style="245"/>
  </cols>
  <sheetData>
    <row r="1" ht="21" spans="1:11">
      <c r="A1" s="374" t="s">
        <v>52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ht="15" spans="1:11">
      <c r="A2" s="246" t="s">
        <v>53</v>
      </c>
      <c r="B2" s="247" t="s">
        <v>54</v>
      </c>
      <c r="C2" s="247"/>
      <c r="D2" s="248" t="s">
        <v>55</v>
      </c>
      <c r="E2" s="248"/>
      <c r="F2" s="247" t="s">
        <v>56</v>
      </c>
      <c r="G2" s="247"/>
      <c r="H2" s="249" t="s">
        <v>57</v>
      </c>
      <c r="I2" s="322" t="s">
        <v>56</v>
      </c>
      <c r="J2" s="322"/>
      <c r="K2" s="323"/>
    </row>
    <row r="3" ht="14.25" spans="1:11">
      <c r="A3" s="250" t="s">
        <v>58</v>
      </c>
      <c r="B3" s="251"/>
      <c r="C3" s="252"/>
      <c r="D3" s="253" t="s">
        <v>59</v>
      </c>
      <c r="E3" s="254"/>
      <c r="F3" s="254"/>
      <c r="G3" s="255"/>
      <c r="H3" s="253" t="s">
        <v>60</v>
      </c>
      <c r="I3" s="254"/>
      <c r="J3" s="254"/>
      <c r="K3" s="255"/>
    </row>
    <row r="4" ht="18" customHeight="1" spans="1:11">
      <c r="A4" s="256" t="s">
        <v>61</v>
      </c>
      <c r="B4" s="257" t="s">
        <v>62</v>
      </c>
      <c r="C4" s="258"/>
      <c r="D4" s="256" t="s">
        <v>63</v>
      </c>
      <c r="E4" s="259"/>
      <c r="F4" s="260">
        <v>45512</v>
      </c>
      <c r="G4" s="261"/>
      <c r="H4" s="256" t="s">
        <v>64</v>
      </c>
      <c r="I4" s="259"/>
      <c r="J4" s="138" t="s">
        <v>65</v>
      </c>
      <c r="K4" s="139" t="s">
        <v>66</v>
      </c>
    </row>
    <row r="5" ht="14.25" spans="1:11">
      <c r="A5" s="262" t="s">
        <v>67</v>
      </c>
      <c r="B5" s="138" t="s">
        <v>68</v>
      </c>
      <c r="C5" s="139"/>
      <c r="D5" s="256" t="s">
        <v>69</v>
      </c>
      <c r="E5" s="259"/>
      <c r="F5" s="260">
        <v>45499</v>
      </c>
      <c r="G5" s="261"/>
      <c r="H5" s="256" t="s">
        <v>70</v>
      </c>
      <c r="I5" s="259"/>
      <c r="J5" s="138" t="s">
        <v>65</v>
      </c>
      <c r="K5" s="139" t="s">
        <v>66</v>
      </c>
    </row>
    <row r="6" ht="14.25" spans="1:11">
      <c r="A6" s="256" t="s">
        <v>71</v>
      </c>
      <c r="B6" s="263" t="s">
        <v>72</v>
      </c>
      <c r="C6" s="264">
        <v>7</v>
      </c>
      <c r="D6" s="262" t="s">
        <v>73</v>
      </c>
      <c r="E6" s="265"/>
      <c r="F6" s="260">
        <v>45504</v>
      </c>
      <c r="G6" s="261"/>
      <c r="H6" s="256" t="s">
        <v>74</v>
      </c>
      <c r="I6" s="259"/>
      <c r="J6" s="138" t="s">
        <v>65</v>
      </c>
      <c r="K6" s="139" t="s">
        <v>66</v>
      </c>
    </row>
    <row r="7" ht="14.25" spans="1:11">
      <c r="A7" s="256" t="s">
        <v>75</v>
      </c>
      <c r="B7" s="266">
        <v>2324</v>
      </c>
      <c r="C7" s="267"/>
      <c r="D7" s="262" t="s">
        <v>76</v>
      </c>
      <c r="E7" s="268"/>
      <c r="F7" s="260">
        <v>45505</v>
      </c>
      <c r="G7" s="261"/>
      <c r="H7" s="256" t="s">
        <v>77</v>
      </c>
      <c r="I7" s="259"/>
      <c r="J7" s="138" t="s">
        <v>65</v>
      </c>
      <c r="K7" s="139" t="s">
        <v>66</v>
      </c>
    </row>
    <row r="8" ht="15" spans="1:11">
      <c r="A8" s="269" t="s">
        <v>78</v>
      </c>
      <c r="B8" s="270" t="s">
        <v>79</v>
      </c>
      <c r="C8" s="271"/>
      <c r="D8" s="272" t="s">
        <v>80</v>
      </c>
      <c r="E8" s="273"/>
      <c r="F8" s="274">
        <v>45506</v>
      </c>
      <c r="G8" s="275"/>
      <c r="H8" s="272" t="s">
        <v>81</v>
      </c>
      <c r="I8" s="273"/>
      <c r="J8" s="292" t="s">
        <v>65</v>
      </c>
      <c r="K8" s="324" t="s">
        <v>66</v>
      </c>
    </row>
    <row r="9" ht="15" spans="1:11">
      <c r="A9" s="375" t="s">
        <v>82</v>
      </c>
      <c r="B9" s="376"/>
      <c r="C9" s="376"/>
      <c r="D9" s="377"/>
      <c r="E9" s="377"/>
      <c r="F9" s="377"/>
      <c r="G9" s="377"/>
      <c r="H9" s="377"/>
      <c r="I9" s="377"/>
      <c r="J9" s="377"/>
      <c r="K9" s="422"/>
    </row>
    <row r="10" ht="15" spans="1:11">
      <c r="A10" s="378" t="s">
        <v>83</v>
      </c>
      <c r="B10" s="379"/>
      <c r="C10" s="379"/>
      <c r="D10" s="379"/>
      <c r="E10" s="379"/>
      <c r="F10" s="379"/>
      <c r="G10" s="379"/>
      <c r="H10" s="379"/>
      <c r="I10" s="379"/>
      <c r="J10" s="379"/>
      <c r="K10" s="423"/>
    </row>
    <row r="11" ht="14.25" spans="1:11">
      <c r="A11" s="380" t="s">
        <v>84</v>
      </c>
      <c r="B11" s="381" t="s">
        <v>85</v>
      </c>
      <c r="C11" s="382" t="s">
        <v>86</v>
      </c>
      <c r="D11" s="383"/>
      <c r="E11" s="384" t="s">
        <v>87</v>
      </c>
      <c r="F11" s="381" t="s">
        <v>85</v>
      </c>
      <c r="G11" s="382" t="s">
        <v>86</v>
      </c>
      <c r="H11" s="382" t="s">
        <v>88</v>
      </c>
      <c r="I11" s="384" t="s">
        <v>89</v>
      </c>
      <c r="J11" s="381" t="s">
        <v>85</v>
      </c>
      <c r="K11" s="424" t="s">
        <v>86</v>
      </c>
    </row>
    <row r="12" ht="14.25" spans="1:11">
      <c r="A12" s="262" t="s">
        <v>90</v>
      </c>
      <c r="B12" s="282" t="s">
        <v>85</v>
      </c>
      <c r="C12" s="138" t="s">
        <v>86</v>
      </c>
      <c r="D12" s="268"/>
      <c r="E12" s="265" t="s">
        <v>91</v>
      </c>
      <c r="F12" s="282" t="s">
        <v>85</v>
      </c>
      <c r="G12" s="138" t="s">
        <v>86</v>
      </c>
      <c r="H12" s="138" t="s">
        <v>88</v>
      </c>
      <c r="I12" s="265" t="s">
        <v>92</v>
      </c>
      <c r="J12" s="282" t="s">
        <v>85</v>
      </c>
      <c r="K12" s="139" t="s">
        <v>86</v>
      </c>
    </row>
    <row r="13" ht="14.25" spans="1:11">
      <c r="A13" s="262" t="s">
        <v>93</v>
      </c>
      <c r="B13" s="282" t="s">
        <v>85</v>
      </c>
      <c r="C13" s="138" t="s">
        <v>86</v>
      </c>
      <c r="D13" s="268"/>
      <c r="E13" s="265" t="s">
        <v>94</v>
      </c>
      <c r="F13" s="138" t="s">
        <v>95</v>
      </c>
      <c r="G13" s="138" t="s">
        <v>96</v>
      </c>
      <c r="H13" s="138" t="s">
        <v>88</v>
      </c>
      <c r="I13" s="265" t="s">
        <v>97</v>
      </c>
      <c r="J13" s="282" t="s">
        <v>85</v>
      </c>
      <c r="K13" s="139" t="s">
        <v>86</v>
      </c>
    </row>
    <row r="14" ht="15" spans="1:11">
      <c r="A14" s="272" t="s">
        <v>98</v>
      </c>
      <c r="B14" s="273"/>
      <c r="C14" s="273"/>
      <c r="D14" s="273"/>
      <c r="E14" s="273"/>
      <c r="F14" s="273"/>
      <c r="G14" s="273"/>
      <c r="H14" s="273"/>
      <c r="I14" s="273"/>
      <c r="J14" s="273"/>
      <c r="K14" s="326"/>
    </row>
    <row r="15" ht="15" spans="1:11">
      <c r="A15" s="378" t="s">
        <v>99</v>
      </c>
      <c r="B15" s="379"/>
      <c r="C15" s="379"/>
      <c r="D15" s="379"/>
      <c r="E15" s="379"/>
      <c r="F15" s="379"/>
      <c r="G15" s="379"/>
      <c r="H15" s="379"/>
      <c r="I15" s="379"/>
      <c r="J15" s="379"/>
      <c r="K15" s="423"/>
    </row>
    <row r="16" ht="14.25" spans="1:11">
      <c r="A16" s="385" t="s">
        <v>100</v>
      </c>
      <c r="B16" s="382" t="s">
        <v>95</v>
      </c>
      <c r="C16" s="382" t="s">
        <v>96</v>
      </c>
      <c r="D16" s="386"/>
      <c r="E16" s="387" t="s">
        <v>101</v>
      </c>
      <c r="F16" s="382" t="s">
        <v>95</v>
      </c>
      <c r="G16" s="382" t="s">
        <v>96</v>
      </c>
      <c r="H16" s="388"/>
      <c r="I16" s="387" t="s">
        <v>102</v>
      </c>
      <c r="J16" s="382" t="s">
        <v>95</v>
      </c>
      <c r="K16" s="424" t="s">
        <v>96</v>
      </c>
    </row>
    <row r="17" customHeight="1" spans="1:22">
      <c r="A17" s="299" t="s">
        <v>103</v>
      </c>
      <c r="B17" s="138" t="s">
        <v>95</v>
      </c>
      <c r="C17" s="138" t="s">
        <v>96</v>
      </c>
      <c r="D17" s="389"/>
      <c r="E17" s="300" t="s">
        <v>104</v>
      </c>
      <c r="F17" s="138" t="s">
        <v>95</v>
      </c>
      <c r="G17" s="138" t="s">
        <v>96</v>
      </c>
      <c r="H17" s="390"/>
      <c r="I17" s="300" t="s">
        <v>105</v>
      </c>
      <c r="J17" s="138" t="s">
        <v>95</v>
      </c>
      <c r="K17" s="139" t="s">
        <v>96</v>
      </c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</row>
    <row r="18" ht="18" customHeight="1" spans="1:11">
      <c r="A18" s="391" t="s">
        <v>106</v>
      </c>
      <c r="B18" s="392"/>
      <c r="C18" s="392"/>
      <c r="D18" s="392"/>
      <c r="E18" s="392"/>
      <c r="F18" s="392"/>
      <c r="G18" s="392"/>
      <c r="H18" s="392"/>
      <c r="I18" s="392"/>
      <c r="J18" s="392"/>
      <c r="K18" s="426"/>
    </row>
    <row r="19" s="373" customFormat="1" ht="18" customHeight="1" spans="1:11">
      <c r="A19" s="378" t="s">
        <v>107</v>
      </c>
      <c r="B19" s="379"/>
      <c r="C19" s="379"/>
      <c r="D19" s="379"/>
      <c r="E19" s="379"/>
      <c r="F19" s="379"/>
      <c r="G19" s="379"/>
      <c r="H19" s="379"/>
      <c r="I19" s="379"/>
      <c r="J19" s="379"/>
      <c r="K19" s="423"/>
    </row>
    <row r="20" customHeight="1" spans="1:11">
      <c r="A20" s="393" t="s">
        <v>108</v>
      </c>
      <c r="B20" s="394"/>
      <c r="C20" s="394"/>
      <c r="D20" s="394"/>
      <c r="E20" s="394"/>
      <c r="F20" s="394"/>
      <c r="G20" s="394"/>
      <c r="H20" s="394"/>
      <c r="I20" s="394"/>
      <c r="J20" s="394"/>
      <c r="K20" s="427"/>
    </row>
    <row r="21" ht="21.75" customHeight="1" spans="1:11">
      <c r="A21" s="395" t="s">
        <v>109</v>
      </c>
      <c r="B21" s="222"/>
      <c r="C21" s="222" t="s">
        <v>110</v>
      </c>
      <c r="D21" s="222" t="s">
        <v>111</v>
      </c>
      <c r="E21" s="222" t="s">
        <v>112</v>
      </c>
      <c r="F21" s="222" t="s">
        <v>113</v>
      </c>
      <c r="G21" s="222" t="s">
        <v>114</v>
      </c>
      <c r="H21" s="222" t="s">
        <v>115</v>
      </c>
      <c r="I21" s="222" t="s">
        <v>116</v>
      </c>
      <c r="J21" s="300"/>
      <c r="K21" s="334" t="s">
        <v>117</v>
      </c>
    </row>
    <row r="22" ht="23" customHeight="1" spans="1:11">
      <c r="A22" s="396" t="s">
        <v>118</v>
      </c>
      <c r="B22" s="397"/>
      <c r="C22" s="397" t="s">
        <v>95</v>
      </c>
      <c r="D22" s="397" t="s">
        <v>95</v>
      </c>
      <c r="E22" s="397" t="s">
        <v>95</v>
      </c>
      <c r="F22" s="397" t="s">
        <v>95</v>
      </c>
      <c r="G22" s="397" t="s">
        <v>95</v>
      </c>
      <c r="H22" s="397" t="s">
        <v>95</v>
      </c>
      <c r="I22" s="397" t="s">
        <v>95</v>
      </c>
      <c r="J22" s="397"/>
      <c r="K22" s="428"/>
    </row>
    <row r="23" ht="23" customHeight="1" spans="1:11">
      <c r="A23" s="396"/>
      <c r="B23" s="397"/>
      <c r="C23" s="397"/>
      <c r="D23" s="397"/>
      <c r="E23" s="397"/>
      <c r="F23" s="397"/>
      <c r="G23" s="397"/>
      <c r="H23" s="397"/>
      <c r="I23" s="397"/>
      <c r="J23" s="397"/>
      <c r="K23" s="428"/>
    </row>
    <row r="24" ht="23" customHeight="1" spans="1:11">
      <c r="A24" s="396"/>
      <c r="B24" s="397"/>
      <c r="C24" s="397"/>
      <c r="D24" s="397"/>
      <c r="E24" s="397"/>
      <c r="F24" s="397"/>
      <c r="G24" s="397"/>
      <c r="H24" s="397"/>
      <c r="I24" s="397"/>
      <c r="J24" s="397"/>
      <c r="K24" s="429"/>
    </row>
    <row r="25" ht="23" customHeight="1" spans="1:11">
      <c r="A25" s="398"/>
      <c r="B25" s="397"/>
      <c r="C25" s="397"/>
      <c r="D25" s="397"/>
      <c r="E25" s="397"/>
      <c r="F25" s="397"/>
      <c r="G25" s="397"/>
      <c r="H25" s="397"/>
      <c r="I25" s="397"/>
      <c r="J25" s="397"/>
      <c r="K25" s="429"/>
    </row>
    <row r="26" ht="23" customHeight="1" spans="1:11">
      <c r="A26" s="399"/>
      <c r="B26" s="397"/>
      <c r="C26" s="397"/>
      <c r="D26" s="397"/>
      <c r="E26" s="397"/>
      <c r="F26" s="397"/>
      <c r="G26" s="397"/>
      <c r="H26" s="397"/>
      <c r="I26" s="397"/>
      <c r="J26" s="397"/>
      <c r="K26" s="429"/>
    </row>
    <row r="27" ht="23" customHeight="1" spans="1:11">
      <c r="A27" s="399"/>
      <c r="B27" s="397"/>
      <c r="C27" s="397"/>
      <c r="D27" s="397"/>
      <c r="E27" s="397"/>
      <c r="F27" s="397"/>
      <c r="G27" s="397"/>
      <c r="H27" s="397"/>
      <c r="I27" s="397"/>
      <c r="J27" s="397"/>
      <c r="K27" s="429"/>
    </row>
    <row r="28" ht="18" customHeight="1" spans="1:11">
      <c r="A28" s="400" t="s">
        <v>119</v>
      </c>
      <c r="B28" s="401"/>
      <c r="C28" s="401"/>
      <c r="D28" s="401"/>
      <c r="E28" s="401"/>
      <c r="F28" s="401"/>
      <c r="G28" s="401"/>
      <c r="H28" s="401"/>
      <c r="I28" s="401"/>
      <c r="J28" s="401"/>
      <c r="K28" s="430"/>
    </row>
    <row r="29" ht="18.75" customHeight="1" spans="1:11">
      <c r="A29" s="402"/>
      <c r="B29" s="403"/>
      <c r="C29" s="403"/>
      <c r="D29" s="403"/>
      <c r="E29" s="403"/>
      <c r="F29" s="403"/>
      <c r="G29" s="403"/>
      <c r="H29" s="403"/>
      <c r="I29" s="403"/>
      <c r="J29" s="403"/>
      <c r="K29" s="431"/>
    </row>
    <row r="30" ht="18.75" customHeight="1" spans="1:11">
      <c r="A30" s="404"/>
      <c r="B30" s="405"/>
      <c r="C30" s="405"/>
      <c r="D30" s="405"/>
      <c r="E30" s="405"/>
      <c r="F30" s="405"/>
      <c r="G30" s="405"/>
      <c r="H30" s="405"/>
      <c r="I30" s="405"/>
      <c r="J30" s="405"/>
      <c r="K30" s="432"/>
    </row>
    <row r="31" ht="18" customHeight="1" spans="1:11">
      <c r="A31" s="400" t="s">
        <v>120</v>
      </c>
      <c r="B31" s="401"/>
      <c r="C31" s="401"/>
      <c r="D31" s="401"/>
      <c r="E31" s="401"/>
      <c r="F31" s="401"/>
      <c r="G31" s="401"/>
      <c r="H31" s="401"/>
      <c r="I31" s="401"/>
      <c r="J31" s="401"/>
      <c r="K31" s="430"/>
    </row>
    <row r="32" ht="14.25" spans="1:11">
      <c r="A32" s="406" t="s">
        <v>121</v>
      </c>
      <c r="B32" s="407"/>
      <c r="C32" s="407"/>
      <c r="D32" s="407"/>
      <c r="E32" s="407"/>
      <c r="F32" s="407"/>
      <c r="G32" s="407"/>
      <c r="H32" s="407"/>
      <c r="I32" s="407"/>
      <c r="J32" s="407"/>
      <c r="K32" s="433"/>
    </row>
    <row r="33" ht="15" spans="1:11">
      <c r="A33" s="146" t="s">
        <v>122</v>
      </c>
      <c r="B33" s="147"/>
      <c r="C33" s="138" t="s">
        <v>65</v>
      </c>
      <c r="D33" s="138" t="s">
        <v>66</v>
      </c>
      <c r="E33" s="408" t="s">
        <v>123</v>
      </c>
      <c r="F33" s="409"/>
      <c r="G33" s="409"/>
      <c r="H33" s="409"/>
      <c r="I33" s="409"/>
      <c r="J33" s="409"/>
      <c r="K33" s="434"/>
    </row>
    <row r="34" ht="15" spans="1:11">
      <c r="A34" s="410" t="s">
        <v>124</v>
      </c>
      <c r="B34" s="410"/>
      <c r="C34" s="410"/>
      <c r="D34" s="410"/>
      <c r="E34" s="410"/>
      <c r="F34" s="410"/>
      <c r="G34" s="410"/>
      <c r="H34" s="410"/>
      <c r="I34" s="410"/>
      <c r="J34" s="410"/>
      <c r="K34" s="410"/>
    </row>
    <row r="35" ht="21" customHeight="1" spans="1:11">
      <c r="A35" s="411" t="s">
        <v>125</v>
      </c>
      <c r="B35" s="412"/>
      <c r="C35" s="412"/>
      <c r="D35" s="412"/>
      <c r="E35" s="412"/>
      <c r="F35" s="412"/>
      <c r="G35" s="412"/>
      <c r="H35" s="412"/>
      <c r="I35" s="412"/>
      <c r="J35" s="412"/>
      <c r="K35" s="435"/>
    </row>
    <row r="36" ht="21" customHeight="1" spans="1:11">
      <c r="A36" s="307" t="s">
        <v>126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ht="21" customHeight="1" spans="1:11">
      <c r="A37" s="307" t="s">
        <v>127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37"/>
    </row>
    <row r="38" ht="21" customHeight="1" spans="1:11">
      <c r="A38" s="307" t="s">
        <v>128</v>
      </c>
      <c r="B38" s="308"/>
      <c r="C38" s="308"/>
      <c r="D38" s="308"/>
      <c r="E38" s="308"/>
      <c r="F38" s="308"/>
      <c r="G38" s="308"/>
      <c r="H38" s="308"/>
      <c r="I38" s="308"/>
      <c r="J38" s="308"/>
      <c r="K38" s="337"/>
    </row>
    <row r="39" ht="21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7"/>
    </row>
    <row r="40" ht="21" customHeight="1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37"/>
    </row>
    <row r="41" ht="21" customHeight="1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37"/>
    </row>
    <row r="42" ht="15" spans="1:11">
      <c r="A42" s="302" t="s">
        <v>129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35"/>
    </row>
    <row r="43" ht="15" spans="1:11">
      <c r="A43" s="378" t="s">
        <v>130</v>
      </c>
      <c r="B43" s="379"/>
      <c r="C43" s="379"/>
      <c r="D43" s="379"/>
      <c r="E43" s="379"/>
      <c r="F43" s="379"/>
      <c r="G43" s="379"/>
      <c r="H43" s="379"/>
      <c r="I43" s="379"/>
      <c r="J43" s="379"/>
      <c r="K43" s="423"/>
    </row>
    <row r="44" ht="14.25" spans="1:11">
      <c r="A44" s="385" t="s">
        <v>131</v>
      </c>
      <c r="B44" s="382" t="s">
        <v>95</v>
      </c>
      <c r="C44" s="382" t="s">
        <v>96</v>
      </c>
      <c r="D44" s="382" t="s">
        <v>88</v>
      </c>
      <c r="E44" s="387" t="s">
        <v>132</v>
      </c>
      <c r="F44" s="382" t="s">
        <v>95</v>
      </c>
      <c r="G44" s="382" t="s">
        <v>96</v>
      </c>
      <c r="H44" s="382" t="s">
        <v>88</v>
      </c>
      <c r="I44" s="387" t="s">
        <v>133</v>
      </c>
      <c r="J44" s="382" t="s">
        <v>95</v>
      </c>
      <c r="K44" s="424" t="s">
        <v>96</v>
      </c>
    </row>
    <row r="45" ht="14.25" spans="1:11">
      <c r="A45" s="299" t="s">
        <v>87</v>
      </c>
      <c r="B45" s="138" t="s">
        <v>95</v>
      </c>
      <c r="C45" s="138" t="s">
        <v>96</v>
      </c>
      <c r="D45" s="138" t="s">
        <v>88</v>
      </c>
      <c r="E45" s="300" t="s">
        <v>94</v>
      </c>
      <c r="F45" s="138" t="s">
        <v>95</v>
      </c>
      <c r="G45" s="138" t="s">
        <v>96</v>
      </c>
      <c r="H45" s="138" t="s">
        <v>88</v>
      </c>
      <c r="I45" s="300" t="s">
        <v>105</v>
      </c>
      <c r="J45" s="138" t="s">
        <v>95</v>
      </c>
      <c r="K45" s="139" t="s">
        <v>96</v>
      </c>
    </row>
    <row r="46" ht="15" spans="1:11">
      <c r="A46" s="272" t="s">
        <v>98</v>
      </c>
      <c r="B46" s="273"/>
      <c r="C46" s="273"/>
      <c r="D46" s="273"/>
      <c r="E46" s="273"/>
      <c r="F46" s="273"/>
      <c r="G46" s="273"/>
      <c r="H46" s="273"/>
      <c r="I46" s="273"/>
      <c r="J46" s="273"/>
      <c r="K46" s="326"/>
    </row>
    <row r="47" ht="15" spans="1:11">
      <c r="A47" s="410" t="s">
        <v>134</v>
      </c>
      <c r="B47" s="410"/>
      <c r="C47" s="410"/>
      <c r="D47" s="410"/>
      <c r="E47" s="410"/>
      <c r="F47" s="410"/>
      <c r="G47" s="410"/>
      <c r="H47" s="410"/>
      <c r="I47" s="410"/>
      <c r="J47" s="410"/>
      <c r="K47" s="410"/>
    </row>
    <row r="48" ht="15" spans="1:11">
      <c r="A48" s="411"/>
      <c r="B48" s="412"/>
      <c r="C48" s="412"/>
      <c r="D48" s="412"/>
      <c r="E48" s="412"/>
      <c r="F48" s="412"/>
      <c r="G48" s="412"/>
      <c r="H48" s="412"/>
      <c r="I48" s="412"/>
      <c r="J48" s="412"/>
      <c r="K48" s="435"/>
    </row>
    <row r="49" ht="15" spans="1:11">
      <c r="A49" s="413" t="s">
        <v>135</v>
      </c>
      <c r="B49" s="414" t="s">
        <v>136</v>
      </c>
      <c r="C49" s="414"/>
      <c r="D49" s="415" t="s">
        <v>137</v>
      </c>
      <c r="E49" s="416" t="s">
        <v>138</v>
      </c>
      <c r="F49" s="417" t="s">
        <v>139</v>
      </c>
      <c r="G49" s="418">
        <v>45503</v>
      </c>
      <c r="H49" s="419" t="s">
        <v>140</v>
      </c>
      <c r="I49" s="436"/>
      <c r="J49" s="437" t="s">
        <v>141</v>
      </c>
      <c r="K49" s="438"/>
    </row>
    <row r="50" ht="15" spans="1:11">
      <c r="A50" s="410" t="s">
        <v>142</v>
      </c>
      <c r="B50" s="410"/>
      <c r="C50" s="410"/>
      <c r="D50" s="410"/>
      <c r="E50" s="410"/>
      <c r="F50" s="410"/>
      <c r="G50" s="410"/>
      <c r="H50" s="410"/>
      <c r="I50" s="410"/>
      <c r="J50" s="410"/>
      <c r="K50" s="410"/>
    </row>
    <row r="51" ht="15" spans="1:11">
      <c r="A51" s="420" t="s">
        <v>143</v>
      </c>
      <c r="B51" s="421"/>
      <c r="C51" s="421"/>
      <c r="D51" s="421"/>
      <c r="E51" s="421"/>
      <c r="F51" s="421"/>
      <c r="G51" s="421"/>
      <c r="H51" s="421"/>
      <c r="I51" s="421"/>
      <c r="J51" s="421"/>
      <c r="K51" s="439"/>
    </row>
    <row r="52" ht="15" spans="1:11">
      <c r="A52" s="413" t="s">
        <v>135</v>
      </c>
      <c r="B52" s="414" t="s">
        <v>136</v>
      </c>
      <c r="C52" s="414"/>
      <c r="D52" s="415" t="s">
        <v>137</v>
      </c>
      <c r="E52" s="416" t="s">
        <v>138</v>
      </c>
      <c r="F52" s="417" t="s">
        <v>144</v>
      </c>
      <c r="G52" s="418">
        <v>45503</v>
      </c>
      <c r="H52" s="419" t="s">
        <v>140</v>
      </c>
      <c r="I52" s="436"/>
      <c r="J52" s="437" t="s">
        <v>141</v>
      </c>
      <c r="K52" s="4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A6" sqref="A6:H18"/>
    </sheetView>
  </sheetViews>
  <sheetFormatPr defaultColWidth="9" defaultRowHeight="14.25"/>
  <cols>
    <col min="1" max="1" width="15.625" style="77" customWidth="1"/>
    <col min="2" max="2" width="9" style="77" customWidth="1"/>
    <col min="3" max="4" width="8.5" style="78" customWidth="1"/>
    <col min="5" max="7" width="8.5" style="77" customWidth="1"/>
    <col min="8" max="8" width="10.25" style="77" customWidth="1"/>
    <col min="9" max="9" width="6.5" style="77" customWidth="1"/>
    <col min="10" max="10" width="2.75" style="77" customWidth="1"/>
    <col min="11" max="11" width="9.15833333333333" style="77" customWidth="1"/>
    <col min="12" max="12" width="10.75" style="77" customWidth="1"/>
    <col min="13" max="16" width="9.75" style="77" customWidth="1"/>
    <col min="17" max="17" width="9.75" style="343" customWidth="1"/>
    <col min="18" max="255" width="9" style="77"/>
    <col min="256" max="16384" width="9" style="81"/>
  </cols>
  <sheetData>
    <row r="1" s="77" customFormat="1" ht="29" customHeight="1" spans="1:258">
      <c r="A1" s="211" t="s">
        <v>145</v>
      </c>
      <c r="B1" s="211"/>
      <c r="C1" s="213"/>
      <c r="D1" s="213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366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</row>
    <row r="2" s="77" customFormat="1" ht="20" customHeight="1" spans="1:258">
      <c r="A2" s="344" t="s">
        <v>61</v>
      </c>
      <c r="B2" s="345" t="str">
        <f>首期!B4</f>
        <v>TAJJFM82969</v>
      </c>
      <c r="C2" s="346"/>
      <c r="D2" s="347"/>
      <c r="E2" s="348" t="s">
        <v>67</v>
      </c>
      <c r="F2" s="90" t="str">
        <f>首期!B5</f>
        <v>女式POLO短袖T恤</v>
      </c>
      <c r="G2" s="90"/>
      <c r="H2" s="90"/>
      <c r="I2" s="90"/>
      <c r="J2" s="112"/>
      <c r="K2" s="354" t="s">
        <v>57</v>
      </c>
      <c r="L2" s="114" t="s">
        <v>56</v>
      </c>
      <c r="M2" s="114"/>
      <c r="N2" s="114"/>
      <c r="O2" s="114"/>
      <c r="P2" s="355"/>
      <c r="Q2" s="367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</row>
    <row r="3" s="77" customFormat="1" ht="15" spans="1:258">
      <c r="A3" s="349" t="s">
        <v>146</v>
      </c>
      <c r="B3" s="220" t="s">
        <v>147</v>
      </c>
      <c r="C3" s="221"/>
      <c r="D3" s="220"/>
      <c r="E3" s="220"/>
      <c r="F3" s="220"/>
      <c r="G3" s="220"/>
      <c r="H3" s="220"/>
      <c r="I3" s="220"/>
      <c r="J3" s="116"/>
      <c r="K3" s="356"/>
      <c r="L3" s="356"/>
      <c r="M3" s="356"/>
      <c r="N3" s="356"/>
      <c r="O3" s="356"/>
      <c r="P3" s="357"/>
      <c r="Q3" s="368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</row>
    <row r="4" s="77" customFormat="1" ht="18" spans="1:258">
      <c r="A4" s="349"/>
      <c r="B4" s="92" t="s">
        <v>110</v>
      </c>
      <c r="C4" s="93" t="s">
        <v>111</v>
      </c>
      <c r="D4" s="93" t="s">
        <v>112</v>
      </c>
      <c r="E4" s="93" t="s">
        <v>113</v>
      </c>
      <c r="F4" s="93" t="s">
        <v>114</v>
      </c>
      <c r="G4" s="93" t="s">
        <v>115</v>
      </c>
      <c r="H4" s="93" t="s">
        <v>116</v>
      </c>
      <c r="I4" s="236" t="s">
        <v>148</v>
      </c>
      <c r="J4" s="116"/>
      <c r="K4" s="358"/>
      <c r="L4" s="359"/>
      <c r="M4" s="360" t="s">
        <v>118</v>
      </c>
      <c r="N4" s="360" t="s">
        <v>118</v>
      </c>
      <c r="O4" s="360"/>
      <c r="P4" s="360"/>
      <c r="Q4" s="369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</row>
    <row r="5" s="77" customFormat="1" ht="18" spans="1:258">
      <c r="A5" s="349"/>
      <c r="B5" s="92" t="s">
        <v>149</v>
      </c>
      <c r="C5" s="93" t="s">
        <v>150</v>
      </c>
      <c r="D5" s="93" t="s">
        <v>151</v>
      </c>
      <c r="E5" s="93" t="s">
        <v>152</v>
      </c>
      <c r="F5" s="93" t="s">
        <v>153</v>
      </c>
      <c r="G5" s="93" t="s">
        <v>154</v>
      </c>
      <c r="H5" s="93" t="s">
        <v>155</v>
      </c>
      <c r="I5" s="236"/>
      <c r="J5" s="118"/>
      <c r="K5" s="361"/>
      <c r="L5" s="362"/>
      <c r="M5" s="363" t="s">
        <v>156</v>
      </c>
      <c r="N5" s="363" t="s">
        <v>157</v>
      </c>
      <c r="O5" s="363"/>
      <c r="P5" s="363"/>
      <c r="Q5" s="370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</row>
    <row r="6" s="77" customFormat="1" ht="20" customHeight="1" spans="1:258">
      <c r="A6" s="350" t="s">
        <v>158</v>
      </c>
      <c r="B6" s="95">
        <f t="shared" ref="B6:B11" si="0">C6-1</f>
        <v>55</v>
      </c>
      <c r="C6" s="95">
        <f>D6-2</f>
        <v>56</v>
      </c>
      <c r="D6" s="96">
        <v>58</v>
      </c>
      <c r="E6" s="95">
        <f>D6+2</f>
        <v>60</v>
      </c>
      <c r="F6" s="95">
        <f>E6+2</f>
        <v>62</v>
      </c>
      <c r="G6" s="95">
        <f>F6+1</f>
        <v>63</v>
      </c>
      <c r="H6" s="95">
        <f>G6+1</f>
        <v>64</v>
      </c>
      <c r="I6" s="239" t="s">
        <v>159</v>
      </c>
      <c r="J6" s="118"/>
      <c r="K6" s="361"/>
      <c r="L6" s="361"/>
      <c r="M6" s="361" t="s">
        <v>160</v>
      </c>
      <c r="N6" s="361" t="s">
        <v>160</v>
      </c>
      <c r="O6" s="361"/>
      <c r="P6" s="361"/>
      <c r="Q6" s="37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</row>
    <row r="7" s="77" customFormat="1" ht="20" customHeight="1" spans="1:258">
      <c r="A7" s="93" t="s">
        <v>161</v>
      </c>
      <c r="B7" s="95">
        <f t="shared" si="0"/>
        <v>-3</v>
      </c>
      <c r="C7" s="95">
        <f>D7-2</f>
        <v>-2</v>
      </c>
      <c r="D7" s="96"/>
      <c r="E7" s="95">
        <f>D7+2</f>
        <v>2</v>
      </c>
      <c r="F7" s="95">
        <f>E7+2</f>
        <v>4</v>
      </c>
      <c r="G7" s="95">
        <f>F7+1</f>
        <v>5</v>
      </c>
      <c r="H7" s="95">
        <f>G7+1</f>
        <v>6</v>
      </c>
      <c r="I7" s="239" t="s">
        <v>159</v>
      </c>
      <c r="J7" s="118"/>
      <c r="K7" s="361"/>
      <c r="L7" s="361"/>
      <c r="M7" s="361" t="s">
        <v>162</v>
      </c>
      <c r="N7" s="361" t="s">
        <v>162</v>
      </c>
      <c r="O7" s="361"/>
      <c r="P7" s="361"/>
      <c r="Q7" s="37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</row>
    <row r="8" s="77" customFormat="1" ht="20" customHeight="1" spans="1:258">
      <c r="A8" s="93" t="s">
        <v>163</v>
      </c>
      <c r="B8" s="95">
        <f t="shared" ref="B8:B10" si="1">C8-4</f>
        <v>84</v>
      </c>
      <c r="C8" s="95">
        <f t="shared" ref="C8:C10" si="2">D8-4</f>
        <v>88</v>
      </c>
      <c r="D8" s="98" t="s">
        <v>164</v>
      </c>
      <c r="E8" s="95">
        <f t="shared" ref="E8:E10" si="3">D8+4</f>
        <v>96</v>
      </c>
      <c r="F8" s="95">
        <f>E8+4</f>
        <v>100</v>
      </c>
      <c r="G8" s="95">
        <f t="shared" ref="G8:G10" si="4">F8+6</f>
        <v>106</v>
      </c>
      <c r="H8" s="95">
        <f>G8+6</f>
        <v>112</v>
      </c>
      <c r="I8" s="239" t="s">
        <v>159</v>
      </c>
      <c r="J8" s="118"/>
      <c r="K8" s="361"/>
      <c r="L8" s="361"/>
      <c r="M8" s="361" t="s">
        <v>165</v>
      </c>
      <c r="N8" s="361" t="s">
        <v>166</v>
      </c>
      <c r="O8" s="361"/>
      <c r="P8" s="361"/>
      <c r="Q8" s="37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</row>
    <row r="9" s="77" customFormat="1" ht="20" customHeight="1" spans="1:258">
      <c r="A9" s="93" t="s">
        <v>167</v>
      </c>
      <c r="B9" s="95">
        <f t="shared" si="1"/>
        <v>80</v>
      </c>
      <c r="C9" s="95">
        <f t="shared" si="2"/>
        <v>84</v>
      </c>
      <c r="D9" s="98" t="s">
        <v>168</v>
      </c>
      <c r="E9" s="95">
        <f t="shared" si="3"/>
        <v>92</v>
      </c>
      <c r="F9" s="95">
        <f>E9+5</f>
        <v>97</v>
      </c>
      <c r="G9" s="95">
        <f t="shared" si="4"/>
        <v>103</v>
      </c>
      <c r="H9" s="95">
        <f>G9+7</f>
        <v>110</v>
      </c>
      <c r="I9" s="239" t="s">
        <v>169</v>
      </c>
      <c r="J9" s="118"/>
      <c r="K9" s="361"/>
      <c r="L9" s="361"/>
      <c r="M9" s="361" t="s">
        <v>162</v>
      </c>
      <c r="N9" s="361" t="s">
        <v>162</v>
      </c>
      <c r="O9" s="361"/>
      <c r="P9" s="361"/>
      <c r="Q9" s="37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</row>
    <row r="10" s="77" customFormat="1" ht="20" customHeight="1" spans="1:258">
      <c r="A10" s="93" t="s">
        <v>170</v>
      </c>
      <c r="B10" s="95">
        <f t="shared" si="1"/>
        <v>86</v>
      </c>
      <c r="C10" s="95">
        <f t="shared" si="2"/>
        <v>90</v>
      </c>
      <c r="D10" s="98" t="s">
        <v>171</v>
      </c>
      <c r="E10" s="95">
        <f t="shared" si="3"/>
        <v>98</v>
      </c>
      <c r="F10" s="95">
        <f>E10+5</f>
        <v>103</v>
      </c>
      <c r="G10" s="95">
        <f t="shared" si="4"/>
        <v>109</v>
      </c>
      <c r="H10" s="95">
        <f>G10+7</f>
        <v>116</v>
      </c>
      <c r="I10" s="239" t="s">
        <v>169</v>
      </c>
      <c r="J10" s="118"/>
      <c r="K10" s="361"/>
      <c r="L10" s="361"/>
      <c r="M10" s="361" t="s">
        <v>162</v>
      </c>
      <c r="N10" s="361" t="s">
        <v>166</v>
      </c>
      <c r="O10" s="361"/>
      <c r="P10" s="361"/>
      <c r="Q10" s="37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  <c r="IX10" s="81"/>
    </row>
    <row r="11" s="77" customFormat="1" ht="20" customHeight="1" spans="1:258">
      <c r="A11" s="101" t="s">
        <v>172</v>
      </c>
      <c r="B11" s="100">
        <f t="shared" si="0"/>
        <v>35.5</v>
      </c>
      <c r="C11" s="100">
        <f>D11-1</f>
        <v>36.5</v>
      </c>
      <c r="D11" s="101">
        <v>37.5</v>
      </c>
      <c r="E11" s="100">
        <f>D11+1</f>
        <v>38.5</v>
      </c>
      <c r="F11" s="100">
        <f>E11+1</f>
        <v>39.5</v>
      </c>
      <c r="G11" s="100">
        <f>F11+1.2</f>
        <v>40.7</v>
      </c>
      <c r="H11" s="100">
        <f>G11+1.2</f>
        <v>41.9</v>
      </c>
      <c r="I11" s="239" t="s">
        <v>173</v>
      </c>
      <c r="J11" s="118"/>
      <c r="K11" s="361"/>
      <c r="L11" s="361"/>
      <c r="M11" s="361" t="s">
        <v>174</v>
      </c>
      <c r="N11" s="361" t="s">
        <v>174</v>
      </c>
      <c r="O11" s="361"/>
      <c r="P11" s="361"/>
      <c r="Q11" s="37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</row>
    <row r="12" s="77" customFormat="1" ht="20" customHeight="1" spans="1:258">
      <c r="A12" s="101" t="s">
        <v>175</v>
      </c>
      <c r="B12" s="100">
        <f>C12-0.5</f>
        <v>16.5</v>
      </c>
      <c r="C12" s="100">
        <f>D12-0.5</f>
        <v>17</v>
      </c>
      <c r="D12" s="101">
        <v>17.5</v>
      </c>
      <c r="E12" s="100">
        <f t="shared" ref="E12:H12" si="5">D12+0.5</f>
        <v>18</v>
      </c>
      <c r="F12" s="100">
        <f t="shared" si="5"/>
        <v>18.5</v>
      </c>
      <c r="G12" s="100">
        <f t="shared" si="5"/>
        <v>19</v>
      </c>
      <c r="H12" s="100">
        <f t="shared" si="5"/>
        <v>19.5</v>
      </c>
      <c r="I12" s="239" t="s">
        <v>169</v>
      </c>
      <c r="J12" s="118"/>
      <c r="K12" s="361"/>
      <c r="L12" s="361"/>
      <c r="M12" s="361" t="s">
        <v>160</v>
      </c>
      <c r="N12" s="361" t="s">
        <v>160</v>
      </c>
      <c r="O12" s="361"/>
      <c r="P12" s="361"/>
      <c r="Q12" s="37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  <c r="IX12" s="81"/>
    </row>
    <row r="13" s="77" customFormat="1" ht="20" customHeight="1" spans="1:258">
      <c r="A13" s="93" t="s">
        <v>176</v>
      </c>
      <c r="B13" s="95">
        <f>C13-0.7</f>
        <v>15.1</v>
      </c>
      <c r="C13" s="95">
        <f>D13-0.7</f>
        <v>15.8</v>
      </c>
      <c r="D13" s="96">
        <v>16.5</v>
      </c>
      <c r="E13" s="95">
        <f>D13+0.7</f>
        <v>17.2</v>
      </c>
      <c r="F13" s="95">
        <f>E13+0.7</f>
        <v>17.9</v>
      </c>
      <c r="G13" s="95">
        <f>F13+1</f>
        <v>18.9</v>
      </c>
      <c r="H13" s="95">
        <f>G13+1</f>
        <v>19.9</v>
      </c>
      <c r="I13" s="239">
        <v>0</v>
      </c>
      <c r="J13" s="118"/>
      <c r="K13" s="361"/>
      <c r="L13" s="361"/>
      <c r="M13" s="361" t="s">
        <v>162</v>
      </c>
      <c r="N13" s="361" t="s">
        <v>162</v>
      </c>
      <c r="O13" s="361"/>
      <c r="P13" s="361"/>
      <c r="Q13" s="37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  <c r="IX13" s="81"/>
    </row>
    <row r="14" s="77" customFormat="1" ht="20" customHeight="1" spans="1:258">
      <c r="A14" s="93" t="s">
        <v>177</v>
      </c>
      <c r="B14" s="95">
        <f>C14-0.7</f>
        <v>14.6</v>
      </c>
      <c r="C14" s="95">
        <f>D14-0.7</f>
        <v>15.3</v>
      </c>
      <c r="D14" s="96">
        <v>16</v>
      </c>
      <c r="E14" s="95">
        <f>D14+0.7</f>
        <v>16.7</v>
      </c>
      <c r="F14" s="95">
        <f>E14+0.7</f>
        <v>17.4</v>
      </c>
      <c r="G14" s="95">
        <f>F14+0.9</f>
        <v>18.3</v>
      </c>
      <c r="H14" s="95">
        <f>G14+0.9</f>
        <v>19.2</v>
      </c>
      <c r="I14" s="229"/>
      <c r="J14" s="118"/>
      <c r="K14" s="361"/>
      <c r="L14" s="361"/>
      <c r="M14" s="361" t="s">
        <v>162</v>
      </c>
      <c r="N14" s="361" t="s">
        <v>162</v>
      </c>
      <c r="O14" s="361"/>
      <c r="P14" s="361"/>
      <c r="Q14" s="37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  <c r="IX14" s="81"/>
    </row>
    <row r="15" s="77" customFormat="1" ht="20" customHeight="1" spans="1:258">
      <c r="A15" s="93" t="s">
        <v>178</v>
      </c>
      <c r="B15" s="95">
        <f>C15-1</f>
        <v>38</v>
      </c>
      <c r="C15" s="95">
        <f>D15-1</f>
        <v>39</v>
      </c>
      <c r="D15" s="96">
        <v>40</v>
      </c>
      <c r="E15" s="95">
        <f>D15+1</f>
        <v>41</v>
      </c>
      <c r="F15" s="95">
        <f>E15+1</f>
        <v>42</v>
      </c>
      <c r="G15" s="95">
        <f>F15+1.5</f>
        <v>43.5</v>
      </c>
      <c r="H15" s="95">
        <f>G15+1.5</f>
        <v>45</v>
      </c>
      <c r="I15" s="229"/>
      <c r="J15" s="118"/>
      <c r="K15" s="361"/>
      <c r="L15" s="361"/>
      <c r="M15" s="361" t="s">
        <v>162</v>
      </c>
      <c r="N15" s="361" t="s">
        <v>162</v>
      </c>
      <c r="O15" s="361"/>
      <c r="P15" s="361"/>
      <c r="Q15" s="37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  <c r="IX15" s="81"/>
    </row>
    <row r="16" s="77" customFormat="1" ht="20" customHeight="1" spans="1:258">
      <c r="A16" s="93" t="s">
        <v>179</v>
      </c>
      <c r="B16" s="95">
        <f t="shared" ref="B16:B18" si="6">C16</f>
        <v>12</v>
      </c>
      <c r="C16" s="95">
        <f t="shared" ref="C16:C18" si="7">D16</f>
        <v>12</v>
      </c>
      <c r="D16" s="96">
        <v>12</v>
      </c>
      <c r="E16" s="95">
        <f>D16+0.5</f>
        <v>12.5</v>
      </c>
      <c r="F16" s="95">
        <f>E16+0.5</f>
        <v>13</v>
      </c>
      <c r="G16" s="95">
        <f>F16</f>
        <v>13</v>
      </c>
      <c r="H16" s="95">
        <f>G16</f>
        <v>13</v>
      </c>
      <c r="I16" s="229"/>
      <c r="J16" s="118"/>
      <c r="K16" s="361"/>
      <c r="L16" s="361"/>
      <c r="M16" s="361" t="s">
        <v>162</v>
      </c>
      <c r="N16" s="361" t="s">
        <v>162</v>
      </c>
      <c r="O16" s="361"/>
      <c r="P16" s="361"/>
      <c r="Q16" s="37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  <c r="IX16" s="81"/>
    </row>
    <row r="17" s="77" customFormat="1" ht="20" customHeight="1" spans="1:258">
      <c r="A17" s="93" t="s">
        <v>180</v>
      </c>
      <c r="B17" s="95">
        <f t="shared" si="6"/>
        <v>2.6</v>
      </c>
      <c r="C17" s="95">
        <f t="shared" si="7"/>
        <v>2.6</v>
      </c>
      <c r="D17" s="96">
        <v>2.6</v>
      </c>
      <c r="E17" s="95">
        <f t="shared" ref="E17:H17" si="8">D17</f>
        <v>2.6</v>
      </c>
      <c r="F17" s="95">
        <f t="shared" si="8"/>
        <v>2.6</v>
      </c>
      <c r="G17" s="95">
        <f t="shared" si="8"/>
        <v>2.6</v>
      </c>
      <c r="H17" s="95">
        <f t="shared" si="8"/>
        <v>2.6</v>
      </c>
      <c r="I17" s="240"/>
      <c r="J17" s="118"/>
      <c r="K17" s="361"/>
      <c r="L17" s="361"/>
      <c r="M17" s="361" t="s">
        <v>162</v>
      </c>
      <c r="N17" s="361" t="s">
        <v>162</v>
      </c>
      <c r="O17" s="361"/>
      <c r="P17" s="361"/>
      <c r="Q17" s="37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</row>
    <row r="18" s="77" customFormat="1" ht="20" customHeight="1" spans="1:258">
      <c r="A18" s="93" t="s">
        <v>181</v>
      </c>
      <c r="B18" s="95">
        <f t="shared" si="6"/>
        <v>1.6</v>
      </c>
      <c r="C18" s="95">
        <f t="shared" si="7"/>
        <v>1.6</v>
      </c>
      <c r="D18" s="96">
        <v>1.6</v>
      </c>
      <c r="E18" s="95">
        <f t="shared" ref="E18:H18" si="9">D18</f>
        <v>1.6</v>
      </c>
      <c r="F18" s="95">
        <f t="shared" si="9"/>
        <v>1.6</v>
      </c>
      <c r="G18" s="95">
        <f t="shared" si="9"/>
        <v>1.6</v>
      </c>
      <c r="H18" s="95">
        <f t="shared" si="9"/>
        <v>1.6</v>
      </c>
      <c r="I18" s="227"/>
      <c r="J18" s="118"/>
      <c r="K18" s="361"/>
      <c r="L18" s="361"/>
      <c r="M18" s="361" t="s">
        <v>162</v>
      </c>
      <c r="N18" s="361" t="s">
        <v>162</v>
      </c>
      <c r="O18" s="361"/>
      <c r="P18" s="361"/>
      <c r="Q18" s="37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</row>
    <row r="19" s="77" customFormat="1" ht="20" customHeight="1" spans="1:258">
      <c r="A19" s="351"/>
      <c r="B19" s="352"/>
      <c r="C19" s="352"/>
      <c r="D19" s="352"/>
      <c r="E19" s="353"/>
      <c r="F19" s="352"/>
      <c r="G19" s="352"/>
      <c r="H19" s="352"/>
      <c r="I19" s="352"/>
      <c r="J19" s="122"/>
      <c r="K19" s="364"/>
      <c r="L19" s="364"/>
      <c r="M19" s="365"/>
      <c r="N19" s="364"/>
      <c r="O19" s="364"/>
      <c r="P19" s="365"/>
      <c r="Q19" s="372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</row>
    <row r="20" s="77" customFormat="1" ht="16.5" spans="1:258">
      <c r="A20" s="105"/>
      <c r="B20" s="105"/>
      <c r="C20" s="106"/>
      <c r="D20" s="106"/>
      <c r="E20" s="107"/>
      <c r="F20" s="106"/>
      <c r="G20" s="106"/>
      <c r="H20" s="106"/>
      <c r="I20" s="106"/>
      <c r="Q20" s="366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</row>
    <row r="21" s="77" customFormat="1" spans="1:258">
      <c r="A21" s="108" t="s">
        <v>182</v>
      </c>
      <c r="B21" s="108"/>
      <c r="C21" s="109"/>
      <c r="D21" s="109"/>
      <c r="Q21" s="366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</row>
    <row r="22" s="77" customFormat="1" spans="3:258">
      <c r="C22" s="78"/>
      <c r="D22" s="78"/>
      <c r="K22" s="126" t="s">
        <v>183</v>
      </c>
      <c r="L22" s="243">
        <v>45503</v>
      </c>
      <c r="M22" s="126" t="s">
        <v>184</v>
      </c>
      <c r="N22" s="126" t="s">
        <v>138</v>
      </c>
      <c r="O22" s="126" t="s">
        <v>185</v>
      </c>
      <c r="P22" s="77" t="s">
        <v>141</v>
      </c>
      <c r="Q22" s="366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  <c r="IX22" s="81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5" workbookViewId="0">
      <selection activeCell="A37" sqref="A37:K37"/>
    </sheetView>
  </sheetViews>
  <sheetFormatPr defaultColWidth="10" defaultRowHeight="16.5" customHeight="1"/>
  <cols>
    <col min="1" max="1" width="10.875" style="245" customWidth="1"/>
    <col min="2" max="16384" width="10" style="245"/>
  </cols>
  <sheetData>
    <row r="1" ht="22.5" customHeight="1" spans="1:11">
      <c r="A1" s="132" t="s">
        <v>186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ht="17.25" customHeight="1" spans="1:11">
      <c r="A2" s="246" t="s">
        <v>53</v>
      </c>
      <c r="B2" s="247"/>
      <c r="C2" s="247"/>
      <c r="D2" s="248" t="s">
        <v>55</v>
      </c>
      <c r="E2" s="248"/>
      <c r="F2" s="247" t="s">
        <v>56</v>
      </c>
      <c r="G2" s="247"/>
      <c r="H2" s="249" t="s">
        <v>57</v>
      </c>
      <c r="I2" s="322" t="s">
        <v>56</v>
      </c>
      <c r="J2" s="322"/>
      <c r="K2" s="323"/>
    </row>
    <row r="3" customHeight="1" spans="1:11">
      <c r="A3" s="250" t="s">
        <v>58</v>
      </c>
      <c r="B3" s="251"/>
      <c r="C3" s="252"/>
      <c r="D3" s="253" t="s">
        <v>59</v>
      </c>
      <c r="E3" s="254"/>
      <c r="F3" s="254"/>
      <c r="G3" s="255"/>
      <c r="H3" s="253" t="s">
        <v>60</v>
      </c>
      <c r="I3" s="254"/>
      <c r="J3" s="254"/>
      <c r="K3" s="255"/>
    </row>
    <row r="4" customHeight="1" spans="1:11">
      <c r="A4" s="256" t="s">
        <v>61</v>
      </c>
      <c r="B4" s="257"/>
      <c r="C4" s="258"/>
      <c r="D4" s="256" t="s">
        <v>63</v>
      </c>
      <c r="E4" s="259"/>
      <c r="F4" s="260"/>
      <c r="G4" s="261"/>
      <c r="H4" s="256" t="s">
        <v>64</v>
      </c>
      <c r="I4" s="259"/>
      <c r="J4" s="138" t="s">
        <v>65</v>
      </c>
      <c r="K4" s="139" t="s">
        <v>66</v>
      </c>
    </row>
    <row r="5" customHeight="1" spans="1:11">
      <c r="A5" s="262" t="s">
        <v>67</v>
      </c>
      <c r="B5" s="138"/>
      <c r="C5" s="139"/>
      <c r="D5" s="256" t="s">
        <v>69</v>
      </c>
      <c r="E5" s="259"/>
      <c r="F5" s="260"/>
      <c r="G5" s="261"/>
      <c r="H5" s="256" t="s">
        <v>70</v>
      </c>
      <c r="I5" s="259"/>
      <c r="J5" s="138" t="s">
        <v>65</v>
      </c>
      <c r="K5" s="139" t="s">
        <v>66</v>
      </c>
    </row>
    <row r="6" customHeight="1" spans="1:11">
      <c r="A6" s="256" t="s">
        <v>71</v>
      </c>
      <c r="B6" s="263"/>
      <c r="C6" s="264"/>
      <c r="D6" s="262" t="s">
        <v>73</v>
      </c>
      <c r="E6" s="265"/>
      <c r="F6" s="260"/>
      <c r="G6" s="261"/>
      <c r="H6" s="256" t="s">
        <v>74</v>
      </c>
      <c r="I6" s="259"/>
      <c r="J6" s="138" t="s">
        <v>65</v>
      </c>
      <c r="K6" s="139" t="s">
        <v>66</v>
      </c>
    </row>
    <row r="7" customHeight="1" spans="1:11">
      <c r="A7" s="256" t="s">
        <v>75</v>
      </c>
      <c r="B7" s="266"/>
      <c r="C7" s="267"/>
      <c r="D7" s="262" t="s">
        <v>76</v>
      </c>
      <c r="E7" s="268"/>
      <c r="F7" s="260"/>
      <c r="G7" s="261"/>
      <c r="H7" s="256" t="s">
        <v>77</v>
      </c>
      <c r="I7" s="259"/>
      <c r="J7" s="138" t="s">
        <v>65</v>
      </c>
      <c r="K7" s="139" t="s">
        <v>66</v>
      </c>
    </row>
    <row r="8" customHeight="1" spans="1:16">
      <c r="A8" s="269" t="s">
        <v>78</v>
      </c>
      <c r="B8" s="270"/>
      <c r="C8" s="271"/>
      <c r="D8" s="272" t="s">
        <v>80</v>
      </c>
      <c r="E8" s="273"/>
      <c r="F8" s="274"/>
      <c r="G8" s="275"/>
      <c r="H8" s="272" t="s">
        <v>81</v>
      </c>
      <c r="I8" s="273"/>
      <c r="J8" s="292" t="s">
        <v>65</v>
      </c>
      <c r="K8" s="324" t="s">
        <v>66</v>
      </c>
      <c r="P8" s="191" t="s">
        <v>187</v>
      </c>
    </row>
    <row r="9" customHeight="1" spans="1:11">
      <c r="A9" s="276" t="s">
        <v>188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customHeight="1" spans="1:11">
      <c r="A10" s="277" t="s">
        <v>84</v>
      </c>
      <c r="B10" s="278" t="s">
        <v>85</v>
      </c>
      <c r="C10" s="279" t="s">
        <v>86</v>
      </c>
      <c r="D10" s="280"/>
      <c r="E10" s="281" t="s">
        <v>89</v>
      </c>
      <c r="F10" s="278" t="s">
        <v>85</v>
      </c>
      <c r="G10" s="279" t="s">
        <v>86</v>
      </c>
      <c r="H10" s="278"/>
      <c r="I10" s="281" t="s">
        <v>87</v>
      </c>
      <c r="J10" s="278" t="s">
        <v>85</v>
      </c>
      <c r="K10" s="325" t="s">
        <v>86</v>
      </c>
    </row>
    <row r="11" customHeight="1" spans="1:11">
      <c r="A11" s="262" t="s">
        <v>90</v>
      </c>
      <c r="B11" s="282" t="s">
        <v>85</v>
      </c>
      <c r="C11" s="138" t="s">
        <v>86</v>
      </c>
      <c r="D11" s="268"/>
      <c r="E11" s="265" t="s">
        <v>92</v>
      </c>
      <c r="F11" s="282" t="s">
        <v>85</v>
      </c>
      <c r="G11" s="138" t="s">
        <v>86</v>
      </c>
      <c r="H11" s="282"/>
      <c r="I11" s="265" t="s">
        <v>97</v>
      </c>
      <c r="J11" s="282" t="s">
        <v>85</v>
      </c>
      <c r="K11" s="139" t="s">
        <v>86</v>
      </c>
    </row>
    <row r="12" customHeight="1" spans="1:11">
      <c r="A12" s="272" t="s">
        <v>123</v>
      </c>
      <c r="B12" s="273"/>
      <c r="C12" s="273"/>
      <c r="D12" s="273"/>
      <c r="E12" s="273"/>
      <c r="F12" s="273"/>
      <c r="G12" s="273"/>
      <c r="H12" s="273"/>
      <c r="I12" s="273"/>
      <c r="J12" s="273"/>
      <c r="K12" s="326"/>
    </row>
    <row r="13" customHeight="1" spans="1:11">
      <c r="A13" s="283" t="s">
        <v>189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customHeight="1" spans="1:11">
      <c r="A14" s="284" t="s">
        <v>190</v>
      </c>
      <c r="B14" s="285"/>
      <c r="C14" s="285"/>
      <c r="D14" s="285"/>
      <c r="E14" s="285"/>
      <c r="F14" s="285"/>
      <c r="G14" s="285"/>
      <c r="H14" s="286"/>
      <c r="I14" s="327"/>
      <c r="J14" s="327"/>
      <c r="K14" s="328"/>
    </row>
    <row r="15" customHeight="1" spans="1:11">
      <c r="A15" s="287"/>
      <c r="B15" s="288"/>
      <c r="C15" s="288"/>
      <c r="D15" s="289"/>
      <c r="E15" s="290"/>
      <c r="F15" s="288"/>
      <c r="G15" s="288"/>
      <c r="H15" s="289"/>
      <c r="I15" s="329"/>
      <c r="J15" s="330"/>
      <c r="K15" s="331"/>
    </row>
    <row r="16" customHeight="1" spans="1:1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324"/>
    </row>
    <row r="17" customHeight="1" spans="1:11">
      <c r="A17" s="283" t="s">
        <v>191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customHeight="1" spans="1:11">
      <c r="A18" s="293" t="s">
        <v>192</v>
      </c>
      <c r="B18" s="294"/>
      <c r="C18" s="294"/>
      <c r="D18" s="294"/>
      <c r="E18" s="294"/>
      <c r="F18" s="294"/>
      <c r="G18" s="294"/>
      <c r="H18" s="294"/>
      <c r="I18" s="327"/>
      <c r="J18" s="327"/>
      <c r="K18" s="328"/>
    </row>
    <row r="19" customHeight="1" spans="1:11">
      <c r="A19" s="287"/>
      <c r="B19" s="288"/>
      <c r="C19" s="288"/>
      <c r="D19" s="289"/>
      <c r="E19" s="290"/>
      <c r="F19" s="288"/>
      <c r="G19" s="288"/>
      <c r="H19" s="289"/>
      <c r="I19" s="329"/>
      <c r="J19" s="330"/>
      <c r="K19" s="331"/>
    </row>
    <row r="20" customHeight="1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324"/>
    </row>
    <row r="21" customHeight="1" spans="1:11">
      <c r="A21" s="295" t="s">
        <v>120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customHeight="1" spans="1:11">
      <c r="A22" s="133" t="s">
        <v>121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95"/>
    </row>
    <row r="23" customHeight="1" spans="1:11">
      <c r="A23" s="146" t="s">
        <v>122</v>
      </c>
      <c r="B23" s="147"/>
      <c r="C23" s="138" t="s">
        <v>65</v>
      </c>
      <c r="D23" s="138" t="s">
        <v>66</v>
      </c>
      <c r="E23" s="145"/>
      <c r="F23" s="145"/>
      <c r="G23" s="145"/>
      <c r="H23" s="145"/>
      <c r="I23" s="145"/>
      <c r="J23" s="145"/>
      <c r="K23" s="188"/>
    </row>
    <row r="24" customHeight="1" spans="1:11">
      <c r="A24" s="296" t="s">
        <v>193</v>
      </c>
      <c r="B24" s="141"/>
      <c r="C24" s="141"/>
      <c r="D24" s="141"/>
      <c r="E24" s="141"/>
      <c r="F24" s="141"/>
      <c r="G24" s="141"/>
      <c r="H24" s="141"/>
      <c r="I24" s="141"/>
      <c r="J24" s="141"/>
      <c r="K24" s="332"/>
    </row>
    <row r="25" customHeight="1" spans="1:1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333"/>
    </row>
    <row r="26" customHeight="1" spans="1:11">
      <c r="A26" s="276" t="s">
        <v>130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customHeight="1" spans="1:11">
      <c r="A27" s="250" t="s">
        <v>131</v>
      </c>
      <c r="B27" s="279" t="s">
        <v>95</v>
      </c>
      <c r="C27" s="279" t="s">
        <v>96</v>
      </c>
      <c r="D27" s="279" t="s">
        <v>88</v>
      </c>
      <c r="E27" s="251" t="s">
        <v>132</v>
      </c>
      <c r="F27" s="279" t="s">
        <v>95</v>
      </c>
      <c r="G27" s="279" t="s">
        <v>96</v>
      </c>
      <c r="H27" s="279" t="s">
        <v>88</v>
      </c>
      <c r="I27" s="251" t="s">
        <v>133</v>
      </c>
      <c r="J27" s="279" t="s">
        <v>95</v>
      </c>
      <c r="K27" s="325" t="s">
        <v>96</v>
      </c>
    </row>
    <row r="28" customHeight="1" spans="1:11">
      <c r="A28" s="299" t="s">
        <v>87</v>
      </c>
      <c r="B28" s="138" t="s">
        <v>95</v>
      </c>
      <c r="C28" s="138" t="s">
        <v>96</v>
      </c>
      <c r="D28" s="138" t="s">
        <v>88</v>
      </c>
      <c r="E28" s="300" t="s">
        <v>94</v>
      </c>
      <c r="F28" s="138" t="s">
        <v>95</v>
      </c>
      <c r="G28" s="138" t="s">
        <v>96</v>
      </c>
      <c r="H28" s="138" t="s">
        <v>88</v>
      </c>
      <c r="I28" s="300" t="s">
        <v>105</v>
      </c>
      <c r="J28" s="138" t="s">
        <v>95</v>
      </c>
      <c r="K28" s="139" t="s">
        <v>96</v>
      </c>
    </row>
    <row r="29" customHeight="1" spans="1:11">
      <c r="A29" s="256" t="s">
        <v>98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4"/>
    </row>
    <row r="30" customHeight="1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35"/>
    </row>
    <row r="31" customHeight="1" spans="1:11">
      <c r="A31" s="304" t="s">
        <v>194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ht="21" customHeight="1" spans="1:11">
      <c r="A32" s="305" t="s">
        <v>195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36"/>
    </row>
    <row r="33" ht="21" customHeight="1" spans="1:11">
      <c r="A33" s="307" t="s">
        <v>196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37"/>
    </row>
    <row r="34" ht="21" customHeight="1" spans="1:11">
      <c r="A34" s="307" t="s">
        <v>197</v>
      </c>
      <c r="B34" s="308"/>
      <c r="C34" s="308"/>
      <c r="D34" s="308"/>
      <c r="E34" s="308"/>
      <c r="F34" s="308"/>
      <c r="G34" s="308"/>
      <c r="H34" s="308"/>
      <c r="I34" s="308"/>
      <c r="J34" s="308"/>
      <c r="K34" s="337"/>
    </row>
    <row r="35" ht="21" customHeight="1" spans="1:11">
      <c r="A35" s="307" t="s">
        <v>198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37"/>
    </row>
    <row r="36" ht="21" customHeight="1" spans="1:1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ht="21" customHeight="1" spans="1:1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37"/>
    </row>
    <row r="38" ht="21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37"/>
    </row>
    <row r="39" ht="21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7"/>
    </row>
    <row r="40" ht="21" customHeight="1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37"/>
    </row>
    <row r="41" ht="21" customHeight="1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37"/>
    </row>
    <row r="42" ht="21" customHeight="1" spans="1:1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37"/>
    </row>
    <row r="43" ht="17.25" customHeight="1" spans="1:11">
      <c r="A43" s="302" t="s">
        <v>129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35"/>
    </row>
    <row r="44" customHeight="1" spans="1:11">
      <c r="A44" s="304" t="s">
        <v>199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ht="18" customHeight="1" spans="1:11">
      <c r="A45" s="309" t="s">
        <v>123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38"/>
    </row>
    <row r="46" ht="18" customHeight="1" spans="1:11">
      <c r="A46" s="309" t="s">
        <v>200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38"/>
    </row>
    <row r="47" ht="18" customHeight="1" spans="1:1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333"/>
    </row>
    <row r="48" ht="21" customHeight="1" spans="1:11">
      <c r="A48" s="311" t="s">
        <v>135</v>
      </c>
      <c r="B48" s="312" t="s">
        <v>136</v>
      </c>
      <c r="C48" s="312"/>
      <c r="D48" s="313" t="s">
        <v>137</v>
      </c>
      <c r="E48" s="313" t="s">
        <v>201</v>
      </c>
      <c r="F48" s="313" t="s">
        <v>139</v>
      </c>
      <c r="G48" s="314">
        <v>44883</v>
      </c>
      <c r="H48" s="315" t="s">
        <v>140</v>
      </c>
      <c r="I48" s="315"/>
      <c r="J48" s="312" t="s">
        <v>141</v>
      </c>
      <c r="K48" s="339"/>
    </row>
    <row r="49" customHeight="1" spans="1:11">
      <c r="A49" s="316" t="s">
        <v>142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40"/>
    </row>
    <row r="50" customHeight="1" spans="1:1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41"/>
    </row>
    <row r="51" customHeight="1" spans="1:1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42"/>
    </row>
    <row r="52" ht="21" customHeight="1" spans="1:11">
      <c r="A52" s="311" t="s">
        <v>135</v>
      </c>
      <c r="B52" s="312" t="s">
        <v>136</v>
      </c>
      <c r="C52" s="312"/>
      <c r="D52" s="313" t="s">
        <v>137</v>
      </c>
      <c r="E52" s="313" t="s">
        <v>201</v>
      </c>
      <c r="F52" s="313" t="s">
        <v>139</v>
      </c>
      <c r="G52" s="314">
        <v>44883</v>
      </c>
      <c r="H52" s="315" t="s">
        <v>140</v>
      </c>
      <c r="I52" s="315"/>
      <c r="J52" s="312" t="s">
        <v>141</v>
      </c>
      <c r="K52" s="33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0"/>
  <sheetViews>
    <sheetView workbookViewId="0">
      <selection activeCell="G14" sqref="G14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3" width="12.625" style="77" customWidth="1"/>
    <col min="14" max="16" width="12.625" style="210" customWidth="1"/>
    <col min="17" max="248" width="9" style="77"/>
    <col min="249" max="16384" width="9" style="81"/>
  </cols>
  <sheetData>
    <row r="1" s="77" customFormat="1" ht="29" customHeight="1" spans="1:251">
      <c r="A1" s="211" t="s">
        <v>145</v>
      </c>
      <c r="B1" s="212"/>
      <c r="C1" s="213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32"/>
      <c r="O1" s="232"/>
      <c r="P1" s="232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s="77" customFormat="1" ht="20" customHeight="1" spans="1:251">
      <c r="A2" s="214" t="s">
        <v>61</v>
      </c>
      <c r="B2" s="215"/>
      <c r="C2" s="216"/>
      <c r="D2" s="215"/>
      <c r="E2" s="217" t="s">
        <v>67</v>
      </c>
      <c r="F2" s="218"/>
      <c r="G2" s="218"/>
      <c r="H2" s="218"/>
      <c r="I2" s="218"/>
      <c r="J2" s="233" t="s">
        <v>57</v>
      </c>
      <c r="K2" s="234" t="s">
        <v>56</v>
      </c>
      <c r="L2" s="234"/>
      <c r="M2" s="234"/>
      <c r="N2" s="57"/>
      <c r="O2" s="57"/>
      <c r="P2" s="57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s="77" customFormat="1" spans="1:251">
      <c r="A3" s="219" t="s">
        <v>146</v>
      </c>
      <c r="B3" s="220" t="s">
        <v>147</v>
      </c>
      <c r="C3" s="221"/>
      <c r="D3" s="220"/>
      <c r="E3" s="220"/>
      <c r="F3" s="220"/>
      <c r="G3" s="220"/>
      <c r="H3" s="220"/>
      <c r="I3" s="220"/>
      <c r="J3" s="235" t="s">
        <v>202</v>
      </c>
      <c r="K3" s="235"/>
      <c r="L3" s="235"/>
      <c r="M3" s="235"/>
      <c r="N3" s="57"/>
      <c r="O3" s="57"/>
      <c r="P3" s="57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s="77" customFormat="1" ht="16.5" spans="1:251">
      <c r="A4" s="219"/>
      <c r="B4" s="222" t="s">
        <v>111</v>
      </c>
      <c r="C4" s="222" t="s">
        <v>112</v>
      </c>
      <c r="D4" s="222" t="s">
        <v>113</v>
      </c>
      <c r="E4" s="222" t="s">
        <v>114</v>
      </c>
      <c r="F4" s="222" t="s">
        <v>115</v>
      </c>
      <c r="G4" s="222" t="s">
        <v>116</v>
      </c>
      <c r="H4" s="222" t="s">
        <v>203</v>
      </c>
      <c r="I4" s="236" t="s">
        <v>148</v>
      </c>
      <c r="J4" s="222" t="s">
        <v>111</v>
      </c>
      <c r="K4" s="222" t="s">
        <v>112</v>
      </c>
      <c r="L4" s="222" t="s">
        <v>113</v>
      </c>
      <c r="M4" s="222" t="s">
        <v>114</v>
      </c>
      <c r="N4" s="222" t="s">
        <v>115</v>
      </c>
      <c r="O4" s="222" t="s">
        <v>116</v>
      </c>
      <c r="P4" s="222" t="s">
        <v>203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s="77" customFormat="1" ht="20" customHeight="1" spans="1:251">
      <c r="A5" s="219"/>
      <c r="B5" s="222" t="s">
        <v>204</v>
      </c>
      <c r="C5" s="222" t="s">
        <v>205</v>
      </c>
      <c r="D5" s="222" t="s">
        <v>206</v>
      </c>
      <c r="E5" s="222" t="s">
        <v>207</v>
      </c>
      <c r="F5" s="222" t="s">
        <v>208</v>
      </c>
      <c r="G5" s="222" t="s">
        <v>209</v>
      </c>
      <c r="H5" s="222" t="s">
        <v>210</v>
      </c>
      <c r="I5" s="236"/>
      <c r="J5" s="237"/>
      <c r="K5" s="237"/>
      <c r="L5" s="237"/>
      <c r="M5" s="237"/>
      <c r="N5" s="237"/>
      <c r="O5" s="238"/>
      <c r="P5" s="238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s="77" customFormat="1" ht="20" customHeight="1" spans="1:251">
      <c r="A6" s="223"/>
      <c r="B6" s="224"/>
      <c r="C6" s="224"/>
      <c r="D6" s="96"/>
      <c r="E6" s="224"/>
      <c r="F6" s="224"/>
      <c r="G6" s="224"/>
      <c r="H6" s="224"/>
      <c r="I6" s="239" t="s">
        <v>159</v>
      </c>
      <c r="J6" s="237"/>
      <c r="K6" s="237"/>
      <c r="L6" s="237"/>
      <c r="M6" s="237"/>
      <c r="N6" s="237"/>
      <c r="O6" s="238"/>
      <c r="P6" s="238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s="77" customFormat="1" ht="20" customHeight="1" spans="1:251">
      <c r="A7" s="223"/>
      <c r="B7" s="224"/>
      <c r="C7" s="224"/>
      <c r="D7" s="96"/>
      <c r="E7" s="224"/>
      <c r="F7" s="224"/>
      <c r="G7" s="224"/>
      <c r="H7" s="224"/>
      <c r="I7" s="239" t="s">
        <v>159</v>
      </c>
      <c r="J7" s="237"/>
      <c r="K7" s="237"/>
      <c r="L7" s="237"/>
      <c r="M7" s="237"/>
      <c r="N7" s="237"/>
      <c r="O7" s="238"/>
      <c r="P7" s="238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s="77" customFormat="1" ht="20" customHeight="1" spans="1:251">
      <c r="A8" s="223"/>
      <c r="B8" s="224"/>
      <c r="C8" s="224"/>
      <c r="D8" s="96"/>
      <c r="E8" s="224"/>
      <c r="F8" s="224"/>
      <c r="G8" s="224"/>
      <c r="H8" s="224"/>
      <c r="I8" s="239" t="s">
        <v>159</v>
      </c>
      <c r="J8" s="237"/>
      <c r="K8" s="237"/>
      <c r="L8" s="237"/>
      <c r="M8" s="237"/>
      <c r="N8" s="237"/>
      <c r="O8" s="238"/>
      <c r="P8" s="238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s="77" customFormat="1" ht="20" customHeight="1" spans="1:251">
      <c r="A9" s="223"/>
      <c r="B9" s="224"/>
      <c r="C9" s="224"/>
      <c r="D9" s="96"/>
      <c r="E9" s="224"/>
      <c r="F9" s="224"/>
      <c r="G9" s="224"/>
      <c r="H9" s="224"/>
      <c r="I9" s="239" t="s">
        <v>169</v>
      </c>
      <c r="J9" s="237"/>
      <c r="K9" s="237"/>
      <c r="L9" s="237"/>
      <c r="M9" s="237"/>
      <c r="N9" s="237"/>
      <c r="O9" s="238"/>
      <c r="P9" s="238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s="77" customFormat="1" ht="20" customHeight="1" spans="1:251">
      <c r="A10" s="223"/>
      <c r="B10" s="224"/>
      <c r="C10" s="224"/>
      <c r="D10" s="96"/>
      <c r="E10" s="224"/>
      <c r="F10" s="224"/>
      <c r="G10" s="224"/>
      <c r="H10" s="224"/>
      <c r="I10" s="239" t="s">
        <v>169</v>
      </c>
      <c r="J10" s="237"/>
      <c r="K10" s="237"/>
      <c r="L10" s="237"/>
      <c r="M10" s="237"/>
      <c r="N10" s="237"/>
      <c r="O10" s="238"/>
      <c r="P10" s="238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s="77" customFormat="1" ht="20" customHeight="1" spans="1:251">
      <c r="A11" s="223"/>
      <c r="B11" s="224"/>
      <c r="C11" s="224"/>
      <c r="D11" s="96"/>
      <c r="E11" s="224"/>
      <c r="F11" s="224"/>
      <c r="G11" s="224"/>
      <c r="H11" s="224"/>
      <c r="I11" s="239" t="s">
        <v>173</v>
      </c>
      <c r="J11" s="237"/>
      <c r="K11" s="237"/>
      <c r="L11" s="237"/>
      <c r="M11" s="237"/>
      <c r="N11" s="237"/>
      <c r="O11" s="238"/>
      <c r="P11" s="238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s="77" customFormat="1" ht="20" customHeight="1" spans="1:251">
      <c r="A12" s="223"/>
      <c r="B12" s="225"/>
      <c r="C12" s="225"/>
      <c r="D12" s="96"/>
      <c r="E12" s="225"/>
      <c r="F12" s="225"/>
      <c r="G12" s="225"/>
      <c r="H12" s="225"/>
      <c r="I12" s="239" t="s">
        <v>169</v>
      </c>
      <c r="J12" s="237"/>
      <c r="K12" s="237"/>
      <c r="L12" s="237"/>
      <c r="M12" s="237"/>
      <c r="N12" s="237"/>
      <c r="O12" s="238"/>
      <c r="P12" s="238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s="77" customFormat="1" ht="20" customHeight="1" spans="1:251">
      <c r="A13" s="223"/>
      <c r="B13" s="224"/>
      <c r="C13" s="224"/>
      <c r="D13" s="96"/>
      <c r="E13" s="224"/>
      <c r="F13" s="224"/>
      <c r="G13" s="224"/>
      <c r="H13" s="224"/>
      <c r="I13" s="239">
        <v>0</v>
      </c>
      <c r="J13" s="237"/>
      <c r="K13" s="237"/>
      <c r="L13" s="237"/>
      <c r="M13" s="237"/>
      <c r="N13" s="237"/>
      <c r="O13" s="238"/>
      <c r="P13" s="238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s="77" customFormat="1" ht="20" customHeight="1" spans="1:251">
      <c r="A14" s="223"/>
      <c r="B14" s="224"/>
      <c r="C14" s="224"/>
      <c r="D14" s="96"/>
      <c r="E14" s="224"/>
      <c r="F14" s="224"/>
      <c r="G14" s="224"/>
      <c r="H14" s="224"/>
      <c r="I14" s="229"/>
      <c r="J14" s="237"/>
      <c r="K14" s="237"/>
      <c r="L14" s="237"/>
      <c r="M14" s="237"/>
      <c r="N14" s="237"/>
      <c r="O14" s="238"/>
      <c r="P14" s="238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s="77" customFormat="1" ht="20" customHeight="1" spans="1:251">
      <c r="A15" s="223"/>
      <c r="B15" s="224"/>
      <c r="C15" s="224"/>
      <c r="D15" s="96"/>
      <c r="E15" s="224"/>
      <c r="F15" s="224"/>
      <c r="G15" s="224"/>
      <c r="H15" s="224"/>
      <c r="I15" s="229"/>
      <c r="J15" s="237"/>
      <c r="K15" s="237"/>
      <c r="L15" s="237"/>
      <c r="M15" s="237"/>
      <c r="N15" s="237"/>
      <c r="O15" s="238"/>
      <c r="P15" s="238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s="77" customFormat="1" ht="20" customHeight="1" spans="1:251">
      <c r="A16" s="226"/>
      <c r="B16" s="227"/>
      <c r="C16" s="227"/>
      <c r="D16" s="228"/>
      <c r="E16" s="228"/>
      <c r="F16" s="228"/>
      <c r="G16" s="227"/>
      <c r="H16" s="227"/>
      <c r="I16" s="240"/>
      <c r="J16" s="237"/>
      <c r="K16" s="237"/>
      <c r="L16" s="237"/>
      <c r="M16" s="237"/>
      <c r="N16" s="237"/>
      <c r="O16" s="238"/>
      <c r="P16" s="238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s="77" customFormat="1" ht="20" customHeight="1" spans="1:251">
      <c r="A17" s="229"/>
      <c r="B17" s="230"/>
      <c r="C17" s="230"/>
      <c r="D17" s="231"/>
      <c r="E17" s="231"/>
      <c r="F17" s="231"/>
      <c r="G17" s="230"/>
      <c r="H17" s="230"/>
      <c r="I17" s="230"/>
      <c r="J17" s="241"/>
      <c r="K17" s="241"/>
      <c r="L17" s="241"/>
      <c r="M17" s="237"/>
      <c r="N17" s="237"/>
      <c r="O17" s="238"/>
      <c r="P17" s="238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s="77" customFormat="1" ht="16.5" spans="1:251">
      <c r="A18" s="105"/>
      <c r="B18" s="106"/>
      <c r="C18" s="106"/>
      <c r="D18" s="107"/>
      <c r="E18" s="107"/>
      <c r="F18" s="107"/>
      <c r="G18" s="106"/>
      <c r="H18" s="106"/>
      <c r="I18" s="242"/>
      <c r="N18" s="232"/>
      <c r="O18" s="232"/>
      <c r="P18" s="232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s="77" customFormat="1" spans="1:251">
      <c r="A19" s="108" t="s">
        <v>182</v>
      </c>
      <c r="B19" s="108"/>
      <c r="C19" s="109"/>
      <c r="N19" s="232"/>
      <c r="O19" s="232"/>
      <c r="P19" s="232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s="77" customFormat="1" spans="3:251">
      <c r="C20" s="78"/>
      <c r="J20" s="126" t="s">
        <v>183</v>
      </c>
      <c r="K20" s="243"/>
      <c r="L20" s="126" t="s">
        <v>184</v>
      </c>
      <c r="M20" s="126"/>
      <c r="O20" s="126" t="s">
        <v>185</v>
      </c>
      <c r="P20" s="244" t="s">
        <v>141</v>
      </c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</row>
  </sheetData>
  <mergeCells count="8">
    <mergeCell ref="A1:M1"/>
    <mergeCell ref="B2:D2"/>
    <mergeCell ref="F2:I2"/>
    <mergeCell ref="K2:M2"/>
    <mergeCell ref="B3:I3"/>
    <mergeCell ref="J3:M3"/>
    <mergeCell ref="A3:A5"/>
    <mergeCell ref="I4:I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30" workbookViewId="0">
      <selection activeCell="M8" sqref="M8"/>
    </sheetView>
  </sheetViews>
  <sheetFormatPr defaultColWidth="10.125" defaultRowHeight="14.25"/>
  <cols>
    <col min="1" max="1" width="9.625" style="131" customWidth="1"/>
    <col min="2" max="2" width="11.125" style="131" customWidth="1"/>
    <col min="3" max="3" width="9.125" style="131" customWidth="1"/>
    <col min="4" max="4" width="9.5" style="131" customWidth="1"/>
    <col min="5" max="5" width="11.375" style="131" customWidth="1"/>
    <col min="6" max="6" width="10.375" style="131" customWidth="1"/>
    <col min="7" max="7" width="9.5" style="131" customWidth="1"/>
    <col min="8" max="8" width="9.125" style="131" customWidth="1"/>
    <col min="9" max="9" width="8.125" style="131" customWidth="1"/>
    <col min="10" max="10" width="10.5" style="131" customWidth="1"/>
    <col min="11" max="11" width="12.125" style="131" customWidth="1"/>
    <col min="12" max="16384" width="10.125" style="131"/>
  </cols>
  <sheetData>
    <row r="1" ht="23.25" spans="1:11">
      <c r="A1" s="132" t="s">
        <v>211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ht="39" customHeight="1" spans="1:11">
      <c r="A2" s="133" t="s">
        <v>53</v>
      </c>
      <c r="B2" s="134" t="s">
        <v>212</v>
      </c>
      <c r="C2" s="134"/>
      <c r="D2" s="135" t="s">
        <v>61</v>
      </c>
      <c r="E2" s="136" t="str">
        <f>首期!B4</f>
        <v>TAJJFM82969</v>
      </c>
      <c r="F2" s="137" t="s">
        <v>213</v>
      </c>
      <c r="G2" s="138" t="s">
        <v>214</v>
      </c>
      <c r="H2" s="139"/>
      <c r="I2" s="167" t="s">
        <v>57</v>
      </c>
      <c r="J2" s="186" t="s">
        <v>56</v>
      </c>
      <c r="K2" s="187"/>
    </row>
    <row r="3" ht="18" customHeight="1" spans="1:11">
      <c r="A3" s="140" t="s">
        <v>75</v>
      </c>
      <c r="B3" s="141">
        <f>首期!B7</f>
        <v>2324</v>
      </c>
      <c r="C3" s="141"/>
      <c r="D3" s="142" t="s">
        <v>215</v>
      </c>
      <c r="E3" s="143">
        <v>45510</v>
      </c>
      <c r="F3" s="144"/>
      <c r="G3" s="144"/>
      <c r="H3" s="145" t="s">
        <v>216</v>
      </c>
      <c r="I3" s="145"/>
      <c r="J3" s="145"/>
      <c r="K3" s="188"/>
    </row>
    <row r="4" ht="18" customHeight="1" spans="1:11">
      <c r="A4" s="146" t="s">
        <v>71</v>
      </c>
      <c r="B4" s="141">
        <v>1</v>
      </c>
      <c r="C4" s="141">
        <v>7</v>
      </c>
      <c r="D4" s="147" t="s">
        <v>217</v>
      </c>
      <c r="E4" s="144" t="s">
        <v>218</v>
      </c>
      <c r="F4" s="144"/>
      <c r="G4" s="144"/>
      <c r="H4" s="147" t="s">
        <v>219</v>
      </c>
      <c r="I4" s="147"/>
      <c r="J4" s="159" t="s">
        <v>65</v>
      </c>
      <c r="K4" s="189" t="s">
        <v>66</v>
      </c>
    </row>
    <row r="5" ht="18" customHeight="1" spans="1:11">
      <c r="A5" s="146" t="s">
        <v>220</v>
      </c>
      <c r="B5" s="141">
        <v>1</v>
      </c>
      <c r="C5" s="141"/>
      <c r="D5" s="142" t="s">
        <v>221</v>
      </c>
      <c r="E5" s="142"/>
      <c r="G5" s="142"/>
      <c r="H5" s="147" t="s">
        <v>222</v>
      </c>
      <c r="I5" s="147"/>
      <c r="J5" s="159" t="s">
        <v>65</v>
      </c>
      <c r="K5" s="189" t="s">
        <v>66</v>
      </c>
    </row>
    <row r="6" ht="18" customHeight="1" spans="1:13">
      <c r="A6" s="148" t="s">
        <v>223</v>
      </c>
      <c r="B6" s="149">
        <v>125</v>
      </c>
      <c r="C6" s="149"/>
      <c r="D6" s="150" t="s">
        <v>224</v>
      </c>
      <c r="E6" s="151"/>
      <c r="F6" s="151">
        <v>2324</v>
      </c>
      <c r="G6" s="150"/>
      <c r="H6" s="152" t="s">
        <v>225</v>
      </c>
      <c r="I6" s="152"/>
      <c r="J6" s="151" t="s">
        <v>65</v>
      </c>
      <c r="K6" s="190" t="s">
        <v>66</v>
      </c>
      <c r="M6" s="191"/>
    </row>
    <row r="7" ht="18" customHeight="1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ht="18" customHeight="1" spans="1:11">
      <c r="A8" s="156" t="s">
        <v>226</v>
      </c>
      <c r="B8" s="137" t="s">
        <v>227</v>
      </c>
      <c r="C8" s="137" t="s">
        <v>228</v>
      </c>
      <c r="D8" s="137" t="s">
        <v>229</v>
      </c>
      <c r="E8" s="137" t="s">
        <v>230</v>
      </c>
      <c r="F8" s="137" t="s">
        <v>231</v>
      </c>
      <c r="G8" s="157" t="s">
        <v>232</v>
      </c>
      <c r="H8" s="158"/>
      <c r="I8" s="158"/>
      <c r="J8" s="158"/>
      <c r="K8" s="192"/>
    </row>
    <row r="9" ht="18" customHeight="1" spans="1:11">
      <c r="A9" s="146" t="s">
        <v>233</v>
      </c>
      <c r="B9" s="147"/>
      <c r="C9" s="159" t="s">
        <v>65</v>
      </c>
      <c r="D9" s="159" t="s">
        <v>66</v>
      </c>
      <c r="E9" s="142" t="s">
        <v>234</v>
      </c>
      <c r="F9" s="160" t="s">
        <v>235</v>
      </c>
      <c r="G9" s="161"/>
      <c r="H9" s="162"/>
      <c r="I9" s="162"/>
      <c r="J9" s="162"/>
      <c r="K9" s="193"/>
    </row>
    <row r="10" ht="18" customHeight="1" spans="1:11">
      <c r="A10" s="146" t="s">
        <v>236</v>
      </c>
      <c r="B10" s="147"/>
      <c r="C10" s="159" t="s">
        <v>65</v>
      </c>
      <c r="D10" s="159" t="s">
        <v>66</v>
      </c>
      <c r="E10" s="142" t="s">
        <v>237</v>
      </c>
      <c r="F10" s="160" t="s">
        <v>238</v>
      </c>
      <c r="G10" s="161" t="s">
        <v>239</v>
      </c>
      <c r="H10" s="162"/>
      <c r="I10" s="162"/>
      <c r="J10" s="162"/>
      <c r="K10" s="193"/>
    </row>
    <row r="11" ht="18" customHeight="1" spans="1:11">
      <c r="A11" s="163" t="s">
        <v>188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94"/>
    </row>
    <row r="12" ht="18" customHeight="1" spans="1:11">
      <c r="A12" s="140" t="s">
        <v>89</v>
      </c>
      <c r="B12" s="159" t="s">
        <v>85</v>
      </c>
      <c r="C12" s="159" t="s">
        <v>86</v>
      </c>
      <c r="D12" s="160"/>
      <c r="E12" s="142" t="s">
        <v>87</v>
      </c>
      <c r="F12" s="159" t="s">
        <v>85</v>
      </c>
      <c r="G12" s="159" t="s">
        <v>86</v>
      </c>
      <c r="H12" s="159"/>
      <c r="I12" s="142" t="s">
        <v>240</v>
      </c>
      <c r="J12" s="159" t="s">
        <v>85</v>
      </c>
      <c r="K12" s="189" t="s">
        <v>86</v>
      </c>
    </row>
    <row r="13" ht="18" customHeight="1" spans="1:11">
      <c r="A13" s="140" t="s">
        <v>92</v>
      </c>
      <c r="B13" s="159" t="s">
        <v>85</v>
      </c>
      <c r="C13" s="159" t="s">
        <v>86</v>
      </c>
      <c r="D13" s="160"/>
      <c r="E13" s="142" t="s">
        <v>97</v>
      </c>
      <c r="F13" s="159" t="s">
        <v>85</v>
      </c>
      <c r="G13" s="159" t="s">
        <v>86</v>
      </c>
      <c r="H13" s="159"/>
      <c r="I13" s="142" t="s">
        <v>241</v>
      </c>
      <c r="J13" s="159" t="s">
        <v>85</v>
      </c>
      <c r="K13" s="189" t="s">
        <v>86</v>
      </c>
    </row>
    <row r="14" ht="18" customHeight="1" spans="1:11">
      <c r="A14" s="148" t="s">
        <v>242</v>
      </c>
      <c r="B14" s="151" t="s">
        <v>85</v>
      </c>
      <c r="C14" s="151" t="s">
        <v>86</v>
      </c>
      <c r="D14" s="165"/>
      <c r="E14" s="150" t="s">
        <v>243</v>
      </c>
      <c r="F14" s="151" t="s">
        <v>85</v>
      </c>
      <c r="G14" s="151" t="s">
        <v>86</v>
      </c>
      <c r="H14" s="151"/>
      <c r="I14" s="150" t="s">
        <v>244</v>
      </c>
      <c r="J14" s="151" t="s">
        <v>85</v>
      </c>
      <c r="K14" s="190" t="s">
        <v>86</v>
      </c>
    </row>
    <row r="15" ht="18" customHeight="1" spans="1:11">
      <c r="A15" s="153"/>
      <c r="B15" s="166"/>
      <c r="C15" s="166"/>
      <c r="D15" s="154"/>
      <c r="E15" s="153"/>
      <c r="F15" s="166"/>
      <c r="G15" s="166"/>
      <c r="H15" s="166"/>
      <c r="I15" s="153"/>
      <c r="J15" s="166"/>
      <c r="K15" s="166"/>
    </row>
    <row r="16" s="129" customFormat="1" ht="18" customHeight="1" spans="1:11">
      <c r="A16" s="133" t="s">
        <v>245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95"/>
    </row>
    <row r="17" ht="18" customHeight="1" spans="1:11">
      <c r="A17" s="146" t="s">
        <v>246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96"/>
    </row>
    <row r="18" ht="18" customHeight="1" spans="1:11">
      <c r="A18" s="146" t="s">
        <v>247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96"/>
    </row>
    <row r="19" ht="22" customHeight="1" spans="1:11">
      <c r="A19" s="168"/>
      <c r="B19" s="159"/>
      <c r="C19" s="159"/>
      <c r="D19" s="159"/>
      <c r="E19" s="159"/>
      <c r="F19" s="159"/>
      <c r="G19" s="159"/>
      <c r="H19" s="159"/>
      <c r="I19" s="159"/>
      <c r="J19" s="159"/>
      <c r="K19" s="189"/>
    </row>
    <row r="20" ht="22" customHeight="1" spans="1:11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197"/>
    </row>
    <row r="21" ht="22" customHeight="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97"/>
    </row>
    <row r="22" ht="22" customHeight="1" spans="1:1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97"/>
    </row>
    <row r="23" ht="22" customHeight="1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198"/>
    </row>
    <row r="24" ht="18" customHeight="1" spans="1:11">
      <c r="A24" s="146" t="s">
        <v>122</v>
      </c>
      <c r="B24" s="147"/>
      <c r="C24" s="159" t="s">
        <v>65</v>
      </c>
      <c r="D24" s="159" t="s">
        <v>66</v>
      </c>
      <c r="E24" s="145"/>
      <c r="F24" s="145"/>
      <c r="G24" s="145"/>
      <c r="H24" s="145"/>
      <c r="I24" s="145"/>
      <c r="J24" s="145"/>
      <c r="K24" s="188"/>
    </row>
    <row r="25" ht="18" customHeight="1" spans="1:11">
      <c r="A25" s="173" t="s">
        <v>248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99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ht="20" customHeight="1" spans="1:11">
      <c r="A27" s="176" t="s">
        <v>249</v>
      </c>
      <c r="B27" s="158"/>
      <c r="C27" s="158"/>
      <c r="D27" s="158"/>
      <c r="E27" s="158"/>
      <c r="F27" s="158"/>
      <c r="G27" s="158"/>
      <c r="H27" s="158"/>
      <c r="I27" s="158"/>
      <c r="J27" s="158"/>
      <c r="K27" s="200" t="s">
        <v>250</v>
      </c>
    </row>
    <row r="28" ht="23" customHeight="1" spans="1:11">
      <c r="A28" s="169" t="s">
        <v>251</v>
      </c>
      <c r="B28" s="170"/>
      <c r="C28" s="170"/>
      <c r="D28" s="170"/>
      <c r="E28" s="170"/>
      <c r="F28" s="170"/>
      <c r="G28" s="170"/>
      <c r="H28" s="170"/>
      <c r="I28" s="170"/>
      <c r="J28" s="201"/>
      <c r="K28" s="202">
        <v>2</v>
      </c>
    </row>
    <row r="29" ht="23" customHeight="1" spans="1:11">
      <c r="A29" s="169" t="s">
        <v>252</v>
      </c>
      <c r="B29" s="170"/>
      <c r="C29" s="170"/>
      <c r="D29" s="170"/>
      <c r="E29" s="170"/>
      <c r="F29" s="170"/>
      <c r="G29" s="170"/>
      <c r="H29" s="170"/>
      <c r="I29" s="170"/>
      <c r="J29" s="201"/>
      <c r="K29" s="193">
        <v>1</v>
      </c>
    </row>
    <row r="30" ht="23" customHeight="1" spans="1:11">
      <c r="A30" s="169" t="s">
        <v>253</v>
      </c>
      <c r="B30" s="170"/>
      <c r="C30" s="170"/>
      <c r="D30" s="170"/>
      <c r="E30" s="170"/>
      <c r="F30" s="170"/>
      <c r="G30" s="170"/>
      <c r="H30" s="170"/>
      <c r="I30" s="170"/>
      <c r="J30" s="201"/>
      <c r="K30" s="193">
        <v>1</v>
      </c>
    </row>
    <row r="31" ht="23" customHeight="1" spans="1:11">
      <c r="A31" s="169"/>
      <c r="B31" s="170"/>
      <c r="C31" s="170"/>
      <c r="D31" s="170"/>
      <c r="E31" s="170"/>
      <c r="F31" s="170"/>
      <c r="G31" s="170"/>
      <c r="H31" s="170"/>
      <c r="I31" s="170"/>
      <c r="J31" s="201"/>
      <c r="K31" s="193"/>
    </row>
    <row r="32" ht="23" customHeight="1" spans="1:11">
      <c r="A32" s="169"/>
      <c r="B32" s="170"/>
      <c r="C32" s="170"/>
      <c r="D32" s="170"/>
      <c r="E32" s="170"/>
      <c r="F32" s="170"/>
      <c r="G32" s="170"/>
      <c r="H32" s="170"/>
      <c r="I32" s="170"/>
      <c r="J32" s="201"/>
      <c r="K32" s="203"/>
    </row>
    <row r="33" ht="23" customHeight="1" spans="1:11">
      <c r="A33" s="169"/>
      <c r="B33" s="170"/>
      <c r="C33" s="170"/>
      <c r="D33" s="170"/>
      <c r="E33" s="170"/>
      <c r="F33" s="170"/>
      <c r="G33" s="170"/>
      <c r="H33" s="170"/>
      <c r="I33" s="170"/>
      <c r="J33" s="201"/>
      <c r="K33" s="204"/>
    </row>
    <row r="34" ht="23" customHeight="1" spans="1:11">
      <c r="A34" s="169"/>
      <c r="B34" s="170"/>
      <c r="C34" s="170"/>
      <c r="D34" s="170"/>
      <c r="E34" s="170"/>
      <c r="F34" s="170"/>
      <c r="G34" s="170"/>
      <c r="H34" s="170"/>
      <c r="I34" s="170"/>
      <c r="J34" s="201"/>
      <c r="K34" s="193"/>
    </row>
    <row r="35" ht="23" customHeight="1" spans="1:11">
      <c r="A35" s="169"/>
      <c r="B35" s="170"/>
      <c r="C35" s="170"/>
      <c r="D35" s="170"/>
      <c r="E35" s="170"/>
      <c r="F35" s="170"/>
      <c r="G35" s="170"/>
      <c r="H35" s="170"/>
      <c r="I35" s="170"/>
      <c r="J35" s="201"/>
      <c r="K35" s="205"/>
    </row>
    <row r="36" ht="23" customHeight="1" spans="1:11">
      <c r="A36" s="177" t="s">
        <v>254</v>
      </c>
      <c r="B36" s="178"/>
      <c r="C36" s="178"/>
      <c r="D36" s="178"/>
      <c r="E36" s="178"/>
      <c r="F36" s="178"/>
      <c r="G36" s="178"/>
      <c r="H36" s="178"/>
      <c r="I36" s="178"/>
      <c r="J36" s="206"/>
      <c r="K36" s="207">
        <f>SUM(K28:K35)</f>
        <v>4</v>
      </c>
    </row>
    <row r="37" ht="18.75" customHeight="1" spans="1:11">
      <c r="A37" s="179" t="s">
        <v>255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8"/>
    </row>
    <row r="38" s="130" customFormat="1" ht="18.75" customHeight="1" spans="1:11">
      <c r="A38" s="146" t="s">
        <v>256</v>
      </c>
      <c r="B38" s="147"/>
      <c r="C38" s="147"/>
      <c r="D38" s="145" t="s">
        <v>257</v>
      </c>
      <c r="E38" s="145"/>
      <c r="F38" s="181" t="s">
        <v>258</v>
      </c>
      <c r="G38" s="182"/>
      <c r="H38" s="147" t="s">
        <v>259</v>
      </c>
      <c r="I38" s="147"/>
      <c r="J38" s="147" t="s">
        <v>260</v>
      </c>
      <c r="K38" s="196"/>
    </row>
    <row r="39" ht="18.75" customHeight="1" spans="1:11">
      <c r="A39" s="146" t="s">
        <v>123</v>
      </c>
      <c r="B39" s="147" t="s">
        <v>261</v>
      </c>
      <c r="C39" s="147"/>
      <c r="D39" s="147"/>
      <c r="E39" s="147"/>
      <c r="F39" s="147"/>
      <c r="G39" s="147"/>
      <c r="H39" s="147"/>
      <c r="I39" s="147"/>
      <c r="J39" s="147"/>
      <c r="K39" s="196"/>
    </row>
    <row r="40" ht="24" customHeight="1" spans="1:11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96"/>
    </row>
    <row r="41" ht="24" customHeight="1" spans="1:11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96"/>
    </row>
    <row r="42" ht="32.1" customHeight="1" spans="1:11">
      <c r="A42" s="148" t="s">
        <v>135</v>
      </c>
      <c r="B42" s="183" t="s">
        <v>262</v>
      </c>
      <c r="C42" s="183"/>
      <c r="D42" s="150" t="s">
        <v>263</v>
      </c>
      <c r="E42" s="165" t="s">
        <v>138</v>
      </c>
      <c r="F42" s="150" t="s">
        <v>139</v>
      </c>
      <c r="G42" s="184">
        <v>45508</v>
      </c>
      <c r="H42" s="185" t="s">
        <v>140</v>
      </c>
      <c r="I42" s="185"/>
      <c r="J42" s="183" t="s">
        <v>141</v>
      </c>
      <c r="K42" s="20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0"/>
  <sheetViews>
    <sheetView tabSelected="1" workbookViewId="0">
      <selection activeCell="K10" sqref="K10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8.5" style="77" customWidth="1"/>
    <col min="9" max="9" width="2.75" style="77" customWidth="1"/>
    <col min="10" max="12" width="12.625" style="77" customWidth="1"/>
    <col min="13" max="15" width="12.625" style="79" customWidth="1"/>
    <col min="16" max="16" width="12.625" style="80" customWidth="1"/>
    <col min="17" max="254" width="9" style="77"/>
    <col min="255" max="16384" width="9" style="81"/>
  </cols>
  <sheetData>
    <row r="1" s="77" customFormat="1" ht="29" customHeight="1" spans="1:257">
      <c r="A1" s="82" t="s">
        <v>145</v>
      </c>
      <c r="B1" s="83"/>
      <c r="C1" s="84"/>
      <c r="D1" s="85"/>
      <c r="E1" s="84"/>
      <c r="F1" s="84"/>
      <c r="G1" s="84"/>
      <c r="H1" s="84"/>
      <c r="I1" s="84"/>
      <c r="J1" s="84"/>
      <c r="K1" s="84"/>
      <c r="L1" s="84"/>
      <c r="M1" s="110"/>
      <c r="N1" s="110"/>
      <c r="O1" s="110"/>
      <c r="P1" s="11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</row>
    <row r="2" s="77" customFormat="1" ht="20" customHeight="1" spans="1:257">
      <c r="A2" s="86" t="s">
        <v>61</v>
      </c>
      <c r="B2" s="87" t="str">
        <f>首期!B4</f>
        <v>TAJJFM82969</v>
      </c>
      <c r="C2" s="87"/>
      <c r="D2" s="88"/>
      <c r="E2" s="89" t="s">
        <v>67</v>
      </c>
      <c r="F2" s="89"/>
      <c r="G2" s="90" t="s">
        <v>214</v>
      </c>
      <c r="H2" s="90"/>
      <c r="I2" s="112"/>
      <c r="J2" s="113" t="s">
        <v>57</v>
      </c>
      <c r="K2" s="114" t="s">
        <v>56</v>
      </c>
      <c r="L2" s="114"/>
      <c r="M2" s="115"/>
      <c r="N2" s="115"/>
      <c r="O2" s="115"/>
      <c r="P2" s="11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</row>
    <row r="3" s="77" customFormat="1" ht="18" spans="1:257">
      <c r="A3" s="91"/>
      <c r="B3" s="92" t="s">
        <v>110</v>
      </c>
      <c r="C3" s="93" t="s">
        <v>111</v>
      </c>
      <c r="D3" s="93" t="s">
        <v>112</v>
      </c>
      <c r="E3" s="93" t="s">
        <v>113</v>
      </c>
      <c r="F3" s="93" t="s">
        <v>114</v>
      </c>
      <c r="G3" s="93" t="s">
        <v>115</v>
      </c>
      <c r="H3" s="93" t="s">
        <v>116</v>
      </c>
      <c r="I3" s="116"/>
      <c r="J3" s="92" t="s">
        <v>110</v>
      </c>
      <c r="K3" s="93" t="s">
        <v>111</v>
      </c>
      <c r="L3" s="93" t="s">
        <v>112</v>
      </c>
      <c r="M3" s="93" t="s">
        <v>113</v>
      </c>
      <c r="N3" s="93" t="s">
        <v>114</v>
      </c>
      <c r="O3" s="93" t="s">
        <v>115</v>
      </c>
      <c r="P3" s="117" t="s">
        <v>116</v>
      </c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</row>
    <row r="4" s="77" customFormat="1" ht="18" spans="1:257">
      <c r="A4" s="91"/>
      <c r="B4" s="92" t="s">
        <v>149</v>
      </c>
      <c r="C4" s="93" t="s">
        <v>150</v>
      </c>
      <c r="D4" s="93" t="s">
        <v>151</v>
      </c>
      <c r="E4" s="93" t="s">
        <v>152</v>
      </c>
      <c r="F4" s="93" t="s">
        <v>153</v>
      </c>
      <c r="G4" s="93" t="s">
        <v>154</v>
      </c>
      <c r="H4" s="93" t="s">
        <v>155</v>
      </c>
      <c r="I4" s="118"/>
      <c r="J4" s="93" t="s">
        <v>149</v>
      </c>
      <c r="K4" s="93" t="s">
        <v>150</v>
      </c>
      <c r="L4" s="93" t="s">
        <v>151</v>
      </c>
      <c r="M4" s="93" t="s">
        <v>152</v>
      </c>
      <c r="N4" s="93" t="s">
        <v>153</v>
      </c>
      <c r="O4" s="93" t="s">
        <v>154</v>
      </c>
      <c r="P4" s="117" t="s">
        <v>155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</row>
    <row r="5" s="77" customFormat="1" ht="21" customHeight="1" spans="1:257">
      <c r="A5" s="94" t="s">
        <v>158</v>
      </c>
      <c r="B5" s="95">
        <f t="shared" ref="B5:B10" si="0">C5-1</f>
        <v>55</v>
      </c>
      <c r="C5" s="95">
        <f>D5-2</f>
        <v>56</v>
      </c>
      <c r="D5" s="96">
        <v>58</v>
      </c>
      <c r="E5" s="95">
        <f>D5+2</f>
        <v>60</v>
      </c>
      <c r="F5" s="95">
        <f>E5+2</f>
        <v>62</v>
      </c>
      <c r="G5" s="95">
        <f>F5+1</f>
        <v>63</v>
      </c>
      <c r="H5" s="95">
        <f>G5+1</f>
        <v>64</v>
      </c>
      <c r="I5" s="118"/>
      <c r="J5" s="119" t="s">
        <v>264</v>
      </c>
      <c r="K5" s="119" t="s">
        <v>265</v>
      </c>
      <c r="L5" s="119" t="s">
        <v>266</v>
      </c>
      <c r="M5" s="119" t="s">
        <v>267</v>
      </c>
      <c r="N5" s="119" t="s">
        <v>268</v>
      </c>
      <c r="O5" s="119" t="s">
        <v>269</v>
      </c>
      <c r="P5" s="120" t="s">
        <v>267</v>
      </c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</row>
    <row r="6" s="77" customFormat="1" ht="21" hidden="1" customHeight="1" spans="1:257">
      <c r="A6" s="97" t="s">
        <v>161</v>
      </c>
      <c r="B6" s="95">
        <f t="shared" si="0"/>
        <v>-3</v>
      </c>
      <c r="C6" s="95">
        <f>D6-2</f>
        <v>-2</v>
      </c>
      <c r="D6" s="96"/>
      <c r="E6" s="95">
        <f>D6+2</f>
        <v>2</v>
      </c>
      <c r="F6" s="95">
        <f>E6+2</f>
        <v>4</v>
      </c>
      <c r="G6" s="95">
        <f>F6+1</f>
        <v>5</v>
      </c>
      <c r="H6" s="95">
        <f>G6+1</f>
        <v>6</v>
      </c>
      <c r="I6" s="118"/>
      <c r="J6" s="119"/>
      <c r="K6" s="119"/>
      <c r="L6" s="119"/>
      <c r="M6" s="119"/>
      <c r="N6" s="119"/>
      <c r="O6" s="119"/>
      <c r="P6" s="120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</row>
    <row r="7" s="77" customFormat="1" ht="21" customHeight="1" spans="1:257">
      <c r="A7" s="97" t="s">
        <v>163</v>
      </c>
      <c r="B7" s="95">
        <f t="shared" ref="B7:B9" si="1">C7-4</f>
        <v>84</v>
      </c>
      <c r="C7" s="95">
        <f t="shared" ref="C7:C9" si="2">D7-4</f>
        <v>88</v>
      </c>
      <c r="D7" s="98" t="s">
        <v>164</v>
      </c>
      <c r="E7" s="95">
        <f t="shared" ref="E7:E9" si="3">D7+4</f>
        <v>96</v>
      </c>
      <c r="F7" s="95">
        <f>E7+4</f>
        <v>100</v>
      </c>
      <c r="G7" s="95">
        <f t="shared" ref="G7:G9" si="4">F7+6</f>
        <v>106</v>
      </c>
      <c r="H7" s="95">
        <f>G7+6</f>
        <v>112</v>
      </c>
      <c r="I7" s="118"/>
      <c r="J7" s="119" t="s">
        <v>270</v>
      </c>
      <c r="K7" s="119" t="s">
        <v>271</v>
      </c>
      <c r="L7" s="119" t="s">
        <v>272</v>
      </c>
      <c r="M7" s="119" t="s">
        <v>273</v>
      </c>
      <c r="N7" s="119" t="s">
        <v>270</v>
      </c>
      <c r="O7" s="119" t="s">
        <v>274</v>
      </c>
      <c r="P7" s="121" t="s">
        <v>271</v>
      </c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</row>
    <row r="8" s="77" customFormat="1" ht="21" customHeight="1" spans="1:257">
      <c r="A8" s="97" t="s">
        <v>167</v>
      </c>
      <c r="B8" s="95">
        <f t="shared" si="1"/>
        <v>80</v>
      </c>
      <c r="C8" s="95">
        <f t="shared" si="2"/>
        <v>84</v>
      </c>
      <c r="D8" s="98" t="s">
        <v>168</v>
      </c>
      <c r="E8" s="95">
        <f t="shared" si="3"/>
        <v>92</v>
      </c>
      <c r="F8" s="95">
        <f>E8+5</f>
        <v>97</v>
      </c>
      <c r="G8" s="95">
        <f t="shared" si="4"/>
        <v>103</v>
      </c>
      <c r="H8" s="95">
        <f>G8+7</f>
        <v>110</v>
      </c>
      <c r="I8" s="118"/>
      <c r="J8" s="119" t="s">
        <v>275</v>
      </c>
      <c r="K8" s="119" t="s">
        <v>276</v>
      </c>
      <c r="L8" s="119" t="s">
        <v>277</v>
      </c>
      <c r="M8" s="119" t="s">
        <v>278</v>
      </c>
      <c r="N8" s="119" t="s">
        <v>278</v>
      </c>
      <c r="O8" s="119" t="s">
        <v>279</v>
      </c>
      <c r="P8" s="120" t="s">
        <v>275</v>
      </c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</row>
    <row r="9" s="77" customFormat="1" ht="21" customHeight="1" spans="1:257">
      <c r="A9" s="97" t="s">
        <v>170</v>
      </c>
      <c r="B9" s="95">
        <f t="shared" si="1"/>
        <v>86</v>
      </c>
      <c r="C9" s="95">
        <f t="shared" si="2"/>
        <v>90</v>
      </c>
      <c r="D9" s="98" t="s">
        <v>171</v>
      </c>
      <c r="E9" s="95">
        <f t="shared" si="3"/>
        <v>98</v>
      </c>
      <c r="F9" s="95">
        <f>E9+5</f>
        <v>103</v>
      </c>
      <c r="G9" s="95">
        <f t="shared" si="4"/>
        <v>109</v>
      </c>
      <c r="H9" s="95">
        <f>G9+7</f>
        <v>116</v>
      </c>
      <c r="I9" s="118"/>
      <c r="J9" s="119" t="s">
        <v>278</v>
      </c>
      <c r="K9" s="119" t="s">
        <v>278</v>
      </c>
      <c r="L9" s="119" t="s">
        <v>279</v>
      </c>
      <c r="M9" s="119" t="s">
        <v>280</v>
      </c>
      <c r="N9" s="119" t="s">
        <v>281</v>
      </c>
      <c r="O9" s="119" t="s">
        <v>276</v>
      </c>
      <c r="P9" s="121" t="s">
        <v>277</v>
      </c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</row>
    <row r="10" s="77" customFormat="1" ht="21" customHeight="1" spans="1:257">
      <c r="A10" s="99" t="s">
        <v>172</v>
      </c>
      <c r="B10" s="100">
        <f t="shared" si="0"/>
        <v>35.5</v>
      </c>
      <c r="C10" s="100">
        <f>D10-1</f>
        <v>36.5</v>
      </c>
      <c r="D10" s="101">
        <v>37.5</v>
      </c>
      <c r="E10" s="100">
        <f>D10+1</f>
        <v>38.5</v>
      </c>
      <c r="F10" s="100">
        <f>E10+1</f>
        <v>39.5</v>
      </c>
      <c r="G10" s="100">
        <f>F10+1.2</f>
        <v>40.7</v>
      </c>
      <c r="H10" s="100">
        <f>G10+1.2</f>
        <v>41.9</v>
      </c>
      <c r="I10" s="118"/>
      <c r="J10" s="119" t="s">
        <v>265</v>
      </c>
      <c r="K10" s="119" t="s">
        <v>282</v>
      </c>
      <c r="L10" s="119" t="s">
        <v>265</v>
      </c>
      <c r="M10" s="119" t="s">
        <v>283</v>
      </c>
      <c r="N10" s="119" t="s">
        <v>282</v>
      </c>
      <c r="O10" s="119" t="s">
        <v>264</v>
      </c>
      <c r="P10" s="121" t="s">
        <v>284</v>
      </c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</row>
    <row r="11" s="77" customFormat="1" ht="21" customHeight="1" spans="1:257">
      <c r="A11" s="99" t="s">
        <v>175</v>
      </c>
      <c r="B11" s="100">
        <f>C11-0.5</f>
        <v>16.5</v>
      </c>
      <c r="C11" s="100">
        <f>D11-0.5</f>
        <v>17</v>
      </c>
      <c r="D11" s="101">
        <v>17.5</v>
      </c>
      <c r="E11" s="100">
        <f t="shared" ref="E11:H11" si="5">D11+0.5</f>
        <v>18</v>
      </c>
      <c r="F11" s="100">
        <f t="shared" si="5"/>
        <v>18.5</v>
      </c>
      <c r="G11" s="100">
        <f t="shared" si="5"/>
        <v>19</v>
      </c>
      <c r="H11" s="100">
        <f t="shared" si="5"/>
        <v>19.5</v>
      </c>
      <c r="I11" s="118"/>
      <c r="J11" s="119" t="s">
        <v>282</v>
      </c>
      <c r="K11" s="119" t="s">
        <v>285</v>
      </c>
      <c r="L11" s="119" t="s">
        <v>283</v>
      </c>
      <c r="M11" s="119" t="s">
        <v>282</v>
      </c>
      <c r="N11" s="119" t="s">
        <v>265</v>
      </c>
      <c r="O11" s="119" t="s">
        <v>265</v>
      </c>
      <c r="P11" s="121" t="s">
        <v>282</v>
      </c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</row>
    <row r="12" s="77" customFormat="1" ht="21" customHeight="1" spans="1:257">
      <c r="A12" s="97" t="s">
        <v>176</v>
      </c>
      <c r="B12" s="95">
        <f>C12-0.7</f>
        <v>15.1</v>
      </c>
      <c r="C12" s="95">
        <f>D12-0.7</f>
        <v>15.8</v>
      </c>
      <c r="D12" s="96">
        <v>16.5</v>
      </c>
      <c r="E12" s="95">
        <f>D12+0.7</f>
        <v>17.2</v>
      </c>
      <c r="F12" s="95">
        <f>E12+0.7</f>
        <v>17.9</v>
      </c>
      <c r="G12" s="95">
        <f>F12+1</f>
        <v>18.9</v>
      </c>
      <c r="H12" s="95">
        <f>G12+1</f>
        <v>19.9</v>
      </c>
      <c r="I12" s="118"/>
      <c r="J12" s="119" t="s">
        <v>277</v>
      </c>
      <c r="K12" s="119" t="s">
        <v>277</v>
      </c>
      <c r="L12" s="119" t="s">
        <v>286</v>
      </c>
      <c r="M12" s="119" t="s">
        <v>277</v>
      </c>
      <c r="N12" s="119" t="s">
        <v>277</v>
      </c>
      <c r="O12" s="119" t="s">
        <v>277</v>
      </c>
      <c r="P12" s="121" t="s">
        <v>287</v>
      </c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</row>
    <row r="13" s="77" customFormat="1" ht="21" customHeight="1" spans="1:257">
      <c r="A13" s="97" t="s">
        <v>177</v>
      </c>
      <c r="B13" s="95">
        <f>C13-0.7</f>
        <v>14.6</v>
      </c>
      <c r="C13" s="95">
        <f>D13-0.7</f>
        <v>15.3</v>
      </c>
      <c r="D13" s="96">
        <v>16</v>
      </c>
      <c r="E13" s="95">
        <f>D13+0.7</f>
        <v>16.7</v>
      </c>
      <c r="F13" s="95">
        <f>E13+0.7</f>
        <v>17.4</v>
      </c>
      <c r="G13" s="95">
        <f>F13+0.9</f>
        <v>18.3</v>
      </c>
      <c r="H13" s="95">
        <f>G13+0.9</f>
        <v>19.2</v>
      </c>
      <c r="I13" s="118"/>
      <c r="J13" s="119" t="s">
        <v>282</v>
      </c>
      <c r="K13" s="119" t="s">
        <v>269</v>
      </c>
      <c r="L13" s="119" t="s">
        <v>277</v>
      </c>
      <c r="M13" s="119" t="s">
        <v>284</v>
      </c>
      <c r="N13" s="119" t="s">
        <v>277</v>
      </c>
      <c r="O13" s="119" t="s">
        <v>282</v>
      </c>
      <c r="P13" s="121" t="s">
        <v>277</v>
      </c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</row>
    <row r="14" s="77" customFormat="1" ht="21" customHeight="1" spans="1:257">
      <c r="A14" s="97" t="s">
        <v>178</v>
      </c>
      <c r="B14" s="95">
        <f>C14-1</f>
        <v>38</v>
      </c>
      <c r="C14" s="95">
        <f>D14-1</f>
        <v>39</v>
      </c>
      <c r="D14" s="96">
        <v>40</v>
      </c>
      <c r="E14" s="95">
        <f>D14+1</f>
        <v>41</v>
      </c>
      <c r="F14" s="95">
        <f>E14+1</f>
        <v>42</v>
      </c>
      <c r="G14" s="95">
        <f>F14+1.5</f>
        <v>43.5</v>
      </c>
      <c r="H14" s="95">
        <f>G14+1.5</f>
        <v>45</v>
      </c>
      <c r="I14" s="118"/>
      <c r="J14" s="119" t="s">
        <v>277</v>
      </c>
      <c r="K14" s="119" t="s">
        <v>277</v>
      </c>
      <c r="L14" s="119" t="s">
        <v>277</v>
      </c>
      <c r="M14" s="119" t="s">
        <v>277</v>
      </c>
      <c r="N14" s="119" t="s">
        <v>277</v>
      </c>
      <c r="O14" s="119" t="s">
        <v>277</v>
      </c>
      <c r="P14" s="121" t="s">
        <v>277</v>
      </c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</row>
    <row r="15" s="77" customFormat="1" ht="21" customHeight="1" spans="1:257">
      <c r="A15" s="97" t="s">
        <v>179</v>
      </c>
      <c r="B15" s="95">
        <f t="shared" ref="B15:B17" si="6">C15</f>
        <v>12</v>
      </c>
      <c r="C15" s="95">
        <f t="shared" ref="C15:C17" si="7">D15</f>
        <v>12</v>
      </c>
      <c r="D15" s="96">
        <v>12</v>
      </c>
      <c r="E15" s="95">
        <f>D15+0.5</f>
        <v>12.5</v>
      </c>
      <c r="F15" s="95">
        <f>E15+0.5</f>
        <v>13</v>
      </c>
      <c r="G15" s="95">
        <f>F15</f>
        <v>13</v>
      </c>
      <c r="H15" s="95">
        <f>G15</f>
        <v>13</v>
      </c>
      <c r="I15" s="118"/>
      <c r="J15" s="119" t="s">
        <v>277</v>
      </c>
      <c r="K15" s="119" t="s">
        <v>277</v>
      </c>
      <c r="L15" s="119" t="s">
        <v>277</v>
      </c>
      <c r="M15" s="119" t="s">
        <v>277</v>
      </c>
      <c r="N15" s="119" t="s">
        <v>277</v>
      </c>
      <c r="O15" s="119" t="s">
        <v>277</v>
      </c>
      <c r="P15" s="121" t="s">
        <v>277</v>
      </c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</row>
    <row r="16" s="77" customFormat="1" ht="21" customHeight="1" spans="1:257">
      <c r="A16" s="97" t="s">
        <v>180</v>
      </c>
      <c r="B16" s="95">
        <f t="shared" si="6"/>
        <v>2.6</v>
      </c>
      <c r="C16" s="95">
        <f t="shared" si="7"/>
        <v>2.6</v>
      </c>
      <c r="D16" s="96">
        <v>2.6</v>
      </c>
      <c r="E16" s="95">
        <f t="shared" ref="E16:H16" si="8">D16</f>
        <v>2.6</v>
      </c>
      <c r="F16" s="95">
        <f t="shared" si="8"/>
        <v>2.6</v>
      </c>
      <c r="G16" s="95">
        <f t="shared" si="8"/>
        <v>2.6</v>
      </c>
      <c r="H16" s="95">
        <f t="shared" si="8"/>
        <v>2.6</v>
      </c>
      <c r="I16" s="118"/>
      <c r="J16" s="119" t="s">
        <v>277</v>
      </c>
      <c r="K16" s="119" t="s">
        <v>277</v>
      </c>
      <c r="L16" s="119" t="s">
        <v>277</v>
      </c>
      <c r="M16" s="119" t="s">
        <v>277</v>
      </c>
      <c r="N16" s="119" t="s">
        <v>277</v>
      </c>
      <c r="O16" s="119" t="s">
        <v>277</v>
      </c>
      <c r="P16" s="121" t="s">
        <v>277</v>
      </c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</row>
    <row r="17" s="77" customFormat="1" ht="21" customHeight="1" spans="1:257">
      <c r="A17" s="102" t="s">
        <v>181</v>
      </c>
      <c r="B17" s="103">
        <f t="shared" si="6"/>
        <v>1.6</v>
      </c>
      <c r="C17" s="103">
        <f t="shared" si="7"/>
        <v>1.6</v>
      </c>
      <c r="D17" s="104">
        <v>1.6</v>
      </c>
      <c r="E17" s="103">
        <f t="shared" ref="E17:H17" si="9">D17</f>
        <v>1.6</v>
      </c>
      <c r="F17" s="103">
        <f t="shared" si="9"/>
        <v>1.6</v>
      </c>
      <c r="G17" s="103">
        <f t="shared" si="9"/>
        <v>1.6</v>
      </c>
      <c r="H17" s="103">
        <f t="shared" si="9"/>
        <v>1.6</v>
      </c>
      <c r="I17" s="122"/>
      <c r="J17" s="123" t="s">
        <v>277</v>
      </c>
      <c r="K17" s="123" t="s">
        <v>277</v>
      </c>
      <c r="L17" s="123" t="s">
        <v>277</v>
      </c>
      <c r="M17" s="123" t="s">
        <v>277</v>
      </c>
      <c r="N17" s="123" t="s">
        <v>277</v>
      </c>
      <c r="O17" s="123" t="s">
        <v>277</v>
      </c>
      <c r="P17" s="124" t="s">
        <v>277</v>
      </c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</row>
    <row r="18" s="77" customFormat="1" ht="16.5" spans="1:257">
      <c r="A18" s="105"/>
      <c r="B18" s="105"/>
      <c r="C18" s="106"/>
      <c r="D18" s="106"/>
      <c r="E18" s="107"/>
      <c r="F18" s="107"/>
      <c r="G18" s="106"/>
      <c r="H18" s="106"/>
      <c r="M18" s="79"/>
      <c r="N18" s="79"/>
      <c r="O18" s="79"/>
      <c r="P18" s="125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</row>
    <row r="19" s="77" customFormat="1" spans="1:257">
      <c r="A19" s="108" t="s">
        <v>182</v>
      </c>
      <c r="B19" s="108"/>
      <c r="C19" s="108"/>
      <c r="D19" s="109"/>
      <c r="M19" s="79"/>
      <c r="N19" s="79"/>
      <c r="O19" s="79"/>
      <c r="P19" s="125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</row>
    <row r="20" s="77" customFormat="1" spans="4:257">
      <c r="D20" s="78"/>
      <c r="J20" s="126" t="s">
        <v>183</v>
      </c>
      <c r="K20" s="127">
        <v>45508</v>
      </c>
      <c r="L20" s="126" t="s">
        <v>184</v>
      </c>
      <c r="M20" s="128" t="s">
        <v>138</v>
      </c>
      <c r="N20" s="128" t="s">
        <v>185</v>
      </c>
      <c r="O20" s="79" t="s">
        <v>141</v>
      </c>
      <c r="P20" s="125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</row>
  </sheetData>
  <mergeCells count="6">
    <mergeCell ref="A1:O1"/>
    <mergeCell ref="B2:D2"/>
    <mergeCell ref="G2:H2"/>
    <mergeCell ref="K2:O2"/>
    <mergeCell ref="A3:A4"/>
    <mergeCell ref="I2:I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2.875" style="67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289</v>
      </c>
      <c r="B2" s="5" t="s">
        <v>290</v>
      </c>
      <c r="C2" s="5" t="s">
        <v>291</v>
      </c>
      <c r="D2" s="5" t="s">
        <v>292</v>
      </c>
      <c r="E2" s="5" t="s">
        <v>293</v>
      </c>
      <c r="F2" s="5" t="s">
        <v>294</v>
      </c>
      <c r="G2" s="5" t="s">
        <v>295</v>
      </c>
      <c r="H2" s="68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5" t="s">
        <v>302</v>
      </c>
      <c r="O2" s="5" t="s">
        <v>303</v>
      </c>
    </row>
    <row r="3" s="1" customFormat="1" ht="16.5" spans="1:15">
      <c r="A3" s="4"/>
      <c r="B3" s="7"/>
      <c r="C3" s="7"/>
      <c r="D3" s="7"/>
      <c r="E3" s="7"/>
      <c r="F3" s="7"/>
      <c r="G3" s="7"/>
      <c r="H3" s="69"/>
      <c r="I3" s="4" t="s">
        <v>250</v>
      </c>
      <c r="J3" s="4" t="s">
        <v>250</v>
      </c>
      <c r="K3" s="4" t="s">
        <v>250</v>
      </c>
      <c r="L3" s="4" t="s">
        <v>250</v>
      </c>
      <c r="M3" s="4" t="s">
        <v>250</v>
      </c>
      <c r="N3" s="7"/>
      <c r="O3" s="7"/>
    </row>
    <row r="4" ht="20" customHeight="1" spans="1:15">
      <c r="A4" s="10">
        <v>1</v>
      </c>
      <c r="B4" s="22" t="s">
        <v>304</v>
      </c>
      <c r="C4" s="22" t="s">
        <v>305</v>
      </c>
      <c r="D4" s="23" t="s">
        <v>306</v>
      </c>
      <c r="E4" s="24" t="s">
        <v>307</v>
      </c>
      <c r="F4" s="26" t="s">
        <v>308</v>
      </c>
      <c r="G4" s="70" t="s">
        <v>65</v>
      </c>
      <c r="H4" s="10" t="s">
        <v>65</v>
      </c>
      <c r="I4" s="73">
        <v>3</v>
      </c>
      <c r="J4" s="74">
        <v>1</v>
      </c>
      <c r="K4" s="74">
        <v>3</v>
      </c>
      <c r="L4" s="74">
        <v>1</v>
      </c>
      <c r="M4" s="10">
        <v>1</v>
      </c>
      <c r="N4" s="10">
        <f>SUM(I4:M4)</f>
        <v>9</v>
      </c>
      <c r="O4" s="10" t="s">
        <v>309</v>
      </c>
    </row>
    <row r="5" ht="20" customHeight="1" spans="1:15">
      <c r="A5" s="10"/>
      <c r="B5" s="25"/>
      <c r="C5" s="26"/>
      <c r="D5" s="26"/>
      <c r="E5" s="27"/>
      <c r="F5" s="26"/>
      <c r="G5" s="70"/>
      <c r="H5" s="10"/>
      <c r="I5" s="75"/>
      <c r="J5" s="74"/>
      <c r="K5" s="74"/>
      <c r="L5" s="74"/>
      <c r="M5" s="10"/>
      <c r="N5" s="10"/>
      <c r="O5" s="10"/>
    </row>
    <row r="6" ht="20" customHeight="1" spans="1:15">
      <c r="A6" s="10"/>
      <c r="B6" s="25"/>
      <c r="C6" s="26"/>
      <c r="D6" s="26"/>
      <c r="E6" s="27"/>
      <c r="F6" s="26"/>
      <c r="G6" s="70"/>
      <c r="H6" s="10"/>
      <c r="I6" s="73"/>
      <c r="J6" s="74"/>
      <c r="K6" s="74"/>
      <c r="L6" s="74"/>
      <c r="M6" s="10"/>
      <c r="N6" s="10"/>
      <c r="O6" s="10"/>
    </row>
    <row r="7" ht="20" customHeight="1" spans="1:15">
      <c r="A7" s="10"/>
      <c r="B7" s="25"/>
      <c r="C7" s="26"/>
      <c r="D7" s="26"/>
      <c r="E7" s="27"/>
      <c r="F7" s="26"/>
      <c r="G7" s="70"/>
      <c r="H7" s="10"/>
      <c r="I7" s="73"/>
      <c r="J7" s="74"/>
      <c r="K7" s="74"/>
      <c r="L7" s="74"/>
      <c r="M7" s="10"/>
      <c r="N7" s="10"/>
      <c r="O7" s="10"/>
    </row>
    <row r="8" ht="20" customHeight="1" spans="1:15">
      <c r="A8" s="10"/>
      <c r="B8" s="25"/>
      <c r="C8" s="26"/>
      <c r="D8" s="26"/>
      <c r="E8" s="27"/>
      <c r="F8" s="26"/>
      <c r="G8" s="70"/>
      <c r="H8" s="10"/>
      <c r="I8" s="75"/>
      <c r="J8" s="74"/>
      <c r="K8" s="74"/>
      <c r="L8" s="74"/>
      <c r="M8" s="10"/>
      <c r="N8" s="10"/>
      <c r="O8" s="10"/>
    </row>
    <row r="9" ht="20" customHeight="1" spans="1:15">
      <c r="A9" s="10"/>
      <c r="B9" s="25"/>
      <c r="C9" s="25"/>
      <c r="D9" s="25"/>
      <c r="E9" s="58"/>
      <c r="F9" s="25"/>
      <c r="G9" s="10"/>
      <c r="H9" s="9"/>
      <c r="I9" s="73"/>
      <c r="J9" s="74"/>
      <c r="K9" s="74"/>
      <c r="L9" s="74"/>
      <c r="M9" s="10"/>
      <c r="N9" s="10"/>
      <c r="O9" s="9"/>
    </row>
    <row r="10" ht="20" customHeight="1" spans="1:15">
      <c r="A10" s="10"/>
      <c r="B10" s="25"/>
      <c r="C10" s="25"/>
      <c r="D10" s="25"/>
      <c r="E10" s="58"/>
      <c r="F10" s="25"/>
      <c r="G10" s="10"/>
      <c r="H10" s="9"/>
      <c r="I10" s="73"/>
      <c r="J10" s="74"/>
      <c r="K10" s="74"/>
      <c r="L10" s="74"/>
      <c r="M10" s="10"/>
      <c r="N10" s="10"/>
      <c r="O10" s="9"/>
    </row>
    <row r="11" ht="20" customHeight="1" spans="1:15">
      <c r="A11" s="10"/>
      <c r="B11" s="25"/>
      <c r="C11" s="25"/>
      <c r="D11" s="25"/>
      <c r="E11" s="58"/>
      <c r="F11" s="25"/>
      <c r="G11" s="10"/>
      <c r="H11" s="9"/>
      <c r="I11" s="73"/>
      <c r="J11" s="74"/>
      <c r="K11" s="74"/>
      <c r="L11" s="74"/>
      <c r="M11" s="10"/>
      <c r="N11" s="10"/>
      <c r="O11" s="9"/>
    </row>
    <row r="12" s="2" customFormat="1" ht="18.75" spans="1:15">
      <c r="A12" s="11" t="s">
        <v>310</v>
      </c>
      <c r="B12" s="12"/>
      <c r="C12" s="25"/>
      <c r="D12" s="13"/>
      <c r="E12" s="14"/>
      <c r="F12" s="25"/>
      <c r="G12" s="10"/>
      <c r="H12" s="36"/>
      <c r="I12" s="30"/>
      <c r="J12" s="11" t="s">
        <v>311</v>
      </c>
      <c r="K12" s="12"/>
      <c r="L12" s="12"/>
      <c r="M12" s="13"/>
      <c r="N12" s="12"/>
      <c r="O12" s="19"/>
    </row>
    <row r="13" ht="61" customHeight="1" spans="1:15">
      <c r="A13" s="71" t="s">
        <v>312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2024-08-05T09:51:54Z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