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4" firstSheet="3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<sst xmlns="http://schemas.openxmlformats.org/spreadsheetml/2006/main" count="1147" uniqueCount="356">
  <si>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</si>
  <si>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</si>
  <si>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</si>
  <si>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</si>
  <si>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</si>
  <si>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</si>
  <si>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</si>
  <si>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</si>
  <si>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</si>
  <si>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</si>
  <si>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</si>
  <si>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</si>
  <si>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</si>
  <si>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</si>
  <si>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</si>
  <si>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</si>
  <si>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</si>
  <si>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</si>
  <si>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</si>
  <si>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</si>
  <si>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</si>
  <si>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</si>
  <si>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</si>
  <si>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</si>
  <si>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</si>
  <si>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</si>
  <si>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</si>
  <si>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</si>
  <si>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</si>
  <si>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</si>
  <si>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</si>
  <si>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</si>
  <si>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</si>
  <si>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</si>
  <si>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</si>
  <si>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</si>
  <si>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</si>
  <si>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</si>
  <si>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</si>
  <si>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</si>
  <si>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</si>
  <si>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</si>
  <si>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</si>
  <si>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</si>
  <si>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</si>
  <si>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</si>
  <si>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</si>
  <si>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TAWWAM92516</t>
  </si>
  <si>
    <t>合同交期</t>
  </si>
  <si>
    <t>产前确认样</t>
  </si>
  <si>
    <t>有</t>
  </si>
  <si>
    <t>无</t>
  </si>
  <si>
    <t>品名</t>
  </si>
  <si>
    <t>女式套冲锋衣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</si>
  <si>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</si>
  <si>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</si>
  <si>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</si>
  <si>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</si>
  <si>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</si>
  <si>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</si>
  <si>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</si>
  <si>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</si>
  <si>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</si>
  <si>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CGDD24050700031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</si>
  <si>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</si>
  <si>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</si>
  <si>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</si>
  <si>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</si>
  <si>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</si>
  <si>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</si>
  <si>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</si>
  <si>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</si>
  <si>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</si>
  <si>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</si>
  <si>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</si>
  <si>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</si>
  <si>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</si>
  <si>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</si>
  <si>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</si>
  <si>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</si>
  <si>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</si>
  <si>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</si>
  <si>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</si>
  <si>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</si>
  <si>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</si>
  <si>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</si>
  <si>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</si>
  <si>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</si>
  <si>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</si>
  <si>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</si>
  <si>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</si>
  <si>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</si>
  <si>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</si>
  <si>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</si>
  <si>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</si>
  <si>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</si>
  <si>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</si>
  <si>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</si>
  <si>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</si>
  <si>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</si>
  <si>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</si>
  <si>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米色</t>
  </si>
  <si>
    <t>柿子橘</t>
  </si>
  <si>
    <t>青灰绿</t>
  </si>
  <si>
    <t>原木色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</si>
  <si>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</si>
  <si>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米色/40件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</si>
  <si>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</si>
  <si>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</si>
  <si>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</si>
  <si>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</si>
  <si>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</si>
  <si>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1、注意下摆贴条不要紧</t>
  </si>
  <si>
    <t>2、袖口贴条不能太紧，不能吃纵不匀斜绺，</t>
  </si>
  <si>
    <t>3、压胶拼缝不能出现死折，褶皱，吃纵不匀的情况</t>
  </si>
  <si>
    <t>4、内外线毛一定要清理干净，</t>
  </si>
  <si>
    <t>5、门襟及两侧要平服，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</si>
  <si>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</si>
  <si>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</si>
  <si>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</si>
  <si>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</si>
  <si>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</si>
  <si>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</si>
  <si>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</si>
  <si>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</si>
  <si>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</si>
  <si>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</si>
  <si>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</si>
  <si>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</si>
  <si>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</si>
  <si>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</si>
  <si>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</si>
  <si>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</si>
  <si>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</si>
  <si>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</si>
  <si>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</si>
  <si>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</si>
  <si>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150/80B</t>
  </si>
  <si>
    <t>155/84B</t>
  </si>
  <si>
    <t>160/88B</t>
  </si>
  <si>
    <t>165/92B</t>
  </si>
  <si>
    <t>170/96B</t>
  </si>
  <si>
    <t>175/100B</t>
  </si>
  <si>
    <t>165/88B</t>
  </si>
  <si>
    <t>170/92B</t>
  </si>
  <si>
    <t>175/96B</t>
  </si>
  <si>
    <t>180/100B</t>
  </si>
  <si>
    <t>185/104B</t>
  </si>
  <si>
    <t>190/108B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</si>
  <si>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</si>
  <si>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</si>
  <si>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</si>
  <si>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</si>
  <si>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</si>
  <si>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</si>
  <si>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</si>
  <si>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</si>
  <si>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</si>
  <si>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前中拉链长</t>
  </si>
  <si>
    <t>0.5/0</t>
  </si>
  <si>
    <t>内主项拉链</t>
  </si>
  <si>
    <t>0/-0.5</t>
  </si>
  <si>
    <t>胸围</t>
  </si>
  <si>
    <t>摆围</t>
  </si>
  <si>
    <t>-0.5/-0.4</t>
  </si>
  <si>
    <t>-0.6/-0.8</t>
  </si>
  <si>
    <t>-1/-0.7</t>
  </si>
  <si>
    <t>-1/-1</t>
  </si>
  <si>
    <t>-0.8/-0.8</t>
  </si>
  <si>
    <t>后中袖长</t>
  </si>
  <si>
    <t>袖肥/2（参考值）</t>
  </si>
  <si>
    <t>0/-0.1</t>
  </si>
  <si>
    <t>-0.2/-0.2</t>
  </si>
  <si>
    <t>0/-0.3</t>
  </si>
  <si>
    <t>袖肘围/2</t>
  </si>
  <si>
    <t>+0.2/+0.2</t>
  </si>
  <si>
    <t>+0.3/+0.3</t>
  </si>
  <si>
    <t>袖口围/2</t>
  </si>
  <si>
    <t>前领高</t>
  </si>
  <si>
    <t>下领围</t>
  </si>
  <si>
    <t>帽高</t>
  </si>
  <si>
    <t>帽宽</t>
  </si>
  <si>
    <t>+0.4/+0.3</t>
  </si>
  <si>
    <t>+0.5/+0.3</t>
  </si>
  <si>
    <t>内袋长</t>
  </si>
  <si>
    <t>插手袋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</si>
  <si>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</si>
  <si>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</si>
  <si>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</si>
  <si>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</si>
  <si>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</si>
  <si>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</si>
  <si>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</si>
  <si>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</si>
  <si>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</si>
  <si>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</si>
  <si>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</si>
  <si>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</si>
  <si>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</si>
  <si>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</si>
  <si>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</si>
  <si>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</si>
  <si>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1、注意压胶不要出现死折，褶皱吃纵不匀的情况</t>
  </si>
  <si>
    <t>2、料残，粗纱，疵点，色点不能接受</t>
  </si>
  <si>
    <t>3、门襟魔术贴位置要正确，不能歪斜，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</si>
  <si>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</si>
  <si>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</si>
  <si>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</si>
  <si>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</si>
  <si>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</si>
  <si>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</si>
  <si>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</si>
  <si>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</si>
  <si>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</si>
  <si>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</si>
  <si>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</si>
  <si>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</si>
  <si>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</si>
  <si>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</si>
  <si>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</si>
  <si>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</si>
  <si>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</si>
  <si>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</si>
  <si>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</si>
  <si>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</si>
  <si>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</si>
  <si>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</si>
  <si>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</si>
  <si>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采购凭证编号：CGDD24050700031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</si>
  <si>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</si>
  <si>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</si>
  <si>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</si>
  <si>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</si>
  <si>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</si>
  <si>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</si>
  <si>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</si>
  <si>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</si>
  <si>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</si>
  <si>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</si>
  <si>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</si>
  <si>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</si>
  <si>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</si>
  <si>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</si>
  <si>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米色：7#16#21#</t>
  </si>
  <si>
    <t>青灰绿：4#9#13#17#</t>
  </si>
  <si>
    <t>柿子橘：5#11#15#</t>
  </si>
  <si>
    <t>情况说明：</t>
  </si>
  <si>
    <t xml:space="preserve">【问题点描述】  </t>
  </si>
  <si>
    <t>1，有少量脏污，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</si>
  <si>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</si>
  <si>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</si>
  <si>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</si>
  <si>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</si>
  <si>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</si>
  <si>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</si>
  <si>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</si>
  <si>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</si>
  <si>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</si>
  <si>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</si>
  <si>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</si>
  <si>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</si>
  <si>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</si>
  <si>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</si>
  <si>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</si>
  <si>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</si>
  <si>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</si>
  <si>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</si>
  <si>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</si>
  <si>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</si>
  <si>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</si>
  <si>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</si>
  <si>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</si>
  <si>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</si>
  <si>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</si>
  <si>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</si>
  <si>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3/7</t>
  </si>
  <si>
    <t>FW1156</t>
  </si>
  <si>
    <t>台华</t>
  </si>
  <si>
    <t>2/5</t>
  </si>
  <si>
    <t>7/9</t>
  </si>
  <si>
    <t>8/11</t>
  </si>
  <si>
    <t>制表时间：2024/5/27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</si>
  <si>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</si>
  <si>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</si>
  <si>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</si>
  <si>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</si>
  <si>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</si>
  <si>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</si>
  <si>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</si>
  <si>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</si>
  <si>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</si>
  <si>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</si>
  <si>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</si>
  <si>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4/6</t>
  </si>
  <si>
    <t>1/4</t>
  </si>
  <si>
    <t>3/9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</si>
  <si>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</si>
  <si>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</si>
  <si>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</si>
  <si>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</si>
  <si>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</si>
  <si>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</si>
  <si>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</si>
  <si>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</si>
  <si>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</si>
  <si>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</si>
  <si>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3/4</t>
  </si>
  <si>
    <t>FW11560-三防版本</t>
  </si>
  <si>
    <t>G09FW0440</t>
  </si>
  <si>
    <t xml:space="preserve">210T </t>
  </si>
  <si>
    <t>G14FW1100</t>
  </si>
  <si>
    <t>超细天鹅绒</t>
  </si>
  <si>
    <t>新颜</t>
  </si>
  <si>
    <t>向兴</t>
  </si>
  <si>
    <t>4/7</t>
  </si>
  <si>
    <t>1/2</t>
  </si>
  <si>
    <t>3/5</t>
  </si>
  <si>
    <t>日期：2024/5/25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</si>
  <si>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</si>
  <si>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</si>
  <si>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</si>
  <si>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</si>
  <si>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</si>
  <si>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</si>
  <si>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</si>
  <si>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4/9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</si>
  <si>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</si>
  <si>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</si>
  <si>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1/5</t>
  </si>
  <si>
    <t>ok</t>
  </si>
  <si>
    <t>4/8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</si>
  <si>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</si>
  <si>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2/7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</si>
  <si>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</si>
  <si>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</si>
  <si>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</si>
  <si>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</si>
  <si>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</si>
  <si>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</si>
  <si>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</si>
  <si>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2/6</t>
  </si>
  <si>
    <t>所有缝份</t>
  </si>
  <si>
    <t>胶条</t>
  </si>
  <si>
    <t>印花</t>
  </si>
  <si>
    <t>装饰胶</t>
  </si>
  <si>
    <t>洗测3次</t>
  </si>
  <si>
    <t>5/7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</si>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</sst>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华文楷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7" borderId="6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6" fillId="0" borderId="66" applyNumberFormat="0" applyFill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68" applyNumberFormat="0" applyAlignment="0" applyProtection="0">
      <alignment vertical="center"/>
    </xf>
    <xf numFmtId="0" fontId="49" fillId="9" borderId="69" applyNumberFormat="0" applyAlignment="0" applyProtection="0">
      <alignment vertical="center"/>
    </xf>
    <xf numFmtId="0" fontId="50" fillId="9" borderId="68" applyNumberFormat="0" applyAlignment="0" applyProtection="0">
      <alignment vertical="center"/>
    </xf>
    <xf numFmtId="0" fontId="51" fillId="10" borderId="70" applyNumberFormat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3" fillId="0" borderId="72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59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176" fontId="60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6" fillId="0" borderId="0">
      <alignment vertical="center"/>
    </xf>
    <xf numFmtId="0" fontId="19" fillId="0" borderId="0"/>
  </cellStyleXfs>
  <cellXfs count="36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6" fillId="0" borderId="10" xfId="54" applyFont="1" applyBorder="1" applyAlignment="1">
      <alignment horizontal="left" vertical="center"/>
    </xf>
    <xf numFmtId="0" fontId="16" fillId="0" borderId="11" xfId="54" applyFont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8" fillId="0" borderId="2" xfId="63" applyFont="1" applyBorder="1" applyAlignment="1">
      <alignment horizontal="left" vertical="top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8" fillId="0" borderId="2" xfId="64" applyFont="1" applyBorder="1" applyAlignment="1">
      <alignment horizontal="left" vertical="top"/>
    </xf>
    <xf numFmtId="0" fontId="14" fillId="3" borderId="0" xfId="55" applyFont="1" applyFill="1"/>
    <xf numFmtId="14" fontId="14" fillId="3" borderId="0" xfId="55" applyNumberFormat="1" applyFont="1" applyFill="1"/>
    <xf numFmtId="0" fontId="19" fillId="0" borderId="0" xfId="54" applyFill="1" applyBorder="1" applyAlignment="1">
      <alignment horizontal="left" vertical="center"/>
    </xf>
    <xf numFmtId="0" fontId="19" fillId="0" borderId="0" xfId="54" applyFont="1" applyFill="1" applyAlignment="1">
      <alignment horizontal="left" vertical="center"/>
    </xf>
    <xf numFmtId="0" fontId="19" fillId="0" borderId="0" xfId="54" applyFill="1" applyAlignment="1">
      <alignment horizontal="left" vertical="center"/>
    </xf>
    <xf numFmtId="0" fontId="20" fillId="0" borderId="12" xfId="54" applyFont="1" applyFill="1" applyBorder="1" applyAlignment="1">
      <alignment horizontal="center" vertical="top"/>
    </xf>
    <xf numFmtId="0" fontId="21" fillId="0" borderId="13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center" vertical="center"/>
    </xf>
    <xf numFmtId="0" fontId="21" fillId="0" borderId="14" xfId="54" applyFont="1" applyFill="1" applyBorder="1" applyAlignment="1">
      <alignment horizontal="center" vertical="center"/>
    </xf>
    <xf numFmtId="0" fontId="22" fillId="0" borderId="14" xfId="54" applyFont="1" applyFill="1" applyBorder="1" applyAlignment="1">
      <alignment vertical="center"/>
    </xf>
    <xf numFmtId="0" fontId="21" fillId="0" borderId="14" xfId="54" applyFont="1" applyFill="1" applyBorder="1" applyAlignment="1">
      <alignment vertical="center"/>
    </xf>
    <xf numFmtId="0" fontId="22" fillId="0" borderId="14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vertical="center"/>
    </xf>
    <xf numFmtId="0" fontId="16" fillId="0" borderId="10" xfId="54" applyFont="1" applyFill="1" applyBorder="1" applyAlignment="1">
      <alignment horizontal="center" vertical="center"/>
    </xf>
    <xf numFmtId="0" fontId="21" fillId="0" borderId="10" xfId="54" applyFont="1" applyFill="1" applyBorder="1" applyAlignment="1">
      <alignment vertical="center"/>
    </xf>
    <xf numFmtId="178" fontId="22" fillId="0" borderId="10" xfId="54" applyNumberFormat="1" applyFont="1" applyFill="1" applyBorder="1" applyAlignment="1">
      <alignment horizontal="center" vertical="center"/>
    </xf>
    <xf numFmtId="0" fontId="21" fillId="0" borderId="10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right" vertical="center"/>
    </xf>
    <xf numFmtId="0" fontId="21" fillId="0" borderId="10" xfId="54" applyFont="1" applyFill="1" applyBorder="1" applyAlignment="1">
      <alignment horizontal="left" vertical="center"/>
    </xf>
    <xf numFmtId="0" fontId="22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0" fontId="21" fillId="0" borderId="16" xfId="54" applyFont="1" applyFill="1" applyBorder="1" applyAlignment="1">
      <alignment vertical="center"/>
    </xf>
    <xf numFmtId="0" fontId="16" fillId="0" borderId="17" xfId="54" applyFont="1" applyFill="1" applyBorder="1" applyAlignment="1">
      <alignment horizontal="center" vertical="center"/>
    </xf>
    <xf numFmtId="0" fontId="21" fillId="0" borderId="17" xfId="54" applyFont="1" applyFill="1" applyBorder="1" applyAlignment="1">
      <alignment vertical="center"/>
    </xf>
    <xf numFmtId="0" fontId="22" fillId="0" borderId="17" xfId="54" applyFont="1" applyFill="1" applyBorder="1" applyAlignment="1">
      <alignment vertical="center"/>
    </xf>
    <xf numFmtId="0" fontId="22" fillId="0" borderId="17" xfId="54" applyFont="1" applyFill="1" applyBorder="1" applyAlignment="1">
      <alignment horizontal="left" vertical="center"/>
    </xf>
    <xf numFmtId="0" fontId="21" fillId="0" borderId="17" xfId="54" applyFont="1" applyFill="1" applyBorder="1" applyAlignment="1">
      <alignment horizontal="left" vertical="center"/>
    </xf>
    <xf numFmtId="0" fontId="21" fillId="0" borderId="0" xfId="54" applyFont="1" applyFill="1" applyBorder="1" applyAlignment="1">
      <alignment vertical="center"/>
    </xf>
    <xf numFmtId="0" fontId="22" fillId="0" borderId="0" xfId="54" applyFont="1" applyFill="1" applyBorder="1" applyAlignment="1">
      <alignment vertical="center"/>
    </xf>
    <xf numFmtId="0" fontId="22" fillId="0" borderId="0" xfId="54" applyFont="1" applyFill="1" applyAlignment="1">
      <alignment horizontal="left" vertical="center"/>
    </xf>
    <xf numFmtId="0" fontId="21" fillId="0" borderId="13" xfId="54" applyFont="1" applyFill="1" applyBorder="1" applyAlignment="1">
      <alignment vertical="center"/>
    </xf>
    <xf numFmtId="0" fontId="21" fillId="0" borderId="18" xfId="54" applyFont="1" applyFill="1" applyBorder="1" applyAlignment="1">
      <alignment horizontal="left" vertical="center"/>
    </xf>
    <xf numFmtId="0" fontId="21" fillId="0" borderId="19" xfId="54" applyFont="1" applyFill="1" applyBorder="1" applyAlignment="1">
      <alignment horizontal="left" vertical="center"/>
    </xf>
    <xf numFmtId="0" fontId="22" fillId="0" borderId="10" xfId="54" applyFont="1" applyFill="1" applyBorder="1" applyAlignment="1">
      <alignment horizontal="left" vertical="center"/>
    </xf>
    <xf numFmtId="0" fontId="22" fillId="0" borderId="10" xfId="54" applyFont="1" applyFill="1" applyBorder="1" applyAlignment="1">
      <alignment vertical="center"/>
    </xf>
    <xf numFmtId="0" fontId="22" fillId="0" borderId="20" xfId="54" applyFont="1" applyFill="1" applyBorder="1" applyAlignment="1">
      <alignment horizontal="center" vertical="center"/>
    </xf>
    <xf numFmtId="0" fontId="22" fillId="0" borderId="21" xfId="54" applyFont="1" applyFill="1" applyBorder="1" applyAlignment="1">
      <alignment horizontal="center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21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horizontal="left" vertical="center"/>
    </xf>
    <xf numFmtId="0" fontId="21" fillId="0" borderId="14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horizontal="left" vertical="center"/>
    </xf>
    <xf numFmtId="0" fontId="22" fillId="0" borderId="25" xfId="54" applyFont="1" applyFill="1" applyBorder="1" applyAlignment="1">
      <alignment horizontal="left" vertical="center"/>
    </xf>
    <xf numFmtId="0" fontId="22" fillId="0" borderId="26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horizontal="left" vertical="center"/>
    </xf>
    <xf numFmtId="0" fontId="22" fillId="0" borderId="21" xfId="54" applyFont="1" applyFill="1" applyBorder="1" applyAlignment="1">
      <alignment horizontal="left" vertical="center"/>
    </xf>
    <xf numFmtId="0" fontId="21" fillId="0" borderId="16" xfId="54" applyFont="1" applyFill="1" applyBorder="1" applyAlignment="1">
      <alignment horizontal="left" vertical="center"/>
    </xf>
    <xf numFmtId="0" fontId="19" fillId="0" borderId="17" xfId="54" applyFill="1" applyBorder="1" applyAlignment="1">
      <alignment horizontal="center" vertical="center"/>
    </xf>
    <xf numFmtId="0" fontId="21" fillId="0" borderId="27" xfId="54" applyFont="1" applyFill="1" applyBorder="1" applyAlignment="1">
      <alignment horizontal="center" vertical="center"/>
    </xf>
    <xf numFmtId="0" fontId="21" fillId="0" borderId="28" xfId="54" applyFont="1" applyFill="1" applyBorder="1" applyAlignment="1">
      <alignment horizontal="left" vertical="center"/>
    </xf>
    <xf numFmtId="0" fontId="22" fillId="0" borderId="15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21" xfId="54" applyFont="1" applyFill="1" applyBorder="1" applyAlignment="1">
      <alignment horizontal="left" vertical="center"/>
    </xf>
    <xf numFmtId="0" fontId="26" fillId="0" borderId="22" xfId="54" applyFont="1" applyFill="1" applyBorder="1" applyAlignment="1">
      <alignment horizontal="left" vertical="center"/>
    </xf>
    <xf numFmtId="0" fontId="26" fillId="0" borderId="21" xfId="54" applyFont="1" applyFill="1" applyBorder="1" applyAlignment="1">
      <alignment horizontal="left" vertical="center"/>
    </xf>
    <xf numFmtId="0" fontId="19" fillId="0" borderId="22" xfId="54" applyFont="1" applyFill="1" applyBorder="1" applyAlignment="1">
      <alignment horizontal="left" vertical="center"/>
    </xf>
    <xf numFmtId="0" fontId="19" fillId="0" borderId="21" xfId="54" applyFont="1" applyFill="1" applyBorder="1" applyAlignment="1">
      <alignment horizontal="left" vertical="center"/>
    </xf>
    <xf numFmtId="0" fontId="27" fillId="0" borderId="22" xfId="54" applyFont="1" applyFill="1" applyBorder="1" applyAlignment="1">
      <alignment horizontal="left" vertical="center"/>
    </xf>
    <xf numFmtId="0" fontId="22" fillId="0" borderId="29" xfId="54" applyFont="1" applyFill="1" applyBorder="1" applyAlignment="1">
      <alignment horizontal="left" vertical="center"/>
    </xf>
    <xf numFmtId="0" fontId="22" fillId="0" borderId="30" xfId="54" applyFont="1" applyFill="1" applyBorder="1" applyAlignment="1">
      <alignment horizontal="left" vertical="center"/>
    </xf>
    <xf numFmtId="0" fontId="24" fillId="0" borderId="13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1" fillId="0" borderId="20" xfId="54" applyFont="1" applyFill="1" applyBorder="1" applyAlignment="1">
      <alignment horizontal="left" vertical="center"/>
    </xf>
    <xf numFmtId="0" fontId="21" fillId="0" borderId="31" xfId="54" applyFont="1" applyFill="1" applyBorder="1" applyAlignment="1">
      <alignment horizontal="left" vertical="center"/>
    </xf>
    <xf numFmtId="0" fontId="22" fillId="0" borderId="17" xfId="54" applyFont="1" applyFill="1" applyBorder="1" applyAlignment="1">
      <alignment horizontal="center" vertical="center"/>
    </xf>
    <xf numFmtId="178" fontId="22" fillId="0" borderId="17" xfId="54" applyNumberFormat="1" applyFont="1" applyFill="1" applyBorder="1" applyAlignment="1">
      <alignment vertical="center"/>
    </xf>
    <xf numFmtId="0" fontId="21" fillId="0" borderId="17" xfId="54" applyFont="1" applyFill="1" applyBorder="1" applyAlignment="1">
      <alignment horizontal="center" vertical="center"/>
    </xf>
    <xf numFmtId="0" fontId="22" fillId="0" borderId="32" xfId="54" applyFont="1" applyFill="1" applyBorder="1" applyAlignment="1">
      <alignment horizontal="center" vertical="center"/>
    </xf>
    <xf numFmtId="0" fontId="21" fillId="0" borderId="11" xfId="54" applyFont="1" applyFill="1" applyBorder="1" applyAlignment="1">
      <alignment horizontal="center" vertical="center"/>
    </xf>
    <xf numFmtId="0" fontId="22" fillId="0" borderId="11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1" fillId="0" borderId="34" xfId="54" applyFont="1" applyFill="1" applyBorder="1" applyAlignment="1">
      <alignment horizontal="left" vertical="center"/>
    </xf>
    <xf numFmtId="0" fontId="22" fillId="0" borderId="35" xfId="54" applyFont="1" applyFill="1" applyBorder="1" applyAlignment="1">
      <alignment horizontal="center" vertical="center"/>
    </xf>
    <xf numFmtId="0" fontId="24" fillId="0" borderId="35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0" fontId="21" fillId="0" borderId="11" xfId="54" applyFont="1" applyFill="1" applyBorder="1" applyAlignment="1">
      <alignment horizontal="left" vertical="center"/>
    </xf>
    <xf numFmtId="0" fontId="22" fillId="0" borderId="36" xfId="54" applyFont="1" applyFill="1" applyBorder="1" applyAlignment="1">
      <alignment horizontal="left" vertical="center"/>
    </xf>
    <xf numFmtId="0" fontId="22" fillId="0" borderId="37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2" fillId="0" borderId="35" xfId="54" applyFont="1" applyFill="1" applyBorder="1" applyAlignment="1">
      <alignment horizontal="left" vertical="center"/>
    </xf>
    <xf numFmtId="0" fontId="19" fillId="0" borderId="33" xfId="54" applyFill="1" applyBorder="1" applyAlignment="1">
      <alignment horizontal="center" vertical="center"/>
    </xf>
    <xf numFmtId="0" fontId="25" fillId="0" borderId="35" xfId="54" applyFont="1" applyFill="1" applyBorder="1" applyAlignment="1">
      <alignment horizontal="left" vertical="center"/>
    </xf>
    <xf numFmtId="0" fontId="26" fillId="0" borderId="35" xfId="54" applyFont="1" applyFill="1" applyBorder="1" applyAlignment="1">
      <alignment horizontal="left" vertical="center"/>
    </xf>
    <xf numFmtId="0" fontId="19" fillId="0" borderId="35" xfId="54" applyFont="1" applyFill="1" applyBorder="1" applyAlignment="1">
      <alignment horizontal="left" vertical="center"/>
    </xf>
    <xf numFmtId="0" fontId="22" fillId="0" borderId="38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center" vertical="center"/>
    </xf>
    <xf numFmtId="0" fontId="19" fillId="0" borderId="0" xfId="54" applyFont="1" applyAlignment="1">
      <alignment horizontal="left" vertical="center"/>
    </xf>
    <xf numFmtId="0" fontId="28" fillId="0" borderId="12" xfId="54" applyFont="1" applyBorder="1" applyAlignment="1">
      <alignment horizontal="center" vertical="top"/>
    </xf>
    <xf numFmtId="0" fontId="27" fillId="0" borderId="39" xfId="54" applyFont="1" applyBorder="1" applyAlignment="1">
      <alignment horizontal="left" vertical="center"/>
    </xf>
    <xf numFmtId="0" fontId="16" fillId="0" borderId="40" xfId="54" applyFont="1" applyBorder="1" applyAlignment="1">
      <alignment horizontal="center" vertical="center"/>
    </xf>
    <xf numFmtId="0" fontId="27" fillId="0" borderId="40" xfId="54" applyFont="1" applyBorder="1" applyAlignment="1">
      <alignment horizontal="center" vertical="center"/>
    </xf>
    <xf numFmtId="0" fontId="24" fillId="0" borderId="40" xfId="54" applyFont="1" applyBorder="1" applyAlignment="1">
      <alignment horizontal="left" vertical="center"/>
    </xf>
    <xf numFmtId="0" fontId="24" fillId="0" borderId="13" xfId="54" applyFont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0" fontId="24" fillId="0" borderId="32" xfId="54" applyFont="1" applyBorder="1" applyAlignment="1">
      <alignment horizontal="center" vertical="center"/>
    </xf>
    <xf numFmtId="0" fontId="27" fillId="0" borderId="13" xfId="54" applyFont="1" applyBorder="1" applyAlignment="1">
      <alignment horizontal="center" vertical="center"/>
    </xf>
    <xf numFmtId="0" fontId="27" fillId="0" borderId="14" xfId="54" applyFont="1" applyBorder="1" applyAlignment="1">
      <alignment horizontal="center" vertical="center"/>
    </xf>
    <xf numFmtId="0" fontId="27" fillId="0" borderId="32" xfId="54" applyFont="1" applyBorder="1" applyAlignment="1">
      <alignment horizontal="center" vertical="center"/>
    </xf>
    <xf numFmtId="0" fontId="24" fillId="0" borderId="15" xfId="54" applyFont="1" applyBorder="1" applyAlignment="1">
      <alignment horizontal="left" vertical="center"/>
    </xf>
    <xf numFmtId="0" fontId="24" fillId="0" borderId="10" xfId="54" applyFont="1" applyBorder="1" applyAlignment="1">
      <alignment horizontal="left" vertical="center"/>
    </xf>
    <xf numFmtId="14" fontId="16" fillId="0" borderId="10" xfId="54" applyNumberFormat="1" applyFont="1" applyBorder="1" applyAlignment="1">
      <alignment horizontal="center" vertical="center"/>
    </xf>
    <xf numFmtId="14" fontId="16" fillId="0" borderId="11" xfId="54" applyNumberFormat="1" applyFont="1" applyBorder="1" applyAlignment="1">
      <alignment horizontal="center" vertical="center"/>
    </xf>
    <xf numFmtId="0" fontId="24" fillId="0" borderId="15" xfId="54" applyFont="1" applyBorder="1" applyAlignment="1">
      <alignment vertical="center"/>
    </xf>
    <xf numFmtId="9" fontId="16" fillId="0" borderId="10" xfId="54" applyNumberFormat="1" applyFont="1" applyBorder="1" applyAlignment="1">
      <alignment horizontal="center" vertical="center"/>
    </xf>
    <xf numFmtId="0" fontId="16" fillId="0" borderId="11" xfId="54" applyFont="1" applyBorder="1" applyAlignment="1">
      <alignment horizontal="center" vertical="center"/>
    </xf>
    <xf numFmtId="0" fontId="24" fillId="0" borderId="15" xfId="54" applyFont="1" applyBorder="1" applyAlignment="1">
      <alignment horizontal="center" vertical="center"/>
    </xf>
    <xf numFmtId="0" fontId="16" fillId="0" borderId="20" xfId="54" applyFont="1" applyBorder="1" applyAlignment="1">
      <alignment horizontal="left" vertical="center"/>
    </xf>
    <xf numFmtId="0" fontId="16" fillId="0" borderId="35" xfId="54" applyFont="1" applyBorder="1" applyAlignment="1">
      <alignment horizontal="left" vertical="center"/>
    </xf>
    <xf numFmtId="0" fontId="16" fillId="0" borderId="15" xfId="54" applyFont="1" applyBorder="1" applyAlignment="1">
      <alignment horizontal="left" vertical="center"/>
    </xf>
    <xf numFmtId="0" fontId="29" fillId="0" borderId="16" xfId="54" applyFont="1" applyBorder="1" applyAlignment="1">
      <alignment vertical="center"/>
    </xf>
    <xf numFmtId="0" fontId="30" fillId="0" borderId="17" xfId="6" applyNumberFormat="1" applyFont="1" applyFill="1" applyBorder="1" applyAlignment="1" applyProtection="1">
      <alignment horizontal="center" vertical="center" wrapText="1"/>
    </xf>
    <xf numFmtId="0" fontId="16" fillId="0" borderId="33" xfId="54" applyFont="1" applyBorder="1" applyAlignment="1">
      <alignment horizontal="center" vertical="center" wrapText="1"/>
    </xf>
    <xf numFmtId="0" fontId="24" fillId="0" borderId="16" xfId="54" applyFont="1" applyBorder="1" applyAlignment="1">
      <alignment horizontal="left" vertical="center"/>
    </xf>
    <xf numFmtId="0" fontId="24" fillId="0" borderId="17" xfId="54" applyFont="1" applyBorder="1" applyAlignment="1">
      <alignment horizontal="left" vertical="center"/>
    </xf>
    <xf numFmtId="14" fontId="16" fillId="0" borderId="17" xfId="54" applyNumberFormat="1" applyFont="1" applyBorder="1" applyAlignment="1">
      <alignment horizontal="center" vertical="center" wrapText="1"/>
    </xf>
    <xf numFmtId="14" fontId="16" fillId="0" borderId="33" xfId="54" applyNumberFormat="1" applyFont="1" applyBorder="1" applyAlignment="1">
      <alignment horizontal="center" vertical="center" wrapText="1"/>
    </xf>
    <xf numFmtId="0" fontId="27" fillId="0" borderId="0" xfId="54" applyFont="1" applyBorder="1" applyAlignment="1">
      <alignment horizontal="left" vertical="center"/>
    </xf>
    <xf numFmtId="0" fontId="24" fillId="0" borderId="13" xfId="54" applyFont="1" applyBorder="1" applyAlignment="1">
      <alignment vertical="center"/>
    </xf>
    <xf numFmtId="0" fontId="19" fillId="0" borderId="14" xfId="54" applyFont="1" applyBorder="1" applyAlignment="1">
      <alignment horizontal="left" vertical="center"/>
    </xf>
    <xf numFmtId="0" fontId="16" fillId="0" borderId="14" xfId="54" applyFont="1" applyBorder="1" applyAlignment="1">
      <alignment horizontal="left" vertical="center"/>
    </xf>
    <xf numFmtId="0" fontId="19" fillId="0" borderId="14" xfId="54" applyFont="1" applyBorder="1" applyAlignment="1">
      <alignment vertical="center"/>
    </xf>
    <xf numFmtId="0" fontId="24" fillId="0" borderId="14" xfId="54" applyFont="1" applyBorder="1" applyAlignment="1">
      <alignment vertical="center"/>
    </xf>
    <xf numFmtId="0" fontId="19" fillId="0" borderId="10" xfId="54" applyFont="1" applyBorder="1" applyAlignment="1">
      <alignment horizontal="left" vertical="center"/>
    </xf>
    <xf numFmtId="0" fontId="19" fillId="0" borderId="10" xfId="54" applyFont="1" applyBorder="1" applyAlignment="1">
      <alignment vertical="center"/>
    </xf>
    <xf numFmtId="0" fontId="24" fillId="0" borderId="10" xfId="54" applyFont="1" applyBorder="1" applyAlignment="1">
      <alignment vertical="center"/>
    </xf>
    <xf numFmtId="0" fontId="24" fillId="0" borderId="0" xfId="54" applyFont="1" applyBorder="1" applyAlignment="1">
      <alignment horizontal="left" vertical="center"/>
    </xf>
    <xf numFmtId="0" fontId="22" fillId="0" borderId="13" xfId="54" applyFont="1" applyBorder="1" applyAlignment="1">
      <alignment horizontal="left" vertical="center"/>
    </xf>
    <xf numFmtId="0" fontId="22" fillId="0" borderId="14" xfId="54" applyFont="1" applyBorder="1" applyAlignment="1">
      <alignment horizontal="left" vertical="center"/>
    </xf>
    <xf numFmtId="0" fontId="22" fillId="0" borderId="22" xfId="54" applyFont="1" applyBorder="1" applyAlignment="1">
      <alignment horizontal="left" vertical="center"/>
    </xf>
    <xf numFmtId="0" fontId="22" fillId="0" borderId="21" xfId="54" applyFont="1" applyBorder="1" applyAlignment="1">
      <alignment horizontal="left" vertical="center"/>
    </xf>
    <xf numFmtId="0" fontId="22" fillId="0" borderId="31" xfId="54" applyFont="1" applyBorder="1" applyAlignment="1">
      <alignment horizontal="left" vertical="center"/>
    </xf>
    <xf numFmtId="0" fontId="22" fillId="0" borderId="20" xfId="54" applyFont="1" applyBorder="1" applyAlignment="1">
      <alignment horizontal="left" vertical="center"/>
    </xf>
    <xf numFmtId="0" fontId="16" fillId="0" borderId="16" xfId="54" applyFont="1" applyBorder="1" applyAlignment="1">
      <alignment horizontal="left" vertical="center"/>
    </xf>
    <xf numFmtId="0" fontId="16" fillId="0" borderId="17" xfId="54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left" vertical="center"/>
    </xf>
    <xf numFmtId="0" fontId="24" fillId="0" borderId="16" xfId="54" applyFont="1" applyBorder="1" applyAlignment="1">
      <alignment horizontal="center" vertical="center"/>
    </xf>
    <xf numFmtId="0" fontId="24" fillId="0" borderId="17" xfId="54" applyFont="1" applyBorder="1" applyAlignment="1">
      <alignment horizontal="center" vertical="center"/>
    </xf>
    <xf numFmtId="0" fontId="24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7" fillId="0" borderId="0" xfId="54" applyFont="1" applyFill="1" applyBorder="1" applyAlignment="1">
      <alignment horizontal="left" vertical="center"/>
    </xf>
    <xf numFmtId="0" fontId="16" fillId="0" borderId="22" xfId="54" applyFont="1" applyFill="1" applyBorder="1" applyAlignment="1">
      <alignment horizontal="left" vertical="center"/>
    </xf>
    <xf numFmtId="0" fontId="16" fillId="0" borderId="21" xfId="54" applyFont="1" applyFill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4" fillId="0" borderId="21" xfId="54" applyFont="1" applyBorder="1" applyAlignment="1">
      <alignment horizontal="left" vertical="center"/>
    </xf>
    <xf numFmtId="0" fontId="27" fillId="0" borderId="41" xfId="54" applyFont="1" applyBorder="1" applyAlignment="1">
      <alignment vertical="center"/>
    </xf>
    <xf numFmtId="0" fontId="16" fillId="0" borderId="42" xfId="54" applyFont="1" applyBorder="1" applyAlignment="1">
      <alignment horizontal="center" vertical="center"/>
    </xf>
    <xf numFmtId="0" fontId="27" fillId="0" borderId="42" xfId="54" applyFont="1" applyBorder="1" applyAlignment="1">
      <alignment vertical="center"/>
    </xf>
    <xf numFmtId="0" fontId="16" fillId="0" borderId="42" xfId="54" applyFont="1" applyBorder="1" applyAlignment="1">
      <alignment vertical="center"/>
    </xf>
    <xf numFmtId="58" fontId="19" fillId="0" borderId="42" xfId="54" applyNumberFormat="1" applyFont="1" applyBorder="1" applyAlignment="1">
      <alignment vertical="center"/>
    </xf>
    <xf numFmtId="0" fontId="27" fillId="0" borderId="42" xfId="54" applyFont="1" applyBorder="1" applyAlignment="1">
      <alignment horizontal="center" vertical="center"/>
    </xf>
    <xf numFmtId="0" fontId="27" fillId="0" borderId="43" xfId="54" applyFont="1" applyFill="1" applyBorder="1" applyAlignment="1">
      <alignment horizontal="left" vertical="center"/>
    </xf>
    <xf numFmtId="0" fontId="27" fillId="0" borderId="42" xfId="54" applyFont="1" applyFill="1" applyBorder="1" applyAlignment="1">
      <alignment horizontal="left" vertical="center"/>
    </xf>
    <xf numFmtId="0" fontId="27" fillId="0" borderId="44" xfId="54" applyFont="1" applyFill="1" applyBorder="1" applyAlignment="1">
      <alignment horizontal="center" vertical="center"/>
    </xf>
    <xf numFmtId="0" fontId="27" fillId="0" borderId="45" xfId="54" applyFont="1" applyFill="1" applyBorder="1" applyAlignment="1">
      <alignment horizontal="center" vertical="center"/>
    </xf>
    <xf numFmtId="0" fontId="27" fillId="0" borderId="16" xfId="54" applyFont="1" applyFill="1" applyBorder="1" applyAlignment="1">
      <alignment horizontal="center" vertical="center"/>
    </xf>
    <xf numFmtId="0" fontId="27" fillId="0" borderId="17" xfId="54" applyFont="1" applyFill="1" applyBorder="1" applyAlignment="1">
      <alignment horizontal="center" vertical="center"/>
    </xf>
    <xf numFmtId="58" fontId="27" fillId="0" borderId="42" xfId="54" applyNumberFormat="1" applyFont="1" applyBorder="1" applyAlignment="1">
      <alignment vertical="center"/>
    </xf>
    <xf numFmtId="0" fontId="19" fillId="0" borderId="40" xfId="54" applyFont="1" applyBorder="1" applyAlignment="1">
      <alignment horizontal="center" vertical="center"/>
    </xf>
    <xf numFmtId="0" fontId="19" fillId="0" borderId="46" xfId="54" applyFont="1" applyBorder="1" applyAlignment="1">
      <alignment horizontal="center" vertical="center"/>
    </xf>
    <xf numFmtId="0" fontId="24" fillId="0" borderId="11" xfId="54" applyFont="1" applyBorder="1" applyAlignment="1">
      <alignment horizontal="center" vertical="center"/>
    </xf>
    <xf numFmtId="0" fontId="24" fillId="0" borderId="33" xfId="54" applyFont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1" fillId="0" borderId="14" xfId="54" applyFont="1" applyBorder="1" applyAlignment="1">
      <alignment horizontal="left" vertical="center"/>
    </xf>
    <xf numFmtId="0" fontId="21" fillId="0" borderId="32" xfId="54" applyFont="1" applyBorder="1" applyAlignment="1">
      <alignment horizontal="left" vertical="center"/>
    </xf>
    <xf numFmtId="0" fontId="21" fillId="0" borderId="20" xfId="54" applyFont="1" applyBorder="1" applyAlignment="1">
      <alignment horizontal="left" vertical="center"/>
    </xf>
    <xf numFmtId="0" fontId="21" fillId="0" borderId="21" xfId="54" applyFont="1" applyBorder="1" applyAlignment="1">
      <alignment horizontal="left" vertical="center"/>
    </xf>
    <xf numFmtId="0" fontId="21" fillId="0" borderId="35" xfId="54" applyFont="1" applyBorder="1" applyAlignment="1">
      <alignment horizontal="left" vertical="center"/>
    </xf>
    <xf numFmtId="0" fontId="16" fillId="0" borderId="33" xfId="54" applyFont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24" fillId="0" borderId="33" xfId="54" applyFont="1" applyBorder="1" applyAlignment="1">
      <alignment horizontal="center" vertical="center"/>
    </xf>
    <xf numFmtId="0" fontId="21" fillId="0" borderId="11" xfId="54" applyFont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0" fontId="16" fillId="0" borderId="35" xfId="54" applyFont="1" applyFill="1" applyBorder="1" applyAlignment="1">
      <alignment horizontal="left" vertical="center"/>
    </xf>
    <xf numFmtId="0" fontId="24" fillId="0" borderId="35" xfId="54" applyFont="1" applyBorder="1" applyAlignment="1">
      <alignment horizontal="left" vertical="center"/>
    </xf>
    <xf numFmtId="0" fontId="16" fillId="0" borderId="47" xfId="54" applyFont="1" applyBorder="1" applyAlignment="1">
      <alignment horizontal="center" vertical="center"/>
    </xf>
    <xf numFmtId="0" fontId="27" fillId="0" borderId="48" xfId="54" applyFont="1" applyFill="1" applyBorder="1" applyAlignment="1">
      <alignment horizontal="left" vertical="center"/>
    </xf>
    <xf numFmtId="0" fontId="27" fillId="0" borderId="49" xfId="54" applyFont="1" applyFill="1" applyBorder="1" applyAlignment="1">
      <alignment horizontal="center" vertical="center"/>
    </xf>
    <xf numFmtId="0" fontId="27" fillId="0" borderId="33" xfId="54" applyFont="1" applyFill="1" applyBorder="1" applyAlignment="1">
      <alignment horizontal="center" vertical="center"/>
    </xf>
    <xf numFmtId="0" fontId="19" fillId="0" borderId="42" xfId="54" applyFont="1" applyBorder="1" applyAlignment="1">
      <alignment horizontal="center" vertical="center"/>
    </xf>
    <xf numFmtId="0" fontId="19" fillId="0" borderId="47" xfId="54" applyFont="1" applyBorder="1" applyAlignment="1">
      <alignment horizontal="center" vertical="center"/>
    </xf>
    <xf numFmtId="0" fontId="19" fillId="0" borderId="0" xfId="54" applyFont="1" applyBorder="1" applyAlignment="1">
      <alignment horizontal="left" vertical="center"/>
    </xf>
    <xf numFmtId="0" fontId="31" fillId="0" borderId="12" xfId="54" applyFont="1" applyBorder="1" applyAlignment="1">
      <alignment horizontal="center" vertical="top"/>
    </xf>
    <xf numFmtId="0" fontId="16" fillId="0" borderId="10" xfId="54" applyFont="1" applyBorder="1" applyAlignment="1">
      <alignment vertical="center"/>
    </xf>
    <xf numFmtId="0" fontId="16" fillId="0" borderId="11" xfId="54" applyFont="1" applyBorder="1" applyAlignment="1">
      <alignment vertical="center"/>
    </xf>
    <xf numFmtId="0" fontId="32" fillId="0" borderId="17" xfId="6" applyNumberFormat="1" applyFont="1" applyFill="1" applyBorder="1" applyAlignment="1" applyProtection="1">
      <alignment horizontal="center" vertical="center" wrapText="1"/>
    </xf>
    <xf numFmtId="0" fontId="33" fillId="0" borderId="33" xfId="54" applyFont="1" applyBorder="1" applyAlignment="1">
      <alignment horizontal="center" vertical="center" wrapText="1"/>
    </xf>
    <xf numFmtId="14" fontId="16" fillId="0" borderId="17" xfId="54" applyNumberFormat="1" applyFont="1" applyBorder="1" applyAlignment="1">
      <alignment horizontal="center" vertical="center"/>
    </xf>
    <xf numFmtId="14" fontId="16" fillId="0" borderId="33" xfId="54" applyNumberFormat="1" applyFont="1" applyBorder="1" applyAlignment="1">
      <alignment horizontal="center" vertical="center"/>
    </xf>
    <xf numFmtId="0" fontId="24" fillId="0" borderId="50" xfId="54" applyFont="1" applyBorder="1" applyAlignment="1">
      <alignment horizontal="left" vertical="center"/>
    </xf>
    <xf numFmtId="0" fontId="24" fillId="0" borderId="27" xfId="54" applyFont="1" applyBorder="1" applyAlignment="1">
      <alignment horizontal="left" vertical="center"/>
    </xf>
    <xf numFmtId="0" fontId="27" fillId="0" borderId="43" xfId="54" applyFont="1" applyBorder="1" applyAlignment="1">
      <alignment horizontal="left" vertical="center"/>
    </xf>
    <xf numFmtId="0" fontId="27" fillId="0" borderId="42" xfId="54" applyFont="1" applyBorder="1" applyAlignment="1">
      <alignment horizontal="left" vertical="center"/>
    </xf>
    <xf numFmtId="0" fontId="24" fillId="0" borderId="44" xfId="54" applyFont="1" applyBorder="1" applyAlignment="1">
      <alignment vertical="center"/>
    </xf>
    <xf numFmtId="0" fontId="19" fillId="0" borderId="45" xfId="54" applyFont="1" applyBorder="1" applyAlignment="1">
      <alignment horizontal="left" vertical="center"/>
    </xf>
    <xf numFmtId="0" fontId="16" fillId="0" borderId="45" xfId="54" applyFont="1" applyBorder="1" applyAlignment="1">
      <alignment horizontal="left" vertical="center"/>
    </xf>
    <xf numFmtId="0" fontId="19" fillId="0" borderId="45" xfId="54" applyFont="1" applyBorder="1" applyAlignment="1">
      <alignment vertical="center"/>
    </xf>
    <xf numFmtId="0" fontId="24" fillId="0" borderId="45" xfId="54" applyFont="1" applyBorder="1" applyAlignment="1">
      <alignment vertical="center"/>
    </xf>
    <xf numFmtId="0" fontId="24" fillId="0" borderId="44" xfId="54" applyFont="1" applyBorder="1" applyAlignment="1">
      <alignment horizontal="center" vertical="center"/>
    </xf>
    <xf numFmtId="0" fontId="16" fillId="0" borderId="45" xfId="54" applyFont="1" applyBorder="1" applyAlignment="1">
      <alignment horizontal="center" vertical="center"/>
    </xf>
    <xf numFmtId="0" fontId="24" fillId="0" borderId="45" xfId="54" applyFont="1" applyBorder="1" applyAlignment="1">
      <alignment horizontal="center" vertical="center"/>
    </xf>
    <xf numFmtId="0" fontId="19" fillId="0" borderId="45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19" fillId="0" borderId="10" xfId="54" applyFont="1" applyBorder="1" applyAlignment="1">
      <alignment horizontal="center" vertical="center"/>
    </xf>
    <xf numFmtId="0" fontId="24" fillId="0" borderId="29" xfId="54" applyFont="1" applyBorder="1" applyAlignment="1">
      <alignment horizontal="left" vertical="center" wrapText="1"/>
    </xf>
    <xf numFmtId="0" fontId="24" fillId="0" borderId="30" xfId="54" applyFont="1" applyBorder="1" applyAlignment="1">
      <alignment horizontal="left" vertical="center" wrapText="1"/>
    </xf>
    <xf numFmtId="0" fontId="24" fillId="0" borderId="44" xfId="54" applyFont="1" applyBorder="1" applyAlignment="1">
      <alignment horizontal="left" vertical="center"/>
    </xf>
    <xf numFmtId="0" fontId="24" fillId="0" borderId="45" xfId="54" applyFont="1" applyBorder="1" applyAlignment="1">
      <alignment horizontal="left" vertical="center"/>
    </xf>
    <xf numFmtId="0" fontId="34" fillId="0" borderId="51" xfId="54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/>
    </xf>
    <xf numFmtId="0" fontId="27" fillId="0" borderId="42" xfId="0" applyFont="1" applyBorder="1" applyAlignment="1">
      <alignment horizontal="left" vertical="center"/>
    </xf>
    <xf numFmtId="9" fontId="16" fillId="0" borderId="28" xfId="54" applyNumberFormat="1" applyFont="1" applyBorder="1" applyAlignment="1">
      <alignment horizontal="left" vertical="center"/>
    </xf>
    <xf numFmtId="9" fontId="16" fillId="0" borderId="19" xfId="54" applyNumberFormat="1" applyFont="1" applyBorder="1" applyAlignment="1">
      <alignment horizontal="left" vertical="center"/>
    </xf>
    <xf numFmtId="9" fontId="16" fillId="0" borderId="29" xfId="54" applyNumberFormat="1" applyFont="1" applyBorder="1" applyAlignment="1">
      <alignment horizontal="left" vertical="center"/>
    </xf>
    <xf numFmtId="9" fontId="16" fillId="0" borderId="30" xfId="54" applyNumberFormat="1" applyFont="1" applyBorder="1" applyAlignment="1">
      <alignment horizontal="left" vertical="center"/>
    </xf>
    <xf numFmtId="0" fontId="21" fillId="0" borderId="44" xfId="54" applyFont="1" applyFill="1" applyBorder="1" applyAlignment="1">
      <alignment horizontal="left" vertical="center"/>
    </xf>
    <xf numFmtId="0" fontId="21" fillId="0" borderId="45" xfId="54" applyFont="1" applyFill="1" applyBorder="1" applyAlignment="1">
      <alignment horizontal="left" vertical="center"/>
    </xf>
    <xf numFmtId="0" fontId="21" fillId="0" borderId="52" xfId="54" applyFont="1" applyFill="1" applyBorder="1" applyAlignment="1">
      <alignment horizontal="left" vertical="center"/>
    </xf>
    <xf numFmtId="0" fontId="21" fillId="0" borderId="30" xfId="54" applyFont="1" applyFill="1" applyBorder="1" applyAlignment="1">
      <alignment horizontal="left" vertical="center"/>
    </xf>
    <xf numFmtId="0" fontId="27" fillId="0" borderId="27" xfId="54" applyFont="1" applyFill="1" applyBorder="1" applyAlignment="1">
      <alignment horizontal="left" vertical="center"/>
    </xf>
    <xf numFmtId="0" fontId="16" fillId="0" borderId="25" xfId="54" applyFont="1" applyFill="1" applyBorder="1" applyAlignment="1">
      <alignment horizontal="left" vertical="center"/>
    </xf>
    <xf numFmtId="0" fontId="16" fillId="0" borderId="26" xfId="54" applyFont="1" applyFill="1" applyBorder="1" applyAlignment="1">
      <alignment horizontal="left" vertical="center"/>
    </xf>
    <xf numFmtId="0" fontId="27" fillId="0" borderId="39" xfId="54" applyFont="1" applyBorder="1" applyAlignment="1">
      <alignment vertical="center"/>
    </xf>
    <xf numFmtId="0" fontId="35" fillId="0" borderId="42" xfId="54" applyFont="1" applyBorder="1" applyAlignment="1">
      <alignment horizontal="center" vertical="center"/>
    </xf>
    <xf numFmtId="0" fontId="27" fillId="0" borderId="40" xfId="54" applyFont="1" applyBorder="1" applyAlignment="1">
      <alignment vertical="center"/>
    </xf>
    <xf numFmtId="0" fontId="16" fillId="0" borderId="53" xfId="54" applyFont="1" applyBorder="1" applyAlignment="1">
      <alignment vertical="center"/>
    </xf>
    <xf numFmtId="0" fontId="27" fillId="0" borderId="53" xfId="54" applyFont="1" applyBorder="1" applyAlignment="1">
      <alignment vertical="center"/>
    </xf>
    <xf numFmtId="58" fontId="19" fillId="0" borderId="40" xfId="54" applyNumberFormat="1" applyFont="1" applyBorder="1" applyAlignment="1">
      <alignment vertical="center"/>
    </xf>
    <xf numFmtId="0" fontId="27" fillId="0" borderId="27" xfId="54" applyFont="1" applyBorder="1" applyAlignment="1">
      <alignment horizontal="center" vertical="center"/>
    </xf>
    <xf numFmtId="0" fontId="16" fillId="0" borderId="50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19" fillId="0" borderId="53" xfId="54" applyFont="1" applyBorder="1" applyAlignment="1">
      <alignment vertical="center"/>
    </xf>
    <xf numFmtId="0" fontId="24" fillId="0" borderId="54" xfId="54" applyFont="1" applyBorder="1" applyAlignment="1">
      <alignment horizontal="left" vertical="center"/>
    </xf>
    <xf numFmtId="0" fontId="27" fillId="0" borderId="48" xfId="54" applyFont="1" applyBorder="1" applyAlignment="1">
      <alignment horizontal="left" vertical="center"/>
    </xf>
    <xf numFmtId="0" fontId="16" fillId="0" borderId="49" xfId="54" applyFont="1" applyBorder="1" applyAlignment="1">
      <alignment horizontal="left" vertical="center"/>
    </xf>
    <xf numFmtId="0" fontId="24" fillId="0" borderId="0" xfId="54" applyFont="1" applyBorder="1" applyAlignment="1">
      <alignment vertical="center"/>
    </xf>
    <xf numFmtId="0" fontId="24" fillId="0" borderId="38" xfId="54" applyFont="1" applyBorder="1" applyAlignment="1">
      <alignment horizontal="left" vertical="center" wrapText="1"/>
    </xf>
    <xf numFmtId="0" fontId="24" fillId="0" borderId="49" xfId="54" applyFont="1" applyBorder="1" applyAlignment="1">
      <alignment horizontal="left" vertical="center"/>
    </xf>
    <xf numFmtId="0" fontId="36" fillId="0" borderId="11" xfId="54" applyFont="1" applyBorder="1" applyAlignment="1">
      <alignment horizontal="left" vertical="center"/>
    </xf>
    <xf numFmtId="0" fontId="22" fillId="0" borderId="11" xfId="54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16" fillId="0" borderId="34" xfId="54" applyNumberFormat="1" applyFont="1" applyBorder="1" applyAlignment="1">
      <alignment horizontal="left" vertical="center"/>
    </xf>
    <xf numFmtId="9" fontId="16" fillId="0" borderId="38" xfId="54" applyNumberFormat="1" applyFont="1" applyBorder="1" applyAlignment="1">
      <alignment horizontal="left" vertical="center"/>
    </xf>
    <xf numFmtId="0" fontId="21" fillId="0" borderId="49" xfId="54" applyFont="1" applyFill="1" applyBorder="1" applyAlignment="1">
      <alignment horizontal="left" vertical="center"/>
    </xf>
    <xf numFmtId="0" fontId="21" fillId="0" borderId="38" xfId="54" applyFont="1" applyFill="1" applyBorder="1" applyAlignment="1">
      <alignment horizontal="left" vertical="center"/>
    </xf>
    <xf numFmtId="0" fontId="16" fillId="0" borderId="37" xfId="54" applyFont="1" applyFill="1" applyBorder="1" applyAlignment="1">
      <alignment horizontal="left" vertical="center"/>
    </xf>
    <xf numFmtId="0" fontId="27" fillId="0" borderId="55" xfId="54" applyFont="1" applyBorder="1" applyAlignment="1">
      <alignment horizontal="center" vertical="center"/>
    </xf>
    <xf numFmtId="0" fontId="16" fillId="0" borderId="53" xfId="54" applyFont="1" applyBorder="1" applyAlignment="1">
      <alignment horizontal="center" vertical="center"/>
    </xf>
    <xf numFmtId="0" fontId="16" fillId="0" borderId="54" xfId="54" applyFont="1" applyBorder="1" applyAlignment="1">
      <alignment horizontal="center" vertical="center"/>
    </xf>
    <xf numFmtId="0" fontId="16" fillId="0" borderId="54" xfId="54" applyFont="1" applyFill="1" applyBorder="1" applyAlignment="1">
      <alignment horizontal="left"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8" fillId="0" borderId="58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2" xfId="0" applyFont="1" applyFill="1" applyBorder="1"/>
    <xf numFmtId="0" fontId="0" fillId="0" borderId="58" xfId="0" applyBorder="1"/>
    <xf numFmtId="0" fontId="0" fillId="0" borderId="2" xfId="0" applyBorder="1"/>
    <xf numFmtId="0" fontId="0" fillId="4" borderId="2" xfId="0" applyFill="1" applyBorder="1"/>
    <xf numFmtId="0" fontId="0" fillId="0" borderId="59" xfId="0" applyBorder="1"/>
    <xf numFmtId="0" fontId="0" fillId="0" borderId="60" xfId="0" applyBorder="1"/>
    <xf numFmtId="0" fontId="0" fillId="4" borderId="60" xfId="0" applyFill="1" applyBorder="1"/>
    <xf numFmtId="0" fontId="0" fillId="5" borderId="0" xfId="0" applyFill="1"/>
    <xf numFmtId="0" fontId="37" fillId="0" borderId="61" xfId="0" applyFont="1" applyBorder="1" applyAlignment="1">
      <alignment horizontal="center" vertical="center" wrapText="1"/>
    </xf>
    <xf numFmtId="0" fontId="38" fillId="0" borderId="62" xfId="0" applyFont="1" applyBorder="1" applyAlignment="1">
      <alignment horizontal="center" vertical="center"/>
    </xf>
    <xf numFmtId="0" fontId="38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9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8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2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587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5591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8760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587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8760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606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5591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606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3075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587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606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606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6725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587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829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810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68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702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68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702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68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702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68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6837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702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702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203200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8780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186690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92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111760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320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116205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186055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208280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8780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568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568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568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568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568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4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348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367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367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348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367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367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367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367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367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9842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568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587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606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1931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1931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300355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300355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300355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418715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349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444490" y="77349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904990" y="77349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301990" y="774763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81279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81279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81279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65759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65759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80669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65759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666990" y="1142365"/>
              <a:ext cx="393700" cy="309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4670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4670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80669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80669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467090" y="1142365"/>
              <a:ext cx="393700" cy="309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6669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6669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508000</xdr:colOff>
          <xdr:row>24</xdr:row>
          <xdr:rowOff>34925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295140"/>
              <a:ext cx="1028700" cy="6718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339725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339725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339725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339725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339725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339725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339725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300355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18715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.6" outlineLevelCol="1"/>
  <cols>
    <col min="1" max="1" width="5.5" style="355" customWidth="1"/>
    <col min="2" max="2" width="96.3333333333333" style="356" customWidth="1"/>
    <col min="3" max="3" width="10.1666666666667" customWidth="1"/>
  </cols>
  <sheetData>
    <row r="1" customFormat="1" ht="21" customHeight="1" spans="1:2">
      <c r="A1" s="357"/>
      <c r="B1" s="358" t="s">
        <v>0</v>
      </c>
    </row>
    <row r="2" customFormat="1" spans="1:2">
      <c r="A2" s="359">
        <v>1</v>
      </c>
      <c r="B2" s="360" t="s">
        <v>1</v>
      </c>
    </row>
    <row r="3" customFormat="1" spans="1:2">
      <c r="A3" s="359">
        <v>2</v>
      </c>
      <c r="B3" s="360" t="s">
        <v>2</v>
      </c>
    </row>
    <row r="4" customFormat="1" spans="1:2">
      <c r="A4" s="359">
        <v>3</v>
      </c>
      <c r="B4" s="360" t="s">
        <v>3</v>
      </c>
    </row>
    <row r="5" customFormat="1" spans="1:2">
      <c r="A5" s="359">
        <v>4</v>
      </c>
      <c r="B5" s="360" t="s">
        <v>4</v>
      </c>
    </row>
    <row r="6" customFormat="1" spans="1:2">
      <c r="A6" s="359">
        <v>5</v>
      </c>
      <c r="B6" s="360" t="s">
        <v>5</v>
      </c>
    </row>
    <row r="7" customFormat="1" spans="1:2">
      <c r="A7" s="359">
        <v>6</v>
      </c>
      <c r="B7" s="360" t="s">
        <v>6</v>
      </c>
    </row>
    <row r="8" s="354" customFormat="1" ht="35" customHeight="1" spans="1:2">
      <c r="A8" s="361">
        <v>7</v>
      </c>
      <c r="B8" s="362" t="s">
        <v>7</v>
      </c>
    </row>
    <row r="9" customFormat="1" ht="19" customHeight="1" spans="1:2">
      <c r="A9" s="357"/>
      <c r="B9" s="363" t="s">
        <v>8</v>
      </c>
    </row>
    <row r="10" customFormat="1" ht="30" customHeight="1" spans="1:2">
      <c r="A10" s="359">
        <v>1</v>
      </c>
      <c r="B10" s="364" t="s">
        <v>9</v>
      </c>
    </row>
    <row r="11" customFormat="1" spans="1:2">
      <c r="A11" s="359">
        <v>2</v>
      </c>
      <c r="B11" s="362" t="s">
        <v>10</v>
      </c>
    </row>
    <row r="12" customFormat="1" spans="1:2">
      <c r="A12" s="359"/>
      <c r="B12" s="360"/>
    </row>
    <row r="13" customFormat="1" ht="20.4" spans="1:2">
      <c r="A13" s="357"/>
      <c r="B13" s="363" t="s">
        <v>11</v>
      </c>
    </row>
    <row r="14" customFormat="1" ht="31.2" spans="1:2">
      <c r="A14" s="359">
        <v>1</v>
      </c>
      <c r="B14" s="364" t="s">
        <v>12</v>
      </c>
    </row>
    <row r="15" customFormat="1" spans="1:2">
      <c r="A15" s="359">
        <v>2</v>
      </c>
      <c r="B15" s="360" t="s">
        <v>13</v>
      </c>
    </row>
    <row r="16" customFormat="1" spans="1:2">
      <c r="A16" s="359">
        <v>3</v>
      </c>
      <c r="B16" s="360" t="s">
        <v>14</v>
      </c>
    </row>
    <row r="17" customFormat="1" spans="1:2">
      <c r="A17" s="359"/>
      <c r="B17" s="360"/>
    </row>
    <row r="18" customFormat="1" ht="20.4" spans="1:2">
      <c r="A18" s="357"/>
      <c r="B18" s="363" t="s">
        <v>15</v>
      </c>
    </row>
    <row r="19" customFormat="1" ht="31.2" spans="1:2">
      <c r="A19" s="359">
        <v>1</v>
      </c>
      <c r="B19" s="364" t="s">
        <v>16</v>
      </c>
    </row>
    <row r="20" customFormat="1" spans="1:2">
      <c r="A20" s="359">
        <v>2</v>
      </c>
      <c r="B20" s="360" t="s">
        <v>17</v>
      </c>
    </row>
    <row r="21" customFormat="1" ht="31.2" spans="1:2">
      <c r="A21" s="359">
        <v>3</v>
      </c>
      <c r="B21" s="360" t="s">
        <v>18</v>
      </c>
    </row>
    <row r="22" customFormat="1" spans="1:2">
      <c r="A22" s="359"/>
      <c r="B22" s="360"/>
    </row>
    <row r="24" customFormat="1" spans="1:2">
      <c r="A24" s="365"/>
      <c r="B24" s="36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3" t="s">
        <v>19</v>
      </c>
      <c r="C2" s="334"/>
      <c r="D2" s="334"/>
      <c r="E2" s="334"/>
      <c r="F2" s="334"/>
      <c r="G2" s="334"/>
      <c r="H2" s="334"/>
      <c r="I2" s="349"/>
    </row>
    <row r="3" ht="28" customHeight="1" spans="2:9">
      <c r="B3" s="335"/>
      <c r="C3" s="336"/>
      <c r="D3" s="337" t="s">
        <v>20</v>
      </c>
      <c r="E3" s="338"/>
      <c r="F3" s="339" t="s">
        <v>21</v>
      </c>
      <c r="G3" s="340"/>
      <c r="H3" s="337" t="s">
        <v>22</v>
      </c>
      <c r="I3" s="350"/>
    </row>
    <row r="4" ht="28" customHeight="1" spans="2:9">
      <c r="B4" s="335" t="s">
        <v>23</v>
      </c>
      <c r="C4" s="336" t="s">
        <v>24</v>
      </c>
      <c r="D4" s="336" t="s">
        <v>25</v>
      </c>
      <c r="E4" s="336" t="s">
        <v>26</v>
      </c>
      <c r="F4" s="341" t="s">
        <v>25</v>
      </c>
      <c r="G4" s="341" t="s">
        <v>26</v>
      </c>
      <c r="H4" s="336" t="s">
        <v>25</v>
      </c>
      <c r="I4" s="351" t="s">
        <v>26</v>
      </c>
    </row>
    <row r="5" ht="28" customHeight="1" spans="2:9">
      <c r="B5" s="342" t="s">
        <v>27</v>
      </c>
      <c r="C5" s="343">
        <v>13</v>
      </c>
      <c r="D5" s="343">
        <v>0</v>
      </c>
      <c r="E5" s="343">
        <v>1</v>
      </c>
      <c r="F5" s="344">
        <v>0</v>
      </c>
      <c r="G5" s="344">
        <v>1</v>
      </c>
      <c r="H5" s="343">
        <v>1</v>
      </c>
      <c r="I5" s="352">
        <v>2</v>
      </c>
    </row>
    <row r="6" ht="28" customHeight="1" spans="2:9">
      <c r="B6" s="342" t="s">
        <v>28</v>
      </c>
      <c r="C6" s="343">
        <v>20</v>
      </c>
      <c r="D6" s="343">
        <v>0</v>
      </c>
      <c r="E6" s="343">
        <v>1</v>
      </c>
      <c r="F6" s="344">
        <v>1</v>
      </c>
      <c r="G6" s="344">
        <v>2</v>
      </c>
      <c r="H6" s="343">
        <v>2</v>
      </c>
      <c r="I6" s="352">
        <v>3</v>
      </c>
    </row>
    <row r="7" ht="28" customHeight="1" spans="2:9">
      <c r="B7" s="342" t="s">
        <v>29</v>
      </c>
      <c r="C7" s="343">
        <v>32</v>
      </c>
      <c r="D7" s="343">
        <v>0</v>
      </c>
      <c r="E7" s="343">
        <v>1</v>
      </c>
      <c r="F7" s="344">
        <v>2</v>
      </c>
      <c r="G7" s="344">
        <v>3</v>
      </c>
      <c r="H7" s="343">
        <v>3</v>
      </c>
      <c r="I7" s="352">
        <v>4</v>
      </c>
    </row>
    <row r="8" ht="28" customHeight="1" spans="2:9">
      <c r="B8" s="342" t="s">
        <v>30</v>
      </c>
      <c r="C8" s="343">
        <v>50</v>
      </c>
      <c r="D8" s="343">
        <v>1</v>
      </c>
      <c r="E8" s="343">
        <v>2</v>
      </c>
      <c r="F8" s="344">
        <v>3</v>
      </c>
      <c r="G8" s="344">
        <v>4</v>
      </c>
      <c r="H8" s="343">
        <v>5</v>
      </c>
      <c r="I8" s="352">
        <v>6</v>
      </c>
    </row>
    <row r="9" ht="28" customHeight="1" spans="2:9">
      <c r="B9" s="342" t="s">
        <v>31</v>
      </c>
      <c r="C9" s="343">
        <v>80</v>
      </c>
      <c r="D9" s="343">
        <v>2</v>
      </c>
      <c r="E9" s="343">
        <v>3</v>
      </c>
      <c r="F9" s="344">
        <v>5</v>
      </c>
      <c r="G9" s="344">
        <v>6</v>
      </c>
      <c r="H9" s="343">
        <v>7</v>
      </c>
      <c r="I9" s="352">
        <v>8</v>
      </c>
    </row>
    <row r="10" ht="28" customHeight="1" spans="2:9">
      <c r="B10" s="342" t="s">
        <v>32</v>
      </c>
      <c r="C10" s="343">
        <v>125</v>
      </c>
      <c r="D10" s="343">
        <v>3</v>
      </c>
      <c r="E10" s="343">
        <v>4</v>
      </c>
      <c r="F10" s="344">
        <v>7</v>
      </c>
      <c r="G10" s="344">
        <v>8</v>
      </c>
      <c r="H10" s="343">
        <v>10</v>
      </c>
      <c r="I10" s="352">
        <v>11</v>
      </c>
    </row>
    <row r="11" ht="28" customHeight="1" spans="2:9">
      <c r="B11" s="342" t="s">
        <v>33</v>
      </c>
      <c r="C11" s="343">
        <v>200</v>
      </c>
      <c r="D11" s="343">
        <v>5</v>
      </c>
      <c r="E11" s="343">
        <v>6</v>
      </c>
      <c r="F11" s="344">
        <v>10</v>
      </c>
      <c r="G11" s="344">
        <v>11</v>
      </c>
      <c r="H11" s="343">
        <v>14</v>
      </c>
      <c r="I11" s="352">
        <v>15</v>
      </c>
    </row>
    <row r="12" ht="28" customHeight="1" spans="2:9">
      <c r="B12" s="345" t="s">
        <v>34</v>
      </c>
      <c r="C12" s="346">
        <v>315</v>
      </c>
      <c r="D12" s="346">
        <v>7</v>
      </c>
      <c r="E12" s="346">
        <v>8</v>
      </c>
      <c r="F12" s="347">
        <v>14</v>
      </c>
      <c r="G12" s="347">
        <v>15</v>
      </c>
      <c r="H12" s="346">
        <v>21</v>
      </c>
      <c r="I12" s="353">
        <v>22</v>
      </c>
    </row>
    <row r="14" spans="2:4">
      <c r="B14" s="348" t="s">
        <v>35</v>
      </c>
      <c r="C14" s="348"/>
      <c r="D14" s="3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K28" sqref="K28"/>
    </sheetView>
  </sheetViews>
  <sheetFormatPr defaultColWidth="10.3333333333333" defaultRowHeight="16.5" customHeight="1"/>
  <cols>
    <col min="1" max="1" width="11.7" style="166" customWidth="1"/>
    <col min="2" max="9" width="10.3333333333333" style="166"/>
    <col min="10" max="10" width="8.83333333333333" style="166" customWidth="1"/>
    <col min="11" max="11" width="12" style="166" customWidth="1"/>
    <col min="12" max="16384" width="10.3333333333333" style="166"/>
  </cols>
  <sheetData>
    <row r="1" ht="21.15" spans="1:11">
      <c r="A1" s="265" t="s">
        <v>36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ht="16.35" spans="1:11">
      <c r="A2" s="168" t="s">
        <v>37</v>
      </c>
      <c r="B2" s="169" t="s">
        <v>38</v>
      </c>
      <c r="C2" s="169"/>
      <c r="D2" s="170" t="s">
        <v>39</v>
      </c>
      <c r="E2" s="170"/>
      <c r="F2" s="169" t="s">
        <v>40</v>
      </c>
      <c r="G2" s="169"/>
      <c r="H2" s="171" t="s">
        <v>41</v>
      </c>
      <c r="I2" s="241" t="s">
        <v>42</v>
      </c>
      <c r="J2" s="241"/>
      <c r="K2" s="242"/>
    </row>
    <row r="3" ht="15.6" spans="1:11">
      <c r="A3" s="172" t="s">
        <v>43</v>
      </c>
      <c r="B3" s="173"/>
      <c r="C3" s="174"/>
      <c r="D3" s="175" t="s">
        <v>44</v>
      </c>
      <c r="E3" s="176"/>
      <c r="F3" s="176"/>
      <c r="G3" s="177"/>
      <c r="H3" s="175" t="s">
        <v>45</v>
      </c>
      <c r="I3" s="176"/>
      <c r="J3" s="176"/>
      <c r="K3" s="177"/>
    </row>
    <row r="4" ht="16.35" spans="1:11">
      <c r="A4" s="178" t="s">
        <v>46</v>
      </c>
      <c r="B4" s="64" t="s">
        <v>47</v>
      </c>
      <c r="C4" s="65"/>
      <c r="D4" s="178" t="s">
        <v>48</v>
      </c>
      <c r="E4" s="179"/>
      <c r="F4" s="180">
        <v>45503</v>
      </c>
      <c r="G4" s="181"/>
      <c r="H4" s="178" t="s">
        <v>49</v>
      </c>
      <c r="I4" s="179"/>
      <c r="J4" s="64" t="s">
        <v>50</v>
      </c>
      <c r="K4" s="65" t="s">
        <v>51</v>
      </c>
    </row>
    <row r="5" ht="15.6" spans="1:11">
      <c r="A5" s="182" t="s">
        <v>52</v>
      </c>
      <c r="B5" s="88" t="s">
        <v>53</v>
      </c>
      <c r="C5" s="88"/>
      <c r="D5" s="178" t="s">
        <v>54</v>
      </c>
      <c r="E5" s="179"/>
      <c r="F5" s="180">
        <v>45430</v>
      </c>
      <c r="G5" s="181"/>
      <c r="H5" s="178" t="s">
        <v>55</v>
      </c>
      <c r="I5" s="179"/>
      <c r="J5" s="64" t="s">
        <v>50</v>
      </c>
      <c r="K5" s="65" t="s">
        <v>51</v>
      </c>
    </row>
    <row r="6" ht="15.6" spans="1:11">
      <c r="A6" s="178" t="s">
        <v>56</v>
      </c>
      <c r="B6" s="266">
        <v>4</v>
      </c>
      <c r="C6" s="267">
        <v>6</v>
      </c>
      <c r="D6" s="182" t="s">
        <v>57</v>
      </c>
      <c r="E6" s="204"/>
      <c r="F6" s="180">
        <v>45483</v>
      </c>
      <c r="G6" s="181"/>
      <c r="H6" s="178" t="s">
        <v>58</v>
      </c>
      <c r="I6" s="179"/>
      <c r="J6" s="64" t="s">
        <v>50</v>
      </c>
      <c r="K6" s="65" t="s">
        <v>51</v>
      </c>
    </row>
    <row r="7" spans="1:11">
      <c r="A7" s="178" t="s">
        <v>59</v>
      </c>
      <c r="B7" s="186">
        <v>13230</v>
      </c>
      <c r="C7" s="187"/>
      <c r="D7" s="182" t="s">
        <v>60</v>
      </c>
      <c r="E7" s="203"/>
      <c r="F7" s="180">
        <v>45493</v>
      </c>
      <c r="G7" s="181"/>
      <c r="H7" s="178" t="s">
        <v>61</v>
      </c>
      <c r="I7" s="179"/>
      <c r="J7" s="64" t="s">
        <v>50</v>
      </c>
      <c r="K7" s="65" t="s">
        <v>51</v>
      </c>
    </row>
    <row r="8" ht="28" customHeight="1" spans="1:11">
      <c r="A8" s="189" t="s">
        <v>62</v>
      </c>
      <c r="B8" s="268" t="s">
        <v>63</v>
      </c>
      <c r="C8" s="269"/>
      <c r="D8" s="192" t="s">
        <v>64</v>
      </c>
      <c r="E8" s="193"/>
      <c r="F8" s="270">
        <v>45509</v>
      </c>
      <c r="G8" s="271"/>
      <c r="H8" s="192" t="s">
        <v>65</v>
      </c>
      <c r="I8" s="193"/>
      <c r="J8" s="213" t="s">
        <v>50</v>
      </c>
      <c r="K8" s="251" t="s">
        <v>51</v>
      </c>
    </row>
    <row r="9" spans="1:11">
      <c r="A9" s="272" t="s">
        <v>66</v>
      </c>
      <c r="B9" s="273"/>
      <c r="C9" s="273"/>
      <c r="D9" s="273"/>
      <c r="E9" s="273"/>
      <c r="F9" s="273"/>
      <c r="G9" s="273"/>
      <c r="H9" s="273"/>
      <c r="I9" s="273"/>
      <c r="J9" s="273"/>
      <c r="K9" s="315"/>
    </row>
    <row r="10" ht="16.35" spans="1:11">
      <c r="A10" s="274" t="s">
        <v>67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16"/>
    </row>
    <row r="11" ht="15.6" spans="1:11">
      <c r="A11" s="276" t="s">
        <v>68</v>
      </c>
      <c r="B11" s="277" t="s">
        <v>69</v>
      </c>
      <c r="C11" s="278" t="s">
        <v>70</v>
      </c>
      <c r="D11" s="279"/>
      <c r="E11" s="280" t="s">
        <v>71</v>
      </c>
      <c r="F11" s="277" t="s">
        <v>69</v>
      </c>
      <c r="G11" s="278" t="s">
        <v>70</v>
      </c>
      <c r="H11" s="278" t="s">
        <v>72</v>
      </c>
      <c r="I11" s="280" t="s">
        <v>73</v>
      </c>
      <c r="J11" s="277" t="s">
        <v>69</v>
      </c>
      <c r="K11" s="317" t="s">
        <v>70</v>
      </c>
    </row>
    <row r="12" ht="15.6" spans="1:11">
      <c r="A12" s="182" t="s">
        <v>74</v>
      </c>
      <c r="B12" s="202" t="s">
        <v>69</v>
      </c>
      <c r="C12" s="64" t="s">
        <v>70</v>
      </c>
      <c r="D12" s="203"/>
      <c r="E12" s="204" t="s">
        <v>75</v>
      </c>
      <c r="F12" s="202" t="s">
        <v>69</v>
      </c>
      <c r="G12" s="64" t="s">
        <v>70</v>
      </c>
      <c r="H12" s="64" t="s">
        <v>72</v>
      </c>
      <c r="I12" s="204" t="s">
        <v>76</v>
      </c>
      <c r="J12" s="202" t="s">
        <v>69</v>
      </c>
      <c r="K12" s="65" t="s">
        <v>70</v>
      </c>
    </row>
    <row r="13" ht="15.6" spans="1:11">
      <c r="A13" s="182" t="s">
        <v>77</v>
      </c>
      <c r="B13" s="202" t="s">
        <v>69</v>
      </c>
      <c r="C13" s="64" t="s">
        <v>70</v>
      </c>
      <c r="D13" s="203"/>
      <c r="E13" s="204" t="s">
        <v>78</v>
      </c>
      <c r="F13" s="64" t="s">
        <v>79</v>
      </c>
      <c r="G13" s="64" t="s">
        <v>80</v>
      </c>
      <c r="H13" s="64" t="s">
        <v>72</v>
      </c>
      <c r="I13" s="204" t="s">
        <v>81</v>
      </c>
      <c r="J13" s="202" t="s">
        <v>69</v>
      </c>
      <c r="K13" s="65" t="s">
        <v>70</v>
      </c>
    </row>
    <row r="14" ht="16.35" spans="1:11">
      <c r="A14" s="192" t="s">
        <v>82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44"/>
    </row>
    <row r="15" ht="16.35" spans="1:11">
      <c r="A15" s="274" t="s">
        <v>83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16"/>
    </row>
    <row r="16" ht="15.6" spans="1:11">
      <c r="A16" s="281" t="s">
        <v>84</v>
      </c>
      <c r="B16" s="278" t="s">
        <v>79</v>
      </c>
      <c r="C16" s="278" t="s">
        <v>80</v>
      </c>
      <c r="D16" s="282"/>
      <c r="E16" s="283" t="s">
        <v>85</v>
      </c>
      <c r="F16" s="278" t="s">
        <v>79</v>
      </c>
      <c r="G16" s="278" t="s">
        <v>80</v>
      </c>
      <c r="H16" s="284"/>
      <c r="I16" s="283" t="s">
        <v>86</v>
      </c>
      <c r="J16" s="278" t="s">
        <v>79</v>
      </c>
      <c r="K16" s="317" t="s">
        <v>80</v>
      </c>
    </row>
    <row r="17" customHeight="1" spans="1:22">
      <c r="A17" s="185" t="s">
        <v>87</v>
      </c>
      <c r="B17" s="64" t="s">
        <v>79</v>
      </c>
      <c r="C17" s="64" t="s">
        <v>80</v>
      </c>
      <c r="D17" s="285"/>
      <c r="E17" s="219" t="s">
        <v>88</v>
      </c>
      <c r="F17" s="64" t="s">
        <v>79</v>
      </c>
      <c r="G17" s="64" t="s">
        <v>80</v>
      </c>
      <c r="H17" s="286"/>
      <c r="I17" s="219" t="s">
        <v>89</v>
      </c>
      <c r="J17" s="64" t="s">
        <v>79</v>
      </c>
      <c r="K17" s="65" t="s">
        <v>80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ht="18" customHeight="1" spans="1:11">
      <c r="A18" s="287" t="s">
        <v>90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19"/>
    </row>
    <row r="19" s="264" customFormat="1" ht="18" customHeight="1" spans="1:11">
      <c r="A19" s="274" t="s">
        <v>91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16"/>
    </row>
    <row r="20" customHeight="1" spans="1:11">
      <c r="A20" s="289" t="s">
        <v>92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20"/>
    </row>
    <row r="21" ht="21.75" customHeight="1" spans="1:11">
      <c r="A21" s="291" t="s">
        <v>93</v>
      </c>
      <c r="B21" s="219" t="s">
        <v>94</v>
      </c>
      <c r="C21" s="219" t="s">
        <v>95</v>
      </c>
      <c r="D21" s="219" t="s">
        <v>96</v>
      </c>
      <c r="E21" s="219" t="s">
        <v>97</v>
      </c>
      <c r="F21" s="219" t="s">
        <v>98</v>
      </c>
      <c r="G21" s="219" t="s">
        <v>99</v>
      </c>
      <c r="H21" s="219"/>
      <c r="I21" s="219"/>
      <c r="J21" s="219"/>
      <c r="K21" s="254" t="s">
        <v>100</v>
      </c>
    </row>
    <row r="22" customHeight="1" spans="1:11">
      <c r="A22" s="188" t="s">
        <v>101</v>
      </c>
      <c r="B22" s="183">
        <v>1</v>
      </c>
      <c r="C22" s="183">
        <v>1</v>
      </c>
      <c r="D22" s="183">
        <v>1</v>
      </c>
      <c r="E22" s="183">
        <v>1</v>
      </c>
      <c r="F22" s="183">
        <v>1</v>
      </c>
      <c r="G22" s="183">
        <v>1</v>
      </c>
      <c r="H22" s="183"/>
      <c r="I22" s="183"/>
      <c r="J22" s="183"/>
      <c r="K22" s="321"/>
    </row>
    <row r="23" customHeight="1" spans="1:11">
      <c r="A23" s="188" t="s">
        <v>102</v>
      </c>
      <c r="B23" s="183">
        <v>1</v>
      </c>
      <c r="C23" s="183">
        <v>1</v>
      </c>
      <c r="D23" s="183">
        <v>1</v>
      </c>
      <c r="E23" s="183">
        <v>1</v>
      </c>
      <c r="F23" s="183">
        <v>1</v>
      </c>
      <c r="G23" s="183">
        <v>1</v>
      </c>
      <c r="H23" s="183"/>
      <c r="I23" s="183"/>
      <c r="J23" s="183"/>
      <c r="K23" s="321"/>
    </row>
    <row r="24" customHeight="1" spans="1:11">
      <c r="A24" s="188" t="s">
        <v>103</v>
      </c>
      <c r="B24" s="183">
        <v>1</v>
      </c>
      <c r="C24" s="183">
        <v>1</v>
      </c>
      <c r="D24" s="183">
        <v>1</v>
      </c>
      <c r="E24" s="183">
        <v>1</v>
      </c>
      <c r="F24" s="183">
        <v>1</v>
      </c>
      <c r="G24" s="183">
        <v>1</v>
      </c>
      <c r="H24" s="183"/>
      <c r="I24" s="183"/>
      <c r="J24" s="183"/>
      <c r="K24" s="321"/>
    </row>
    <row r="25" customHeight="1" spans="1:11">
      <c r="A25" s="188" t="s">
        <v>104</v>
      </c>
      <c r="B25" s="183">
        <v>1</v>
      </c>
      <c r="C25" s="183">
        <v>1</v>
      </c>
      <c r="D25" s="183">
        <v>1</v>
      </c>
      <c r="E25" s="183">
        <v>1</v>
      </c>
      <c r="F25" s="183">
        <v>1</v>
      </c>
      <c r="G25" s="183">
        <v>1</v>
      </c>
      <c r="H25" s="183"/>
      <c r="I25" s="183"/>
      <c r="J25" s="183"/>
      <c r="K25" s="321"/>
    </row>
    <row r="26" customHeight="1" spans="1:11">
      <c r="A26" s="188"/>
      <c r="B26" s="183"/>
      <c r="C26" s="183"/>
      <c r="D26" s="183"/>
      <c r="E26" s="183"/>
      <c r="F26" s="183"/>
      <c r="G26" s="183"/>
      <c r="H26" s="183"/>
      <c r="I26" s="183"/>
      <c r="J26" s="183"/>
      <c r="K26" s="321"/>
    </row>
    <row r="27" customHeight="1" spans="1:11">
      <c r="A27" s="188"/>
      <c r="B27" s="183"/>
      <c r="C27" s="183"/>
      <c r="D27" s="183"/>
      <c r="E27" s="183"/>
      <c r="F27" s="183"/>
      <c r="G27" s="183"/>
      <c r="H27" s="183"/>
      <c r="I27" s="183"/>
      <c r="J27" s="183"/>
      <c r="K27" s="322"/>
    </row>
    <row r="28" customHeight="1" spans="1:11">
      <c r="A28" s="188"/>
      <c r="B28" s="183"/>
      <c r="C28" s="183"/>
      <c r="D28" s="183"/>
      <c r="E28" s="183"/>
      <c r="F28" s="183"/>
      <c r="G28" s="183"/>
      <c r="H28" s="183"/>
      <c r="I28" s="183"/>
      <c r="J28" s="183"/>
      <c r="K28" s="322"/>
    </row>
    <row r="29" ht="18" customHeight="1" spans="1:11">
      <c r="A29" s="292" t="s">
        <v>105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3"/>
    </row>
    <row r="30" ht="18.75" customHeight="1" spans="1:11">
      <c r="A30" s="294" t="s">
        <v>106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24"/>
    </row>
    <row r="3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25"/>
    </row>
    <row r="32" ht="18" customHeight="1" spans="1:11">
      <c r="A32" s="292" t="s">
        <v>107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3"/>
    </row>
    <row r="33" ht="15.6" spans="1:11">
      <c r="A33" s="298" t="s">
        <v>108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6"/>
    </row>
    <row r="34" ht="16.35" spans="1:11">
      <c r="A34" s="94" t="s">
        <v>109</v>
      </c>
      <c r="B34" s="96"/>
      <c r="C34" s="64" t="s">
        <v>50</v>
      </c>
      <c r="D34" s="64" t="s">
        <v>51</v>
      </c>
      <c r="E34" s="300" t="s">
        <v>110</v>
      </c>
      <c r="F34" s="301"/>
      <c r="G34" s="301"/>
      <c r="H34" s="301"/>
      <c r="I34" s="301"/>
      <c r="J34" s="301"/>
      <c r="K34" s="327"/>
    </row>
    <row r="35" ht="16.35" spans="1:11">
      <c r="A35" s="302" t="s">
        <v>111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ht="15.6" spans="1:11">
      <c r="A36" s="224" t="s">
        <v>112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56"/>
    </row>
    <row r="37" ht="15.6" spans="1:11">
      <c r="A37" s="224" t="s">
        <v>113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56"/>
    </row>
    <row r="38" ht="15.6" spans="1:11">
      <c r="A38" s="224" t="s">
        <v>114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56"/>
    </row>
    <row r="39" ht="15.6" spans="1:11">
      <c r="A39" s="224" t="s">
        <v>115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56"/>
    </row>
    <row r="40" ht="15.6" spans="1:11">
      <c r="A40" s="224" t="s">
        <v>116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56"/>
    </row>
    <row r="41" ht="15.6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56"/>
    </row>
    <row r="42" ht="15.6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56"/>
    </row>
    <row r="43" ht="16.35" spans="1:11">
      <c r="A43" s="221" t="s">
        <v>117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5"/>
    </row>
    <row r="44" ht="16.35" spans="1:11">
      <c r="A44" s="274" t="s">
        <v>118</v>
      </c>
      <c r="B44" s="275"/>
      <c r="C44" s="275"/>
      <c r="D44" s="275"/>
      <c r="E44" s="275"/>
      <c r="F44" s="275"/>
      <c r="G44" s="275"/>
      <c r="H44" s="275"/>
      <c r="I44" s="275"/>
      <c r="J44" s="275"/>
      <c r="K44" s="316"/>
    </row>
    <row r="45" ht="15.6" spans="1:11">
      <c r="A45" s="281" t="s">
        <v>119</v>
      </c>
      <c r="B45" s="278" t="s">
        <v>79</v>
      </c>
      <c r="C45" s="278" t="s">
        <v>80</v>
      </c>
      <c r="D45" s="278" t="s">
        <v>72</v>
      </c>
      <c r="E45" s="283" t="s">
        <v>120</v>
      </c>
      <c r="F45" s="278" t="s">
        <v>79</v>
      </c>
      <c r="G45" s="278" t="s">
        <v>80</v>
      </c>
      <c r="H45" s="278" t="s">
        <v>72</v>
      </c>
      <c r="I45" s="283" t="s">
        <v>121</v>
      </c>
      <c r="J45" s="278" t="s">
        <v>79</v>
      </c>
      <c r="K45" s="317" t="s">
        <v>80</v>
      </c>
    </row>
    <row r="46" ht="15.6" spans="1:11">
      <c r="A46" s="185" t="s">
        <v>71</v>
      </c>
      <c r="B46" s="64" t="s">
        <v>79</v>
      </c>
      <c r="C46" s="64" t="s">
        <v>80</v>
      </c>
      <c r="D46" s="64" t="s">
        <v>72</v>
      </c>
      <c r="E46" s="219" t="s">
        <v>78</v>
      </c>
      <c r="F46" s="64" t="s">
        <v>79</v>
      </c>
      <c r="G46" s="64" t="s">
        <v>80</v>
      </c>
      <c r="H46" s="64" t="s">
        <v>72</v>
      </c>
      <c r="I46" s="219" t="s">
        <v>89</v>
      </c>
      <c r="J46" s="64" t="s">
        <v>79</v>
      </c>
      <c r="K46" s="65" t="s">
        <v>80</v>
      </c>
    </row>
    <row r="47" ht="16.35" spans="1:11">
      <c r="A47" s="192" t="s">
        <v>82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44"/>
    </row>
    <row r="48" ht="16.35" spans="1:11">
      <c r="A48" s="302" t="s">
        <v>122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ht="16.35" spans="1:1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28"/>
    </row>
    <row r="50" ht="16.35" spans="1:11">
      <c r="A50" s="305" t="s">
        <v>123</v>
      </c>
      <c r="B50" s="306" t="s">
        <v>124</v>
      </c>
      <c r="C50" s="306"/>
      <c r="D50" s="307" t="s">
        <v>125</v>
      </c>
      <c r="E50" s="308"/>
      <c r="F50" s="309" t="s">
        <v>126</v>
      </c>
      <c r="G50" s="310"/>
      <c r="H50" s="311" t="s">
        <v>127</v>
      </c>
      <c r="I50" s="329"/>
      <c r="J50" s="330" t="s">
        <v>128</v>
      </c>
      <c r="K50" s="331"/>
    </row>
    <row r="51" ht="16.35" spans="1:11">
      <c r="A51" s="302" t="s">
        <v>129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ht="16.35" spans="1:11">
      <c r="A52" s="312"/>
      <c r="B52" s="313"/>
      <c r="C52" s="313"/>
      <c r="D52" s="313"/>
      <c r="E52" s="313"/>
      <c r="F52" s="313"/>
      <c r="G52" s="313"/>
      <c r="H52" s="313"/>
      <c r="I52" s="313"/>
      <c r="J52" s="313"/>
      <c r="K52" s="332"/>
    </row>
    <row r="53" ht="16.35" spans="1:11">
      <c r="A53" s="305" t="s">
        <v>123</v>
      </c>
      <c r="B53" s="306" t="s">
        <v>124</v>
      </c>
      <c r="C53" s="306"/>
      <c r="D53" s="307" t="s">
        <v>125</v>
      </c>
      <c r="E53" s="314"/>
      <c r="F53" s="309" t="s">
        <v>130</v>
      </c>
      <c r="G53" s="310">
        <v>45439</v>
      </c>
      <c r="H53" s="311" t="s">
        <v>127</v>
      </c>
      <c r="I53" s="329"/>
      <c r="J53" s="330" t="s">
        <v>128</v>
      </c>
      <c r="K53" s="33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186690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111760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116205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186055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="90" zoomScaleNormal="90" topLeftCell="A3" workbookViewId="0">
      <selection activeCell="A2" sqref="A2:G21"/>
    </sheetView>
  </sheetViews>
  <sheetFormatPr defaultColWidth="9" defaultRowHeight="26" customHeight="1"/>
  <cols>
    <col min="1" max="1" width="17.1666666666667" style="60" customWidth="1"/>
    <col min="2" max="2" width="7.8" style="60" customWidth="1"/>
    <col min="3" max="7" width="9.33333333333333" style="60" customWidth="1"/>
    <col min="8" max="8" width="1.33333333333333" style="60" customWidth="1"/>
    <col min="9" max="9" width="11.5" style="60" customWidth="1"/>
    <col min="10" max="10" width="8.375" style="60" customWidth="1"/>
    <col min="11" max="11" width="10.5" style="60" customWidth="1"/>
    <col min="12" max="12" width="8.375" style="60" customWidth="1"/>
    <col min="13" max="14" width="10.875" style="60" customWidth="1"/>
    <col min="15" max="16384" width="9" style="60"/>
  </cols>
  <sheetData>
    <row r="1" s="60" customFormat="1" ht="30" customHeight="1" spans="1:14">
      <c r="A1" s="61" t="s">
        <v>131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="4" customFormat="1" ht="25" customHeight="1" spans="1:14">
      <c r="A2" s="63" t="s">
        <v>46</v>
      </c>
      <c r="B2" s="64" t="s">
        <v>47</v>
      </c>
      <c r="C2" s="65"/>
      <c r="D2" s="66" t="s">
        <v>132</v>
      </c>
      <c r="E2" s="67"/>
      <c r="F2" s="67"/>
      <c r="G2" s="67"/>
      <c r="H2" s="68"/>
      <c r="I2" s="73" t="s">
        <v>41</v>
      </c>
      <c r="J2" s="74" t="s">
        <v>42</v>
      </c>
      <c r="K2" s="75"/>
      <c r="L2" s="75"/>
      <c r="M2" s="75"/>
      <c r="N2" s="75"/>
    </row>
    <row r="3" s="4" customFormat="1" ht="23" customHeight="1" spans="1:14">
      <c r="A3" s="69" t="s">
        <v>133</v>
      </c>
      <c r="B3" s="70" t="s">
        <v>134</v>
      </c>
      <c r="C3" s="71"/>
      <c r="D3" s="71"/>
      <c r="E3" s="71"/>
      <c r="F3" s="71"/>
      <c r="G3" s="71"/>
      <c r="H3" s="63"/>
      <c r="I3" s="70" t="s">
        <v>135</v>
      </c>
      <c r="J3" s="71"/>
      <c r="K3" s="71"/>
      <c r="L3" s="71"/>
      <c r="M3" s="71"/>
      <c r="N3" s="71"/>
    </row>
    <row r="4" s="4" customFormat="1" ht="23" customHeight="1" spans="1:14">
      <c r="A4" s="71"/>
      <c r="B4" s="72" t="s">
        <v>136</v>
      </c>
      <c r="C4" s="72" t="s">
        <v>94</v>
      </c>
      <c r="D4" s="72" t="s">
        <v>95</v>
      </c>
      <c r="E4" s="72" t="s">
        <v>96</v>
      </c>
      <c r="F4" s="72" t="s">
        <v>97</v>
      </c>
      <c r="G4" s="72" t="s">
        <v>98</v>
      </c>
      <c r="H4" s="63"/>
      <c r="I4" s="76" t="s">
        <v>94</v>
      </c>
      <c r="J4" s="76" t="s">
        <v>95</v>
      </c>
      <c r="K4" s="76" t="s">
        <v>96</v>
      </c>
      <c r="L4" s="76" t="s">
        <v>97</v>
      </c>
      <c r="M4" s="76" t="s">
        <v>98</v>
      </c>
      <c r="N4" s="76" t="s">
        <v>99</v>
      </c>
    </row>
    <row r="5" s="4" customFormat="1" ht="23" customHeight="1" spans="1:14">
      <c r="A5" s="69"/>
      <c r="B5" s="72" t="s">
        <v>137</v>
      </c>
      <c r="C5" s="72" t="s">
        <v>138</v>
      </c>
      <c r="D5" s="72" t="s">
        <v>139</v>
      </c>
      <c r="E5" s="72" t="s">
        <v>140</v>
      </c>
      <c r="F5" s="72" t="s">
        <v>141</v>
      </c>
      <c r="G5" s="72" t="s">
        <v>142</v>
      </c>
      <c r="H5" s="63"/>
      <c r="I5" s="76" t="s">
        <v>143</v>
      </c>
      <c r="J5" s="76" t="s">
        <v>144</v>
      </c>
      <c r="K5" s="76" t="s">
        <v>145</v>
      </c>
      <c r="L5" s="76" t="s">
        <v>146</v>
      </c>
      <c r="M5" s="76" t="s">
        <v>147</v>
      </c>
      <c r="N5" s="76" t="s">
        <v>148</v>
      </c>
    </row>
    <row r="6" s="4" customFormat="1" ht="21" customHeight="1" spans="1:14">
      <c r="A6" s="72" t="s">
        <v>149</v>
      </c>
      <c r="B6" s="72">
        <f t="shared" ref="B6:B9" si="0">C6-1</f>
        <v>70</v>
      </c>
      <c r="C6" s="72">
        <f t="shared" ref="C6:C9" si="1">D6-2</f>
        <v>71</v>
      </c>
      <c r="D6" s="72">
        <v>73</v>
      </c>
      <c r="E6" s="72">
        <f t="shared" ref="E6:E9" si="2">D6+2</f>
        <v>75</v>
      </c>
      <c r="F6" s="72">
        <f t="shared" ref="F6:F9" si="3">E6+2</f>
        <v>77</v>
      </c>
      <c r="G6" s="72">
        <f t="shared" ref="G6:G9" si="4">F6+1</f>
        <v>78</v>
      </c>
      <c r="H6" s="63"/>
      <c r="I6" s="63" t="s">
        <v>150</v>
      </c>
      <c r="J6" s="63" t="s">
        <v>151</v>
      </c>
      <c r="K6" s="63" t="s">
        <v>152</v>
      </c>
      <c r="L6" s="63" t="s">
        <v>151</v>
      </c>
      <c r="M6" s="63" t="s">
        <v>150</v>
      </c>
      <c r="N6" s="63" t="s">
        <v>153</v>
      </c>
    </row>
    <row r="7" s="4" customFormat="1" ht="21" customHeight="1" spans="1:14">
      <c r="A7" s="72" t="s">
        <v>154</v>
      </c>
      <c r="B7" s="72">
        <f t="shared" si="0"/>
        <v>69</v>
      </c>
      <c r="C7" s="72">
        <f t="shared" si="1"/>
        <v>70</v>
      </c>
      <c r="D7" s="72">
        <v>72</v>
      </c>
      <c r="E7" s="72">
        <f t="shared" si="2"/>
        <v>74</v>
      </c>
      <c r="F7" s="72">
        <f t="shared" si="3"/>
        <v>76</v>
      </c>
      <c r="G7" s="72">
        <f t="shared" si="4"/>
        <v>77</v>
      </c>
      <c r="H7" s="63"/>
      <c r="I7" s="63" t="s">
        <v>155</v>
      </c>
      <c r="J7" s="63" t="s">
        <v>151</v>
      </c>
      <c r="K7" s="63">
        <f>0.3/0.3</f>
        <v>1</v>
      </c>
      <c r="L7" s="63" t="s">
        <v>152</v>
      </c>
      <c r="M7" s="63" t="s">
        <v>156</v>
      </c>
      <c r="N7" s="63" t="s">
        <v>157</v>
      </c>
    </row>
    <row r="8" s="4" customFormat="1" ht="21" customHeight="1" spans="1:14">
      <c r="A8" s="72" t="s">
        <v>158</v>
      </c>
      <c r="B8" s="72">
        <f t="shared" si="0"/>
        <v>67</v>
      </c>
      <c r="C8" s="72">
        <f t="shared" si="1"/>
        <v>68</v>
      </c>
      <c r="D8" s="72">
        <v>70</v>
      </c>
      <c r="E8" s="72">
        <f t="shared" si="2"/>
        <v>72</v>
      </c>
      <c r="F8" s="72">
        <f t="shared" si="3"/>
        <v>74</v>
      </c>
      <c r="G8" s="72">
        <f t="shared" si="4"/>
        <v>75</v>
      </c>
      <c r="H8" s="63"/>
      <c r="I8" s="63" t="s">
        <v>159</v>
      </c>
      <c r="J8" s="63" t="s">
        <v>151</v>
      </c>
      <c r="K8" s="63" t="s">
        <v>151</v>
      </c>
      <c r="L8" s="63" t="s">
        <v>151</v>
      </c>
      <c r="M8" s="63" t="s">
        <v>151</v>
      </c>
      <c r="N8" s="63" t="s">
        <v>151</v>
      </c>
    </row>
    <row r="9" s="4" customFormat="1" ht="21" customHeight="1" spans="1:14">
      <c r="A9" s="72" t="s">
        <v>160</v>
      </c>
      <c r="B9" s="72">
        <f t="shared" si="0"/>
        <v>60</v>
      </c>
      <c r="C9" s="72">
        <f t="shared" si="1"/>
        <v>61</v>
      </c>
      <c r="D9" s="72">
        <v>63</v>
      </c>
      <c r="E9" s="72">
        <f t="shared" si="2"/>
        <v>65</v>
      </c>
      <c r="F9" s="72">
        <f t="shared" si="3"/>
        <v>67</v>
      </c>
      <c r="G9" s="72">
        <f t="shared" si="4"/>
        <v>68</v>
      </c>
      <c r="H9" s="63"/>
      <c r="I9" s="63" t="s">
        <v>151</v>
      </c>
      <c r="J9" s="63" t="s">
        <v>151</v>
      </c>
      <c r="K9" s="63" t="s">
        <v>151</v>
      </c>
      <c r="L9" s="63" t="s">
        <v>161</v>
      </c>
      <c r="M9" s="63" t="s">
        <v>151</v>
      </c>
      <c r="N9" s="63" t="s">
        <v>151</v>
      </c>
    </row>
    <row r="10" s="4" customFormat="1" ht="21" customHeight="1" spans="1:14">
      <c r="A10" s="72" t="s">
        <v>162</v>
      </c>
      <c r="B10" s="72">
        <f>C10-4</f>
        <v>112</v>
      </c>
      <c r="C10" s="72">
        <f>D10-4</f>
        <v>116</v>
      </c>
      <c r="D10" s="72">
        <v>120</v>
      </c>
      <c r="E10" s="72">
        <f>D10+4</f>
        <v>124</v>
      </c>
      <c r="F10" s="72">
        <f>E10+4</f>
        <v>128</v>
      </c>
      <c r="G10" s="72">
        <f>F10+6</f>
        <v>134</v>
      </c>
      <c r="H10" s="63"/>
      <c r="I10" s="63" t="s">
        <v>151</v>
      </c>
      <c r="J10" s="63" t="s">
        <v>151</v>
      </c>
      <c r="K10" s="63" t="s">
        <v>151</v>
      </c>
      <c r="L10" s="63" t="s">
        <v>151</v>
      </c>
      <c r="M10" s="63" t="s">
        <v>151</v>
      </c>
      <c r="N10" s="63" t="s">
        <v>151</v>
      </c>
    </row>
    <row r="11" s="4" customFormat="1" ht="21" customHeight="1" spans="1:14">
      <c r="A11" s="72" t="s">
        <v>163</v>
      </c>
      <c r="B11" s="72">
        <f>C11-4</f>
        <v>122</v>
      </c>
      <c r="C11" s="72">
        <f>D11-4</f>
        <v>126</v>
      </c>
      <c r="D11" s="72">
        <v>130</v>
      </c>
      <c r="E11" s="72">
        <f>D11+4</f>
        <v>134</v>
      </c>
      <c r="F11" s="72">
        <f>E11+5</f>
        <v>139</v>
      </c>
      <c r="G11" s="72">
        <f>F11+6</f>
        <v>145</v>
      </c>
      <c r="H11" s="63"/>
      <c r="I11" s="63" t="s">
        <v>164</v>
      </c>
      <c r="J11" s="63" t="s">
        <v>165</v>
      </c>
      <c r="K11" s="63" t="s">
        <v>166</v>
      </c>
      <c r="L11" s="63" t="s">
        <v>167</v>
      </c>
      <c r="M11" s="63" t="s">
        <v>165</v>
      </c>
      <c r="N11" s="63" t="s">
        <v>168</v>
      </c>
    </row>
    <row r="12" s="4" customFormat="1" ht="21" customHeight="1" spans="1:14">
      <c r="A12" s="72" t="s">
        <v>169</v>
      </c>
      <c r="B12" s="72">
        <f>C12-1</f>
        <v>77.5</v>
      </c>
      <c r="C12" s="72">
        <f>D12-1.5</f>
        <v>78.5</v>
      </c>
      <c r="D12" s="72">
        <v>80</v>
      </c>
      <c r="E12" s="72">
        <f>D12+1.5</f>
        <v>81.5</v>
      </c>
      <c r="F12" s="72">
        <f>E12+1.5</f>
        <v>83</v>
      </c>
      <c r="G12" s="72">
        <f>F12+1.1</f>
        <v>84.1</v>
      </c>
      <c r="H12" s="63"/>
      <c r="I12" s="63"/>
      <c r="J12" s="63"/>
      <c r="K12" s="63"/>
      <c r="L12" s="63"/>
      <c r="M12" s="63"/>
      <c r="N12" s="63"/>
    </row>
    <row r="13" s="4" customFormat="1" ht="21" customHeight="1" spans="1:14">
      <c r="A13" s="72" t="s">
        <v>170</v>
      </c>
      <c r="B13" s="72">
        <f>C13-0.8</f>
        <v>22.4</v>
      </c>
      <c r="C13" s="72">
        <f>D13-0.8</f>
        <v>23.2</v>
      </c>
      <c r="D13" s="72">
        <v>24</v>
      </c>
      <c r="E13" s="72">
        <f>D13+0.8</f>
        <v>24.8</v>
      </c>
      <c r="F13" s="72">
        <f>E13+0.8</f>
        <v>25.6</v>
      </c>
      <c r="G13" s="72">
        <f>F13+1.3</f>
        <v>26.9</v>
      </c>
      <c r="H13" s="63"/>
      <c r="I13" s="63" t="s">
        <v>171</v>
      </c>
      <c r="J13" s="63" t="s">
        <v>172</v>
      </c>
      <c r="K13" s="63" t="s">
        <v>151</v>
      </c>
      <c r="L13" s="63" t="s">
        <v>161</v>
      </c>
      <c r="M13" s="63" t="s">
        <v>151</v>
      </c>
      <c r="N13" s="63" t="s">
        <v>173</v>
      </c>
    </row>
    <row r="14" s="4" customFormat="1" ht="21" customHeight="1" spans="1:14">
      <c r="A14" s="72" t="s">
        <v>174</v>
      </c>
      <c r="B14" s="72">
        <f>C14-0.7</f>
        <v>17.6</v>
      </c>
      <c r="C14" s="72">
        <f>D14-0.7</f>
        <v>18.3</v>
      </c>
      <c r="D14" s="72">
        <v>19</v>
      </c>
      <c r="E14" s="72">
        <f>D14+0.7</f>
        <v>19.7</v>
      </c>
      <c r="F14" s="72">
        <f>E14+0.7</f>
        <v>20.4</v>
      </c>
      <c r="G14" s="72">
        <f>F14+1</f>
        <v>21.4</v>
      </c>
      <c r="H14" s="63"/>
      <c r="I14" s="63" t="s">
        <v>175</v>
      </c>
      <c r="J14" s="63" t="s">
        <v>176</v>
      </c>
      <c r="K14" s="63" t="s">
        <v>176</v>
      </c>
      <c r="L14" s="63" t="s">
        <v>176</v>
      </c>
      <c r="M14" s="63" t="s">
        <v>176</v>
      </c>
      <c r="N14" s="63" t="s">
        <v>176</v>
      </c>
    </row>
    <row r="15" s="4" customFormat="1" ht="21" customHeight="1" spans="1:14">
      <c r="A15" s="72" t="s">
        <v>177</v>
      </c>
      <c r="B15" s="72">
        <f t="shared" ref="B15:B19" si="5">C15-0.5</f>
        <v>14.5</v>
      </c>
      <c r="C15" s="72">
        <f t="shared" ref="C15:C20" si="6">D15-0.5</f>
        <v>15</v>
      </c>
      <c r="D15" s="72">
        <v>15.5</v>
      </c>
      <c r="E15" s="72">
        <f t="shared" ref="E15:E19" si="7">D15+0.5</f>
        <v>16</v>
      </c>
      <c r="F15" s="72">
        <f t="shared" ref="F15:F19" si="8">E15+0.5</f>
        <v>16.5</v>
      </c>
      <c r="G15" s="72">
        <f>F15+0.7</f>
        <v>17.2</v>
      </c>
      <c r="H15" s="63"/>
      <c r="I15" s="63" t="s">
        <v>152</v>
      </c>
      <c r="J15" s="63" t="s">
        <v>151</v>
      </c>
      <c r="K15" s="63" t="s">
        <v>175</v>
      </c>
      <c r="L15" s="63" t="s">
        <v>175</v>
      </c>
      <c r="M15" s="63" t="s">
        <v>176</v>
      </c>
      <c r="N15" s="63" t="s">
        <v>176</v>
      </c>
    </row>
    <row r="16" s="4" customFormat="1" ht="21" customHeight="1" spans="1:14">
      <c r="A16" s="72" t="s">
        <v>178</v>
      </c>
      <c r="B16" s="72">
        <f t="shared" ref="B16:B21" si="9">C16</f>
        <v>9</v>
      </c>
      <c r="C16" s="72">
        <f>D16</f>
        <v>9</v>
      </c>
      <c r="D16" s="72">
        <v>9</v>
      </c>
      <c r="E16" s="72">
        <f t="shared" ref="E16:E21" si="10">D16</f>
        <v>9</v>
      </c>
      <c r="F16" s="72">
        <f>E16</f>
        <v>9</v>
      </c>
      <c r="G16" s="72">
        <f t="shared" ref="G16:G21" si="11">F16</f>
        <v>9</v>
      </c>
      <c r="H16" s="63"/>
      <c r="I16" s="63" t="s">
        <v>151</v>
      </c>
      <c r="J16" s="63" t="s">
        <v>151</v>
      </c>
      <c r="K16" s="63" t="s">
        <v>151</v>
      </c>
      <c r="L16" s="63" t="s">
        <v>151</v>
      </c>
      <c r="M16" s="63" t="s">
        <v>151</v>
      </c>
      <c r="N16" s="63" t="s">
        <v>151</v>
      </c>
    </row>
    <row r="17" s="4" customFormat="1" ht="21" customHeight="1" spans="1:14">
      <c r="A17" s="72" t="s">
        <v>179</v>
      </c>
      <c r="B17" s="72">
        <f>C17-1</f>
        <v>50</v>
      </c>
      <c r="C17" s="72">
        <f>D17-1</f>
        <v>51</v>
      </c>
      <c r="D17" s="72">
        <v>52</v>
      </c>
      <c r="E17" s="72">
        <f>D17+1</f>
        <v>53</v>
      </c>
      <c r="F17" s="72">
        <f>E17+1</f>
        <v>54</v>
      </c>
      <c r="G17" s="72">
        <f>F17+1.5</f>
        <v>55.5</v>
      </c>
      <c r="H17" s="63"/>
      <c r="I17" s="63" t="s">
        <v>151</v>
      </c>
      <c r="J17" s="63" t="s">
        <v>151</v>
      </c>
      <c r="K17" s="63" t="s">
        <v>151</v>
      </c>
      <c r="L17" s="63" t="s">
        <v>151</v>
      </c>
      <c r="M17" s="63" t="s">
        <v>151</v>
      </c>
      <c r="N17" s="63" t="s">
        <v>151</v>
      </c>
    </row>
    <row r="18" s="4" customFormat="1" ht="21" customHeight="1" spans="1:14">
      <c r="A18" s="72" t="s">
        <v>180</v>
      </c>
      <c r="B18" s="72">
        <f t="shared" si="5"/>
        <v>35</v>
      </c>
      <c r="C18" s="72">
        <f t="shared" si="6"/>
        <v>35.5</v>
      </c>
      <c r="D18" s="72">
        <v>36</v>
      </c>
      <c r="E18" s="72">
        <f t="shared" si="7"/>
        <v>36.5</v>
      </c>
      <c r="F18" s="72">
        <f t="shared" si="8"/>
        <v>37</v>
      </c>
      <c r="G18" s="72">
        <f>F18+0.5</f>
        <v>37.5</v>
      </c>
      <c r="H18" s="63"/>
      <c r="I18" s="63"/>
      <c r="J18" s="63" t="s">
        <v>151</v>
      </c>
      <c r="K18" s="63" t="s">
        <v>151</v>
      </c>
      <c r="L18" s="63" t="s">
        <v>151</v>
      </c>
      <c r="M18" s="63" t="s">
        <v>151</v>
      </c>
      <c r="N18" s="63" t="s">
        <v>151</v>
      </c>
    </row>
    <row r="19" s="4" customFormat="1" ht="21" customHeight="1" spans="1:14">
      <c r="A19" s="72" t="s">
        <v>181</v>
      </c>
      <c r="B19" s="72">
        <f t="shared" si="5"/>
        <v>25.5</v>
      </c>
      <c r="C19" s="72">
        <f t="shared" si="6"/>
        <v>26</v>
      </c>
      <c r="D19" s="72">
        <v>26.5</v>
      </c>
      <c r="E19" s="72">
        <f t="shared" si="7"/>
        <v>27</v>
      </c>
      <c r="F19" s="72">
        <f t="shared" si="8"/>
        <v>27.5</v>
      </c>
      <c r="G19" s="72">
        <f>F19+0.75</f>
        <v>28.25</v>
      </c>
      <c r="H19" s="63"/>
      <c r="I19" s="63" t="s">
        <v>182</v>
      </c>
      <c r="J19" s="63" t="s">
        <v>176</v>
      </c>
      <c r="K19" s="63" t="s">
        <v>176</v>
      </c>
      <c r="L19" s="63" t="s">
        <v>183</v>
      </c>
      <c r="M19" s="63" t="s">
        <v>176</v>
      </c>
      <c r="N19" s="63" t="s">
        <v>150</v>
      </c>
    </row>
    <row r="20" s="4" customFormat="1" ht="21" customHeight="1" spans="1:14">
      <c r="A20" s="72" t="s">
        <v>184</v>
      </c>
      <c r="B20" s="72">
        <f t="shared" si="9"/>
        <v>15.5</v>
      </c>
      <c r="C20" s="72">
        <f t="shared" si="6"/>
        <v>15.5</v>
      </c>
      <c r="D20" s="72">
        <v>16</v>
      </c>
      <c r="E20" s="72">
        <f t="shared" si="10"/>
        <v>16</v>
      </c>
      <c r="F20" s="72">
        <f>E20+1.5</f>
        <v>17.5</v>
      </c>
      <c r="G20" s="72">
        <f t="shared" si="11"/>
        <v>17.5</v>
      </c>
      <c r="H20" s="63"/>
      <c r="I20" s="63" t="s">
        <v>152</v>
      </c>
      <c r="J20" s="63" t="s">
        <v>151</v>
      </c>
      <c r="K20" s="63" t="s">
        <v>175</v>
      </c>
      <c r="L20" s="63" t="s">
        <v>175</v>
      </c>
      <c r="M20" s="63" t="s">
        <v>176</v>
      </c>
      <c r="N20" s="63" t="s">
        <v>176</v>
      </c>
    </row>
    <row r="21" s="4" customFormat="1" ht="21" customHeight="1" spans="1:14">
      <c r="A21" s="72" t="s">
        <v>185</v>
      </c>
      <c r="B21" s="72">
        <f t="shared" si="9"/>
        <v>16</v>
      </c>
      <c r="C21" s="72">
        <f>D21-1</f>
        <v>16</v>
      </c>
      <c r="D21" s="72">
        <v>17</v>
      </c>
      <c r="E21" s="72">
        <f t="shared" si="10"/>
        <v>17</v>
      </c>
      <c r="F21" s="72">
        <f>E21+1.5</f>
        <v>18.5</v>
      </c>
      <c r="G21" s="72">
        <f t="shared" si="11"/>
        <v>18.5</v>
      </c>
      <c r="H21" s="63"/>
      <c r="I21" s="63" t="s">
        <v>171</v>
      </c>
      <c r="J21" s="63" t="s">
        <v>172</v>
      </c>
      <c r="K21" s="63" t="s">
        <v>151</v>
      </c>
      <c r="L21" s="63" t="s">
        <v>161</v>
      </c>
      <c r="M21" s="63" t="s">
        <v>151</v>
      </c>
      <c r="N21" s="63" t="s">
        <v>173</v>
      </c>
    </row>
    <row r="22" customHeight="1" spans="9:13">
      <c r="I22" s="77" t="s">
        <v>186</v>
      </c>
      <c r="J22" s="78"/>
      <c r="K22" s="77" t="s">
        <v>187</v>
      </c>
      <c r="L22" s="77"/>
      <c r="M22" s="77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161111111111111" right="0.161111111111111" top="0.2125" bottom="0.2125" header="0.5" footer="0.5"/>
  <pageSetup paperSize="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F8" sqref="F8:G8"/>
    </sheetView>
  </sheetViews>
  <sheetFormatPr defaultColWidth="10" defaultRowHeight="16.5" customHeight="1"/>
  <cols>
    <col min="1" max="1" width="10.875" style="166" customWidth="1"/>
    <col min="2" max="6" width="10" style="166"/>
    <col min="7" max="7" width="10.1" style="166"/>
    <col min="8" max="16384" width="10" style="166"/>
  </cols>
  <sheetData>
    <row r="1" ht="22.5" customHeight="1" spans="1:11">
      <c r="A1" s="167" t="s">
        <v>189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17.25" customHeight="1" spans="1:11">
      <c r="A2" s="168" t="s">
        <v>37</v>
      </c>
      <c r="B2" s="169" t="s">
        <v>38</v>
      </c>
      <c r="C2" s="169"/>
      <c r="D2" s="170" t="s">
        <v>39</v>
      </c>
      <c r="E2" s="170"/>
      <c r="F2" s="169" t="s">
        <v>40</v>
      </c>
      <c r="G2" s="169"/>
      <c r="H2" s="171" t="s">
        <v>41</v>
      </c>
      <c r="I2" s="241" t="s">
        <v>42</v>
      </c>
      <c r="J2" s="241"/>
      <c r="K2" s="242"/>
    </row>
    <row r="3" customHeight="1" spans="1:11">
      <c r="A3" s="172" t="s">
        <v>43</v>
      </c>
      <c r="B3" s="173"/>
      <c r="C3" s="174"/>
      <c r="D3" s="175" t="s">
        <v>44</v>
      </c>
      <c r="E3" s="176"/>
      <c r="F3" s="176"/>
      <c r="G3" s="177"/>
      <c r="H3" s="175" t="s">
        <v>45</v>
      </c>
      <c r="I3" s="176"/>
      <c r="J3" s="176"/>
      <c r="K3" s="177"/>
    </row>
    <row r="4" customHeight="1" spans="1:11">
      <c r="A4" s="178" t="s">
        <v>46</v>
      </c>
      <c r="B4" s="64" t="s">
        <v>47</v>
      </c>
      <c r="C4" s="65"/>
      <c r="D4" s="178" t="s">
        <v>48</v>
      </c>
      <c r="E4" s="179"/>
      <c r="F4" s="180">
        <v>45503</v>
      </c>
      <c r="G4" s="181"/>
      <c r="H4" s="178" t="s">
        <v>190</v>
      </c>
      <c r="I4" s="179"/>
      <c r="J4" s="64" t="s">
        <v>50</v>
      </c>
      <c r="K4" s="65" t="s">
        <v>51</v>
      </c>
    </row>
    <row r="5" customHeight="1" spans="1:11">
      <c r="A5" s="182" t="s">
        <v>52</v>
      </c>
      <c r="B5" s="88" t="s">
        <v>53</v>
      </c>
      <c r="C5" s="88"/>
      <c r="D5" s="178" t="s">
        <v>191</v>
      </c>
      <c r="E5" s="179"/>
      <c r="F5" s="183">
        <v>0.8</v>
      </c>
      <c r="G5" s="184"/>
      <c r="H5" s="178" t="s">
        <v>192</v>
      </c>
      <c r="I5" s="179"/>
      <c r="J5" s="64" t="s">
        <v>50</v>
      </c>
      <c r="K5" s="65" t="s">
        <v>51</v>
      </c>
    </row>
    <row r="6" customHeight="1" spans="1:11">
      <c r="A6" s="178" t="s">
        <v>56</v>
      </c>
      <c r="B6" s="64">
        <v>4</v>
      </c>
      <c r="C6" s="65">
        <v>6</v>
      </c>
      <c r="D6" s="178" t="s">
        <v>193</v>
      </c>
      <c r="E6" s="179"/>
      <c r="F6" s="183">
        <v>0.7</v>
      </c>
      <c r="G6" s="184"/>
      <c r="H6" s="185" t="s">
        <v>194</v>
      </c>
      <c r="I6" s="219"/>
      <c r="J6" s="219"/>
      <c r="K6" s="243"/>
    </row>
    <row r="7" customHeight="1" spans="1:11">
      <c r="A7" s="178" t="s">
        <v>59</v>
      </c>
      <c r="B7" s="186">
        <v>13230</v>
      </c>
      <c r="C7" s="187"/>
      <c r="D7" s="178" t="s">
        <v>195</v>
      </c>
      <c r="E7" s="179"/>
      <c r="F7" s="183">
        <v>0.6</v>
      </c>
      <c r="G7" s="184"/>
      <c r="H7" s="188"/>
      <c r="I7" s="64"/>
      <c r="J7" s="64"/>
      <c r="K7" s="65"/>
    </row>
    <row r="8" ht="34" customHeight="1" spans="1:11">
      <c r="A8" s="189" t="s">
        <v>62</v>
      </c>
      <c r="B8" s="190" t="s">
        <v>63</v>
      </c>
      <c r="C8" s="191"/>
      <c r="D8" s="192" t="s">
        <v>64</v>
      </c>
      <c r="E8" s="193"/>
      <c r="F8" s="194">
        <v>45509</v>
      </c>
      <c r="G8" s="195"/>
      <c r="H8" s="192" t="s">
        <v>196</v>
      </c>
      <c r="I8" s="193"/>
      <c r="J8" s="193"/>
      <c r="K8" s="244"/>
    </row>
    <row r="9" customHeight="1" spans="1:11">
      <c r="A9" s="196" t="s">
        <v>197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</row>
    <row r="10" customHeight="1" spans="1:11">
      <c r="A10" s="197" t="s">
        <v>68</v>
      </c>
      <c r="B10" s="198" t="s">
        <v>69</v>
      </c>
      <c r="C10" s="199" t="s">
        <v>70</v>
      </c>
      <c r="D10" s="200"/>
      <c r="E10" s="201" t="s">
        <v>73</v>
      </c>
      <c r="F10" s="198" t="s">
        <v>69</v>
      </c>
      <c r="G10" s="199" t="s">
        <v>70</v>
      </c>
      <c r="H10" s="198"/>
      <c r="I10" s="201" t="s">
        <v>71</v>
      </c>
      <c r="J10" s="198" t="s">
        <v>69</v>
      </c>
      <c r="K10" s="245" t="s">
        <v>70</v>
      </c>
    </row>
    <row r="11" customHeight="1" spans="1:11">
      <c r="A11" s="182" t="s">
        <v>74</v>
      </c>
      <c r="B11" s="202" t="s">
        <v>69</v>
      </c>
      <c r="C11" s="64" t="s">
        <v>70</v>
      </c>
      <c r="D11" s="203"/>
      <c r="E11" s="204" t="s">
        <v>76</v>
      </c>
      <c r="F11" s="202" t="s">
        <v>69</v>
      </c>
      <c r="G11" s="64" t="s">
        <v>70</v>
      </c>
      <c r="H11" s="202"/>
      <c r="I11" s="204" t="s">
        <v>81</v>
      </c>
      <c r="J11" s="202" t="s">
        <v>69</v>
      </c>
      <c r="K11" s="65" t="s">
        <v>70</v>
      </c>
    </row>
    <row r="12" customHeight="1" spans="1:11">
      <c r="A12" s="192" t="s">
        <v>110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44"/>
    </row>
    <row r="13" customHeight="1" spans="1:11">
      <c r="A13" s="205" t="s">
        <v>198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 t="s">
        <v>196</v>
      </c>
      <c r="B14" s="207"/>
      <c r="C14" s="207"/>
      <c r="D14" s="207"/>
      <c r="E14" s="207"/>
      <c r="F14" s="207"/>
      <c r="G14" s="207"/>
      <c r="H14" s="207"/>
      <c r="I14" s="246"/>
      <c r="J14" s="246"/>
      <c r="K14" s="247"/>
    </row>
    <row r="15" customHeight="1" spans="1:11">
      <c r="A15" s="208"/>
      <c r="B15" s="209"/>
      <c r="C15" s="209"/>
      <c r="D15" s="210"/>
      <c r="E15" s="211"/>
      <c r="F15" s="209"/>
      <c r="G15" s="209"/>
      <c r="H15" s="210"/>
      <c r="I15" s="248"/>
      <c r="J15" s="249"/>
      <c r="K15" s="250"/>
    </row>
    <row r="16" customHeight="1" spans="1:1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51"/>
    </row>
    <row r="17" customHeight="1" spans="1:11">
      <c r="A17" s="205" t="s">
        <v>199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customHeight="1" spans="1:11">
      <c r="A18" s="206" t="s">
        <v>196</v>
      </c>
      <c r="B18" s="207"/>
      <c r="C18" s="207"/>
      <c r="D18" s="207"/>
      <c r="E18" s="207"/>
      <c r="F18" s="207"/>
      <c r="G18" s="207"/>
      <c r="H18" s="207"/>
      <c r="I18" s="246"/>
      <c r="J18" s="246"/>
      <c r="K18" s="247"/>
    </row>
    <row r="19" customHeight="1" spans="1:11">
      <c r="A19" s="208"/>
      <c r="B19" s="209"/>
      <c r="C19" s="209"/>
      <c r="D19" s="210"/>
      <c r="E19" s="211"/>
      <c r="F19" s="209"/>
      <c r="G19" s="209"/>
      <c r="H19" s="210"/>
      <c r="I19" s="248"/>
      <c r="J19" s="249"/>
      <c r="K19" s="250"/>
    </row>
    <row r="20" customHeigh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51"/>
    </row>
    <row r="21" customHeight="1" spans="1:11">
      <c r="A21" s="214" t="s">
        <v>107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customHeight="1" spans="1:11">
      <c r="A22" s="83" t="s">
        <v>108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53"/>
    </row>
    <row r="23" customHeight="1" spans="1:11">
      <c r="A23" s="94" t="s">
        <v>109</v>
      </c>
      <c r="B23" s="96"/>
      <c r="C23" s="64" t="s">
        <v>50</v>
      </c>
      <c r="D23" s="64" t="s">
        <v>51</v>
      </c>
      <c r="E23" s="93"/>
      <c r="F23" s="93"/>
      <c r="G23" s="93"/>
      <c r="H23" s="93"/>
      <c r="I23" s="93"/>
      <c r="J23" s="93"/>
      <c r="K23" s="147"/>
    </row>
    <row r="24" customHeight="1" spans="1:11">
      <c r="A24" s="215" t="s">
        <v>200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52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53"/>
    </row>
    <row r="26" customHeight="1" spans="1:11">
      <c r="A26" s="196" t="s">
        <v>118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customHeight="1" spans="1:11">
      <c r="A27" s="172" t="s">
        <v>119</v>
      </c>
      <c r="B27" s="199" t="s">
        <v>79</v>
      </c>
      <c r="C27" s="199" t="s">
        <v>80</v>
      </c>
      <c r="D27" s="199" t="s">
        <v>72</v>
      </c>
      <c r="E27" s="173" t="s">
        <v>120</v>
      </c>
      <c r="F27" s="199" t="s">
        <v>79</v>
      </c>
      <c r="G27" s="199" t="s">
        <v>80</v>
      </c>
      <c r="H27" s="199" t="s">
        <v>72</v>
      </c>
      <c r="I27" s="173" t="s">
        <v>121</v>
      </c>
      <c r="J27" s="199" t="s">
        <v>79</v>
      </c>
      <c r="K27" s="245" t="s">
        <v>80</v>
      </c>
    </row>
    <row r="28" customHeight="1" spans="1:11">
      <c r="A28" s="185" t="s">
        <v>71</v>
      </c>
      <c r="B28" s="64" t="s">
        <v>79</v>
      </c>
      <c r="C28" s="64" t="s">
        <v>80</v>
      </c>
      <c r="D28" s="64" t="s">
        <v>72</v>
      </c>
      <c r="E28" s="219" t="s">
        <v>78</v>
      </c>
      <c r="F28" s="64" t="s">
        <v>79</v>
      </c>
      <c r="G28" s="64" t="s">
        <v>80</v>
      </c>
      <c r="H28" s="64" t="s">
        <v>72</v>
      </c>
      <c r="I28" s="219" t="s">
        <v>89</v>
      </c>
      <c r="J28" s="64" t="s">
        <v>79</v>
      </c>
      <c r="K28" s="65" t="s">
        <v>80</v>
      </c>
    </row>
    <row r="29" customHeight="1" spans="1:11">
      <c r="A29" s="178" t="s">
        <v>82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54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55"/>
    </row>
    <row r="31" customHeight="1" spans="1:11">
      <c r="A31" s="223" t="s">
        <v>201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224" t="s">
        <v>202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56"/>
    </row>
    <row r="33" ht="17.25" customHeight="1" spans="1:11">
      <c r="A33" s="224" t="s">
        <v>203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56"/>
    </row>
    <row r="34" ht="17.25" customHeight="1" spans="1:11">
      <c r="A34" s="224" t="s">
        <v>204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56"/>
    </row>
    <row r="35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56"/>
    </row>
    <row r="36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6"/>
    </row>
    <row r="37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56"/>
    </row>
    <row r="38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6"/>
    </row>
    <row r="39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56"/>
    </row>
    <row r="40" ht="17.25" customHeight="1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56"/>
    </row>
    <row r="4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56"/>
    </row>
    <row r="42" ht="17.25" customHeight="1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56"/>
    </row>
    <row r="43" ht="17.25" customHeight="1" spans="1:11">
      <c r="A43" s="221" t="s">
        <v>117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5"/>
    </row>
    <row r="44" customHeight="1" spans="1:11">
      <c r="A44" s="223" t="s">
        <v>205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ht="18" customHeight="1" spans="1:11">
      <c r="A45" s="226" t="s">
        <v>110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57"/>
    </row>
    <row r="46" ht="18" customHeight="1" spans="1:11">
      <c r="A46" s="226"/>
      <c r="B46" s="227"/>
      <c r="C46" s="227"/>
      <c r="D46" s="227"/>
      <c r="E46" s="227"/>
      <c r="F46" s="227"/>
      <c r="G46" s="227"/>
      <c r="H46" s="227"/>
      <c r="I46" s="227"/>
      <c r="J46" s="227"/>
      <c r="K46" s="257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53"/>
    </row>
    <row r="48" ht="21" customHeight="1" spans="1:11">
      <c r="A48" s="228" t="s">
        <v>123</v>
      </c>
      <c r="B48" s="229" t="s">
        <v>206</v>
      </c>
      <c r="C48" s="229"/>
      <c r="D48" s="230" t="s">
        <v>125</v>
      </c>
      <c r="E48" s="231"/>
      <c r="F48" s="230" t="s">
        <v>126</v>
      </c>
      <c r="G48" s="232"/>
      <c r="H48" s="233" t="s">
        <v>127</v>
      </c>
      <c r="I48" s="233"/>
      <c r="J48" s="229"/>
      <c r="K48" s="258"/>
    </row>
    <row r="49" customHeight="1" spans="1:11">
      <c r="A49" s="234" t="s">
        <v>129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59"/>
    </row>
    <row r="50" customHeight="1" spans="1:1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60"/>
    </row>
    <row r="51" customHeight="1" spans="1:1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61"/>
    </row>
    <row r="52" ht="21" customHeight="1" spans="1:11">
      <c r="A52" s="228" t="s">
        <v>123</v>
      </c>
      <c r="B52" s="229" t="s">
        <v>206</v>
      </c>
      <c r="C52" s="229"/>
      <c r="D52" s="230" t="s">
        <v>125</v>
      </c>
      <c r="E52" s="230" t="s">
        <v>207</v>
      </c>
      <c r="F52" s="230" t="s">
        <v>126</v>
      </c>
      <c r="G52" s="240">
        <v>45439</v>
      </c>
      <c r="H52" s="233" t="s">
        <v>127</v>
      </c>
      <c r="I52" s="233"/>
      <c r="J52" s="262" t="s">
        <v>128</v>
      </c>
      <c r="K52" s="26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="80" zoomScaleNormal="90" workbookViewId="0">
      <selection activeCell="A2" sqref="A2:G21"/>
    </sheetView>
  </sheetViews>
  <sheetFormatPr defaultColWidth="9" defaultRowHeight="26" customHeight="1"/>
  <cols>
    <col min="1" max="1" width="17.1666666666667" style="60" customWidth="1"/>
    <col min="2" max="2" width="7.8" style="60" customWidth="1"/>
    <col min="3" max="7" width="9.33333333333333" style="60" customWidth="1"/>
    <col min="8" max="8" width="1.33333333333333" style="60" customWidth="1"/>
    <col min="9" max="9" width="11.5" style="60" customWidth="1"/>
    <col min="10" max="10" width="8.375" style="60" customWidth="1"/>
    <col min="11" max="11" width="10.5" style="60" customWidth="1"/>
    <col min="12" max="12" width="8.375" style="60" customWidth="1"/>
    <col min="13" max="14" width="10.875" style="60" customWidth="1"/>
    <col min="15" max="16384" width="9" style="60"/>
  </cols>
  <sheetData>
    <row r="1" s="60" customFormat="1" ht="30" customHeight="1" spans="1:14">
      <c r="A1" s="61" t="s">
        <v>131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="4" customFormat="1" ht="25" customHeight="1" spans="1:14">
      <c r="A2" s="63" t="s">
        <v>46</v>
      </c>
      <c r="B2" s="64" t="s">
        <v>47</v>
      </c>
      <c r="C2" s="65"/>
      <c r="D2" s="66" t="s">
        <v>132</v>
      </c>
      <c r="E2" s="67"/>
      <c r="F2" s="67"/>
      <c r="G2" s="67"/>
      <c r="H2" s="68"/>
      <c r="I2" s="73" t="s">
        <v>41</v>
      </c>
      <c r="J2" s="74" t="s">
        <v>42</v>
      </c>
      <c r="K2" s="75"/>
      <c r="L2" s="75"/>
      <c r="M2" s="75"/>
      <c r="N2" s="75"/>
    </row>
    <row r="3" s="4" customFormat="1" ht="23" customHeight="1" spans="1:14">
      <c r="A3" s="69" t="s">
        <v>133</v>
      </c>
      <c r="B3" s="70" t="s">
        <v>134</v>
      </c>
      <c r="C3" s="71"/>
      <c r="D3" s="71"/>
      <c r="E3" s="71"/>
      <c r="F3" s="71"/>
      <c r="G3" s="71"/>
      <c r="H3" s="63"/>
      <c r="I3" s="70" t="s">
        <v>135</v>
      </c>
      <c r="J3" s="71"/>
      <c r="K3" s="71"/>
      <c r="L3" s="71"/>
      <c r="M3" s="71"/>
      <c r="N3" s="71"/>
    </row>
    <row r="4" s="4" customFormat="1" ht="23" customHeight="1" spans="1:14">
      <c r="A4" s="71"/>
      <c r="B4" s="72" t="s">
        <v>136</v>
      </c>
      <c r="C4" s="72" t="s">
        <v>94</v>
      </c>
      <c r="D4" s="72" t="s">
        <v>95</v>
      </c>
      <c r="E4" s="72" t="s">
        <v>96</v>
      </c>
      <c r="F4" s="72" t="s">
        <v>97</v>
      </c>
      <c r="G4" s="72" t="s">
        <v>98</v>
      </c>
      <c r="H4" s="63"/>
      <c r="I4" s="76" t="s">
        <v>94</v>
      </c>
      <c r="J4" s="76" t="s">
        <v>95</v>
      </c>
      <c r="K4" s="76" t="s">
        <v>96</v>
      </c>
      <c r="L4" s="76" t="s">
        <v>97</v>
      </c>
      <c r="M4" s="76" t="s">
        <v>98</v>
      </c>
      <c r="N4" s="76" t="s">
        <v>99</v>
      </c>
    </row>
    <row r="5" s="4" customFormat="1" ht="23" customHeight="1" spans="1:14">
      <c r="A5" s="69"/>
      <c r="B5" s="72" t="s">
        <v>137</v>
      </c>
      <c r="C5" s="72" t="s">
        <v>138</v>
      </c>
      <c r="D5" s="72" t="s">
        <v>139</v>
      </c>
      <c r="E5" s="72" t="s">
        <v>140</v>
      </c>
      <c r="F5" s="72" t="s">
        <v>141</v>
      </c>
      <c r="G5" s="72" t="s">
        <v>142</v>
      </c>
      <c r="H5" s="63"/>
      <c r="I5" s="76" t="s">
        <v>143</v>
      </c>
      <c r="J5" s="76" t="s">
        <v>144</v>
      </c>
      <c r="K5" s="76" t="s">
        <v>145</v>
      </c>
      <c r="L5" s="76" t="s">
        <v>146</v>
      </c>
      <c r="M5" s="76" t="s">
        <v>147</v>
      </c>
      <c r="N5" s="76" t="s">
        <v>148</v>
      </c>
    </row>
    <row r="6" s="4" customFormat="1" ht="21" customHeight="1" spans="1:14">
      <c r="A6" s="72" t="s">
        <v>149</v>
      </c>
      <c r="B6" s="72">
        <f t="shared" ref="B6:B9" si="0">C6-1</f>
        <v>70</v>
      </c>
      <c r="C6" s="72">
        <f t="shared" ref="C6:C9" si="1">D6-2</f>
        <v>71</v>
      </c>
      <c r="D6" s="72">
        <v>73</v>
      </c>
      <c r="E6" s="72">
        <f t="shared" ref="E6:E9" si="2">D6+2</f>
        <v>75</v>
      </c>
      <c r="F6" s="72">
        <f t="shared" ref="F6:F9" si="3">E6+2</f>
        <v>77</v>
      </c>
      <c r="G6" s="72">
        <f t="shared" ref="G6:G9" si="4">F6+1</f>
        <v>78</v>
      </c>
      <c r="H6" s="63"/>
      <c r="I6" s="63" t="s">
        <v>150</v>
      </c>
      <c r="J6" s="63" t="s">
        <v>151</v>
      </c>
      <c r="K6" s="63" t="s">
        <v>152</v>
      </c>
      <c r="L6" s="63" t="s">
        <v>151</v>
      </c>
      <c r="M6" s="63" t="s">
        <v>150</v>
      </c>
      <c r="N6" s="63" t="s">
        <v>153</v>
      </c>
    </row>
    <row r="7" s="4" customFormat="1" ht="21" customHeight="1" spans="1:14">
      <c r="A7" s="72" t="s">
        <v>154</v>
      </c>
      <c r="B7" s="72">
        <f t="shared" si="0"/>
        <v>69</v>
      </c>
      <c r="C7" s="72">
        <f t="shared" si="1"/>
        <v>70</v>
      </c>
      <c r="D7" s="72">
        <v>72</v>
      </c>
      <c r="E7" s="72">
        <f t="shared" si="2"/>
        <v>74</v>
      </c>
      <c r="F7" s="72">
        <f t="shared" si="3"/>
        <v>76</v>
      </c>
      <c r="G7" s="72">
        <f t="shared" si="4"/>
        <v>77</v>
      </c>
      <c r="H7" s="63"/>
      <c r="I7" s="63" t="s">
        <v>155</v>
      </c>
      <c r="J7" s="63" t="s">
        <v>151</v>
      </c>
      <c r="K7" s="63">
        <f>0.3/0.3</f>
        <v>1</v>
      </c>
      <c r="L7" s="63" t="s">
        <v>152</v>
      </c>
      <c r="M7" s="63" t="s">
        <v>156</v>
      </c>
      <c r="N7" s="63" t="s">
        <v>157</v>
      </c>
    </row>
    <row r="8" s="4" customFormat="1" ht="21" customHeight="1" spans="1:14">
      <c r="A8" s="72" t="s">
        <v>158</v>
      </c>
      <c r="B8" s="72">
        <f t="shared" si="0"/>
        <v>67</v>
      </c>
      <c r="C8" s="72">
        <f t="shared" si="1"/>
        <v>68</v>
      </c>
      <c r="D8" s="72">
        <v>70</v>
      </c>
      <c r="E8" s="72">
        <f t="shared" si="2"/>
        <v>72</v>
      </c>
      <c r="F8" s="72">
        <f t="shared" si="3"/>
        <v>74</v>
      </c>
      <c r="G8" s="72">
        <f t="shared" si="4"/>
        <v>75</v>
      </c>
      <c r="H8" s="63"/>
      <c r="I8" s="63" t="s">
        <v>159</v>
      </c>
      <c r="J8" s="63" t="s">
        <v>151</v>
      </c>
      <c r="K8" s="63" t="s">
        <v>151</v>
      </c>
      <c r="L8" s="63" t="s">
        <v>151</v>
      </c>
      <c r="M8" s="63" t="s">
        <v>151</v>
      </c>
      <c r="N8" s="63" t="s">
        <v>151</v>
      </c>
    </row>
    <row r="9" s="4" customFormat="1" ht="21" customHeight="1" spans="1:14">
      <c r="A9" s="72" t="s">
        <v>160</v>
      </c>
      <c r="B9" s="72">
        <f t="shared" si="0"/>
        <v>60</v>
      </c>
      <c r="C9" s="72">
        <f t="shared" si="1"/>
        <v>61</v>
      </c>
      <c r="D9" s="72">
        <v>63</v>
      </c>
      <c r="E9" s="72">
        <f t="shared" si="2"/>
        <v>65</v>
      </c>
      <c r="F9" s="72">
        <f t="shared" si="3"/>
        <v>67</v>
      </c>
      <c r="G9" s="72">
        <f t="shared" si="4"/>
        <v>68</v>
      </c>
      <c r="H9" s="63"/>
      <c r="I9" s="63" t="s">
        <v>151</v>
      </c>
      <c r="J9" s="63" t="s">
        <v>151</v>
      </c>
      <c r="K9" s="63" t="s">
        <v>151</v>
      </c>
      <c r="L9" s="63" t="s">
        <v>161</v>
      </c>
      <c r="M9" s="63" t="s">
        <v>151</v>
      </c>
      <c r="N9" s="63" t="s">
        <v>151</v>
      </c>
    </row>
    <row r="10" s="4" customFormat="1" ht="21" customHeight="1" spans="1:14">
      <c r="A10" s="72" t="s">
        <v>162</v>
      </c>
      <c r="B10" s="72">
        <f>C10-4</f>
        <v>112</v>
      </c>
      <c r="C10" s="72">
        <f>D10-4</f>
        <v>116</v>
      </c>
      <c r="D10" s="72">
        <v>120</v>
      </c>
      <c r="E10" s="72">
        <f>D10+4</f>
        <v>124</v>
      </c>
      <c r="F10" s="72">
        <f>E10+4</f>
        <v>128</v>
      </c>
      <c r="G10" s="72">
        <f>F10+6</f>
        <v>134</v>
      </c>
      <c r="H10" s="63"/>
      <c r="I10" s="63" t="s">
        <v>151</v>
      </c>
      <c r="J10" s="63" t="s">
        <v>151</v>
      </c>
      <c r="K10" s="63" t="s">
        <v>151</v>
      </c>
      <c r="L10" s="63" t="s">
        <v>151</v>
      </c>
      <c r="M10" s="63" t="s">
        <v>151</v>
      </c>
      <c r="N10" s="63" t="s">
        <v>151</v>
      </c>
    </row>
    <row r="11" s="4" customFormat="1" ht="21" customHeight="1" spans="1:14">
      <c r="A11" s="72" t="s">
        <v>163</v>
      </c>
      <c r="B11" s="72">
        <f>C11-4</f>
        <v>122</v>
      </c>
      <c r="C11" s="72">
        <f>D11-4</f>
        <v>126</v>
      </c>
      <c r="D11" s="72">
        <v>130</v>
      </c>
      <c r="E11" s="72">
        <f>D11+4</f>
        <v>134</v>
      </c>
      <c r="F11" s="72">
        <f>E11+5</f>
        <v>139</v>
      </c>
      <c r="G11" s="72">
        <f>F11+6</f>
        <v>145</v>
      </c>
      <c r="H11" s="63"/>
      <c r="I11" s="63" t="s">
        <v>164</v>
      </c>
      <c r="J11" s="63" t="s">
        <v>165</v>
      </c>
      <c r="K11" s="63" t="s">
        <v>166</v>
      </c>
      <c r="L11" s="63" t="s">
        <v>167</v>
      </c>
      <c r="M11" s="63" t="s">
        <v>165</v>
      </c>
      <c r="N11" s="63" t="s">
        <v>168</v>
      </c>
    </row>
    <row r="12" s="4" customFormat="1" ht="21" customHeight="1" spans="1:14">
      <c r="A12" s="72" t="s">
        <v>169</v>
      </c>
      <c r="B12" s="72">
        <f>C12-1</f>
        <v>77.5</v>
      </c>
      <c r="C12" s="72">
        <f>D12-1.5</f>
        <v>78.5</v>
      </c>
      <c r="D12" s="72">
        <v>80</v>
      </c>
      <c r="E12" s="72">
        <f>D12+1.5</f>
        <v>81.5</v>
      </c>
      <c r="F12" s="72">
        <f>E12+1.5</f>
        <v>83</v>
      </c>
      <c r="G12" s="72">
        <f>F12+1.1</f>
        <v>84.1</v>
      </c>
      <c r="H12" s="63"/>
      <c r="I12" s="63"/>
      <c r="J12" s="63"/>
      <c r="K12" s="63"/>
      <c r="L12" s="63"/>
      <c r="M12" s="63"/>
      <c r="N12" s="63"/>
    </row>
    <row r="13" s="4" customFormat="1" ht="21" customHeight="1" spans="1:14">
      <c r="A13" s="72" t="s">
        <v>170</v>
      </c>
      <c r="B13" s="72">
        <f>C13-0.8</f>
        <v>22.4</v>
      </c>
      <c r="C13" s="72">
        <f>D13-0.8</f>
        <v>23.2</v>
      </c>
      <c r="D13" s="72">
        <v>24</v>
      </c>
      <c r="E13" s="72">
        <f>D13+0.8</f>
        <v>24.8</v>
      </c>
      <c r="F13" s="72">
        <f>E13+0.8</f>
        <v>25.6</v>
      </c>
      <c r="G13" s="72">
        <f>F13+1.3</f>
        <v>26.9</v>
      </c>
      <c r="H13" s="63"/>
      <c r="I13" s="63" t="s">
        <v>171</v>
      </c>
      <c r="J13" s="63" t="s">
        <v>172</v>
      </c>
      <c r="K13" s="63" t="s">
        <v>151</v>
      </c>
      <c r="L13" s="63" t="s">
        <v>161</v>
      </c>
      <c r="M13" s="63" t="s">
        <v>151</v>
      </c>
      <c r="N13" s="63" t="s">
        <v>173</v>
      </c>
    </row>
    <row r="14" s="4" customFormat="1" ht="21" customHeight="1" spans="1:14">
      <c r="A14" s="72" t="s">
        <v>174</v>
      </c>
      <c r="B14" s="72">
        <f>C14-0.7</f>
        <v>17.6</v>
      </c>
      <c r="C14" s="72">
        <f>D14-0.7</f>
        <v>18.3</v>
      </c>
      <c r="D14" s="72">
        <v>19</v>
      </c>
      <c r="E14" s="72">
        <f>D14+0.7</f>
        <v>19.7</v>
      </c>
      <c r="F14" s="72">
        <f>E14+0.7</f>
        <v>20.4</v>
      </c>
      <c r="G14" s="72">
        <f>F14+1</f>
        <v>21.4</v>
      </c>
      <c r="H14" s="63"/>
      <c r="I14" s="63" t="s">
        <v>175</v>
      </c>
      <c r="J14" s="63" t="s">
        <v>176</v>
      </c>
      <c r="K14" s="63" t="s">
        <v>176</v>
      </c>
      <c r="L14" s="63" t="s">
        <v>176</v>
      </c>
      <c r="M14" s="63" t="s">
        <v>176</v>
      </c>
      <c r="N14" s="63" t="s">
        <v>176</v>
      </c>
    </row>
    <row r="15" s="4" customFormat="1" ht="21" customHeight="1" spans="1:14">
      <c r="A15" s="72" t="s">
        <v>177</v>
      </c>
      <c r="B15" s="72">
        <f t="shared" ref="B15:B19" si="5">C15-0.5</f>
        <v>14.5</v>
      </c>
      <c r="C15" s="72">
        <f t="shared" ref="C15:C20" si="6">D15-0.5</f>
        <v>15</v>
      </c>
      <c r="D15" s="72">
        <v>15.5</v>
      </c>
      <c r="E15" s="72">
        <f>D15+0.5</f>
        <v>16</v>
      </c>
      <c r="F15" s="72">
        <f>E15+0.5</f>
        <v>16.5</v>
      </c>
      <c r="G15" s="72">
        <f>F15+0.7</f>
        <v>17.2</v>
      </c>
      <c r="H15" s="63"/>
      <c r="I15" s="63" t="s">
        <v>152</v>
      </c>
      <c r="J15" s="63" t="s">
        <v>151</v>
      </c>
      <c r="K15" s="63" t="s">
        <v>175</v>
      </c>
      <c r="L15" s="63" t="s">
        <v>175</v>
      </c>
      <c r="M15" s="63" t="s">
        <v>176</v>
      </c>
      <c r="N15" s="63" t="s">
        <v>176</v>
      </c>
    </row>
    <row r="16" s="4" customFormat="1" ht="21" customHeight="1" spans="1:14">
      <c r="A16" s="72" t="s">
        <v>178</v>
      </c>
      <c r="B16" s="72">
        <f t="shared" ref="B16:B21" si="7">C16</f>
        <v>9</v>
      </c>
      <c r="C16" s="72">
        <f>D16</f>
        <v>9</v>
      </c>
      <c r="D16" s="72">
        <v>9</v>
      </c>
      <c r="E16" s="72">
        <f t="shared" ref="E16:G16" si="8">D16</f>
        <v>9</v>
      </c>
      <c r="F16" s="72">
        <f t="shared" si="8"/>
        <v>9</v>
      </c>
      <c r="G16" s="72">
        <f t="shared" si="8"/>
        <v>9</v>
      </c>
      <c r="H16" s="63"/>
      <c r="I16" s="63" t="s">
        <v>151</v>
      </c>
      <c r="J16" s="63" t="s">
        <v>151</v>
      </c>
      <c r="K16" s="63" t="s">
        <v>151</v>
      </c>
      <c r="L16" s="63" t="s">
        <v>151</v>
      </c>
      <c r="M16" s="63" t="s">
        <v>151</v>
      </c>
      <c r="N16" s="63" t="s">
        <v>151</v>
      </c>
    </row>
    <row r="17" s="4" customFormat="1" ht="21" customHeight="1" spans="1:14">
      <c r="A17" s="72" t="s">
        <v>179</v>
      </c>
      <c r="B17" s="72">
        <f>C17-1</f>
        <v>50</v>
      </c>
      <c r="C17" s="72">
        <f>D17-1</f>
        <v>51</v>
      </c>
      <c r="D17" s="72">
        <v>52</v>
      </c>
      <c r="E17" s="72">
        <f>D17+1</f>
        <v>53</v>
      </c>
      <c r="F17" s="72">
        <f>E17+1</f>
        <v>54</v>
      </c>
      <c r="G17" s="72">
        <f>F17+1.5</f>
        <v>55.5</v>
      </c>
      <c r="H17" s="63"/>
      <c r="I17" s="63" t="s">
        <v>151</v>
      </c>
      <c r="J17" s="63" t="s">
        <v>151</v>
      </c>
      <c r="K17" s="63" t="s">
        <v>151</v>
      </c>
      <c r="L17" s="63" t="s">
        <v>151</v>
      </c>
      <c r="M17" s="63" t="s">
        <v>151</v>
      </c>
      <c r="N17" s="63" t="s">
        <v>151</v>
      </c>
    </row>
    <row r="18" s="4" customFormat="1" ht="21" customHeight="1" spans="1:14">
      <c r="A18" s="72" t="s">
        <v>180</v>
      </c>
      <c r="B18" s="72">
        <f t="shared" si="5"/>
        <v>35</v>
      </c>
      <c r="C18" s="72">
        <f t="shared" si="6"/>
        <v>35.5</v>
      </c>
      <c r="D18" s="72">
        <v>36</v>
      </c>
      <c r="E18" s="72">
        <f t="shared" ref="E18:G18" si="9">D18+0.5</f>
        <v>36.5</v>
      </c>
      <c r="F18" s="72">
        <f t="shared" si="9"/>
        <v>37</v>
      </c>
      <c r="G18" s="72">
        <f t="shared" si="9"/>
        <v>37.5</v>
      </c>
      <c r="H18" s="63"/>
      <c r="I18" s="63"/>
      <c r="J18" s="63" t="s">
        <v>151</v>
      </c>
      <c r="K18" s="63" t="s">
        <v>151</v>
      </c>
      <c r="L18" s="63" t="s">
        <v>151</v>
      </c>
      <c r="M18" s="63" t="s">
        <v>151</v>
      </c>
      <c r="N18" s="63" t="s">
        <v>151</v>
      </c>
    </row>
    <row r="19" s="4" customFormat="1" ht="21" customHeight="1" spans="1:14">
      <c r="A19" s="72" t="s">
        <v>181</v>
      </c>
      <c r="B19" s="72">
        <f t="shared" si="5"/>
        <v>25.5</v>
      </c>
      <c r="C19" s="72">
        <f t="shared" si="6"/>
        <v>26</v>
      </c>
      <c r="D19" s="72">
        <v>26.5</v>
      </c>
      <c r="E19" s="72">
        <f>D19+0.5</f>
        <v>27</v>
      </c>
      <c r="F19" s="72">
        <f>E19+0.5</f>
        <v>27.5</v>
      </c>
      <c r="G19" s="72">
        <f>F19+0.75</f>
        <v>28.25</v>
      </c>
      <c r="H19" s="63"/>
      <c r="I19" s="63" t="s">
        <v>182</v>
      </c>
      <c r="J19" s="63" t="s">
        <v>176</v>
      </c>
      <c r="K19" s="63" t="s">
        <v>176</v>
      </c>
      <c r="L19" s="63" t="s">
        <v>183</v>
      </c>
      <c r="M19" s="63" t="s">
        <v>176</v>
      </c>
      <c r="N19" s="63" t="s">
        <v>150</v>
      </c>
    </row>
    <row r="20" s="4" customFormat="1" ht="21" customHeight="1" spans="1:14">
      <c r="A20" s="72" t="s">
        <v>184</v>
      </c>
      <c r="B20" s="72">
        <f t="shared" si="7"/>
        <v>15.5</v>
      </c>
      <c r="C20" s="72">
        <f t="shared" si="6"/>
        <v>15.5</v>
      </c>
      <c r="D20" s="72">
        <v>16</v>
      </c>
      <c r="E20" s="72">
        <f>D20</f>
        <v>16</v>
      </c>
      <c r="F20" s="72">
        <f>E20+1.5</f>
        <v>17.5</v>
      </c>
      <c r="G20" s="72">
        <f>F20</f>
        <v>17.5</v>
      </c>
      <c r="H20" s="63"/>
      <c r="I20" s="63" t="s">
        <v>152</v>
      </c>
      <c r="J20" s="63" t="s">
        <v>151</v>
      </c>
      <c r="K20" s="63" t="s">
        <v>175</v>
      </c>
      <c r="L20" s="63" t="s">
        <v>175</v>
      </c>
      <c r="M20" s="63" t="s">
        <v>176</v>
      </c>
      <c r="N20" s="63" t="s">
        <v>176</v>
      </c>
    </row>
    <row r="21" s="4" customFormat="1" ht="21" customHeight="1" spans="1:14">
      <c r="A21" s="72" t="s">
        <v>185</v>
      </c>
      <c r="B21" s="72">
        <f t="shared" si="7"/>
        <v>16</v>
      </c>
      <c r="C21" s="72">
        <f>D21-1</f>
        <v>16</v>
      </c>
      <c r="D21" s="72">
        <v>17</v>
      </c>
      <c r="E21" s="72">
        <f>D21</f>
        <v>17</v>
      </c>
      <c r="F21" s="72">
        <f>E21+1.5</f>
        <v>18.5</v>
      </c>
      <c r="G21" s="72">
        <f>F21</f>
        <v>18.5</v>
      </c>
      <c r="H21" s="63"/>
      <c r="I21" s="63" t="s">
        <v>171</v>
      </c>
      <c r="J21" s="63" t="s">
        <v>172</v>
      </c>
      <c r="K21" s="63" t="s">
        <v>151</v>
      </c>
      <c r="L21" s="63" t="s">
        <v>161</v>
      </c>
      <c r="M21" s="63" t="s">
        <v>151</v>
      </c>
      <c r="N21" s="63" t="s">
        <v>173</v>
      </c>
    </row>
    <row r="22" s="60" customFormat="1" customHeight="1" spans="9:13">
      <c r="I22" s="77" t="s">
        <v>186</v>
      </c>
      <c r="J22" s="78"/>
      <c r="K22" s="77" t="s">
        <v>187</v>
      </c>
      <c r="L22" s="77"/>
      <c r="M22" s="77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1388888888889" right="0.751388888888889" top="1" bottom="1" header="0.5" footer="0.5"/>
  <pageSetup paperSize="9" scale="91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110" zoomScaleNormal="110" workbookViewId="0">
      <selection activeCell="A20" sqref="A20:K20"/>
    </sheetView>
  </sheetViews>
  <sheetFormatPr defaultColWidth="10.1666666666667" defaultRowHeight="15.6"/>
  <cols>
    <col min="1" max="1" width="9.66666666666667" style="81" customWidth="1"/>
    <col min="2" max="2" width="11.1666666666667" style="81" customWidth="1"/>
    <col min="3" max="3" width="9.16666666666667" style="81" customWidth="1"/>
    <col min="4" max="4" width="9.5" style="81" customWidth="1"/>
    <col min="5" max="5" width="10.6833333333333" style="81" customWidth="1"/>
    <col min="6" max="6" width="20.6" style="81" customWidth="1"/>
    <col min="7" max="7" width="9.5" style="81" customWidth="1"/>
    <col min="8" max="8" width="9.16666666666667" style="81" customWidth="1"/>
    <col min="9" max="9" width="8.16666666666667" style="81" customWidth="1"/>
    <col min="10" max="10" width="10.5" style="81" customWidth="1"/>
    <col min="11" max="11" width="12.1666666666667" style="81" customWidth="1"/>
    <col min="12" max="16384" width="10.1666666666667" style="81"/>
  </cols>
  <sheetData>
    <row r="1" ht="26.55" spans="1:11">
      <c r="A1" s="82" t="s">
        <v>208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>
      <c r="A2" s="83" t="s">
        <v>37</v>
      </c>
      <c r="B2" s="84" t="s">
        <v>38</v>
      </c>
      <c r="C2" s="84"/>
      <c r="D2" s="85" t="s">
        <v>46</v>
      </c>
      <c r="E2" s="86" t="s">
        <v>47</v>
      </c>
      <c r="F2" s="87" t="s">
        <v>209</v>
      </c>
      <c r="G2" s="88" t="s">
        <v>53</v>
      </c>
      <c r="H2" s="88"/>
      <c r="I2" s="118" t="s">
        <v>41</v>
      </c>
      <c r="J2" s="88" t="s">
        <v>42</v>
      </c>
      <c r="K2" s="146"/>
    </row>
    <row r="3" spans="1:11">
      <c r="A3" s="89" t="s">
        <v>59</v>
      </c>
      <c r="B3" s="90">
        <v>13230</v>
      </c>
      <c r="C3" s="90"/>
      <c r="D3" s="91" t="s">
        <v>210</v>
      </c>
      <c r="E3" s="92">
        <v>45503</v>
      </c>
      <c r="F3" s="92"/>
      <c r="G3" s="92"/>
      <c r="H3" s="93" t="s">
        <v>211</v>
      </c>
      <c r="I3" s="93"/>
      <c r="J3" s="93"/>
      <c r="K3" s="147"/>
    </row>
    <row r="4" spans="1:11">
      <c r="A4" s="94" t="s">
        <v>56</v>
      </c>
      <c r="B4" s="95">
        <v>4</v>
      </c>
      <c r="C4" s="95">
        <v>6</v>
      </c>
      <c r="D4" s="96" t="s">
        <v>212</v>
      </c>
      <c r="E4" s="97" t="s">
        <v>213</v>
      </c>
      <c r="F4" s="97"/>
      <c r="G4" s="97"/>
      <c r="H4" s="96" t="s">
        <v>214</v>
      </c>
      <c r="I4" s="96"/>
      <c r="J4" s="111" t="s">
        <v>50</v>
      </c>
      <c r="K4" s="148" t="s">
        <v>51</v>
      </c>
    </row>
    <row r="5" spans="1:11">
      <c r="A5" s="94" t="s">
        <v>215</v>
      </c>
      <c r="B5" s="90">
        <v>6</v>
      </c>
      <c r="C5" s="90"/>
      <c r="D5" s="91" t="s">
        <v>213</v>
      </c>
      <c r="E5" s="98"/>
      <c r="F5" s="91" t="s">
        <v>216</v>
      </c>
      <c r="G5" s="91" t="s">
        <v>217</v>
      </c>
      <c r="H5" s="96" t="s">
        <v>218</v>
      </c>
      <c r="I5" s="96"/>
      <c r="J5" s="111" t="s">
        <v>50</v>
      </c>
      <c r="K5" s="148" t="s">
        <v>51</v>
      </c>
    </row>
    <row r="6" spans="1:11">
      <c r="A6" s="99" t="s">
        <v>219</v>
      </c>
      <c r="B6" s="100">
        <v>390</v>
      </c>
      <c r="C6" s="100"/>
      <c r="D6" s="101" t="s">
        <v>220</v>
      </c>
      <c r="E6" s="102"/>
      <c r="F6" s="103">
        <v>4120</v>
      </c>
      <c r="G6" s="101"/>
      <c r="H6" s="104" t="s">
        <v>221</v>
      </c>
      <c r="I6" s="104"/>
      <c r="J6" s="103" t="s">
        <v>50</v>
      </c>
      <c r="K6" s="149" t="s">
        <v>51</v>
      </c>
    </row>
    <row r="7" ht="16.35" spans="1:11">
      <c r="A7" s="105"/>
      <c r="B7" s="106"/>
      <c r="C7" s="106"/>
      <c r="D7" s="105"/>
      <c r="E7" s="106"/>
      <c r="F7" s="107"/>
      <c r="G7" s="105"/>
      <c r="H7" s="107"/>
      <c r="I7" s="106"/>
      <c r="J7" s="106"/>
      <c r="K7" s="106"/>
    </row>
    <row r="8" spans="1:11">
      <c r="A8" s="108" t="s">
        <v>222</v>
      </c>
      <c r="B8" s="87" t="s">
        <v>223</v>
      </c>
      <c r="C8" s="87" t="s">
        <v>224</v>
      </c>
      <c r="D8" s="87" t="s">
        <v>225</v>
      </c>
      <c r="E8" s="87" t="s">
        <v>226</v>
      </c>
      <c r="F8" s="87" t="s">
        <v>227</v>
      </c>
      <c r="G8" s="109" t="s">
        <v>228</v>
      </c>
      <c r="H8" s="110"/>
      <c r="I8" s="110"/>
      <c r="J8" s="110"/>
      <c r="K8" s="150"/>
    </row>
    <row r="9" spans="1:11">
      <c r="A9" s="94" t="s">
        <v>229</v>
      </c>
      <c r="B9" s="96"/>
      <c r="C9" s="111" t="s">
        <v>50</v>
      </c>
      <c r="D9" s="111" t="s">
        <v>51</v>
      </c>
      <c r="E9" s="91" t="s">
        <v>230</v>
      </c>
      <c r="F9" s="112" t="s">
        <v>231</v>
      </c>
      <c r="G9" s="113"/>
      <c r="H9" s="114"/>
      <c r="I9" s="114"/>
      <c r="J9" s="114"/>
      <c r="K9" s="151"/>
    </row>
    <row r="10" spans="1:11">
      <c r="A10" s="94" t="s">
        <v>232</v>
      </c>
      <c r="B10" s="96"/>
      <c r="C10" s="111" t="s">
        <v>50</v>
      </c>
      <c r="D10" s="111" t="s">
        <v>51</v>
      </c>
      <c r="E10" s="91" t="s">
        <v>233</v>
      </c>
      <c r="F10" s="112" t="s">
        <v>196</v>
      </c>
      <c r="G10" s="113" t="s">
        <v>234</v>
      </c>
      <c r="H10" s="114"/>
      <c r="I10" s="114"/>
      <c r="J10" s="114"/>
      <c r="K10" s="151"/>
    </row>
    <row r="11" spans="1:11">
      <c r="A11" s="115" t="s">
        <v>197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52"/>
    </row>
    <row r="12" spans="1:11">
      <c r="A12" s="89" t="s">
        <v>73</v>
      </c>
      <c r="B12" s="111" t="s">
        <v>69</v>
      </c>
      <c r="C12" s="111" t="s">
        <v>70</v>
      </c>
      <c r="D12" s="112"/>
      <c r="E12" s="91" t="s">
        <v>71</v>
      </c>
      <c r="F12" s="111" t="s">
        <v>69</v>
      </c>
      <c r="G12" s="111" t="s">
        <v>70</v>
      </c>
      <c r="H12" s="111"/>
      <c r="I12" s="91" t="s">
        <v>235</v>
      </c>
      <c r="J12" s="111" t="s">
        <v>69</v>
      </c>
      <c r="K12" s="148" t="s">
        <v>70</v>
      </c>
    </row>
    <row r="13" spans="1:11">
      <c r="A13" s="89" t="s">
        <v>76</v>
      </c>
      <c r="B13" s="111" t="s">
        <v>69</v>
      </c>
      <c r="C13" s="111" t="s">
        <v>70</v>
      </c>
      <c r="D13" s="112"/>
      <c r="E13" s="91" t="s">
        <v>81</v>
      </c>
      <c r="F13" s="111" t="s">
        <v>69</v>
      </c>
      <c r="G13" s="111" t="s">
        <v>70</v>
      </c>
      <c r="H13" s="111"/>
      <c r="I13" s="91" t="s">
        <v>236</v>
      </c>
      <c r="J13" s="111" t="s">
        <v>69</v>
      </c>
      <c r="K13" s="148" t="s">
        <v>70</v>
      </c>
    </row>
    <row r="14" ht="16.35" spans="1:11">
      <c r="A14" s="99" t="s">
        <v>237</v>
      </c>
      <c r="B14" s="103" t="s">
        <v>69</v>
      </c>
      <c r="C14" s="103" t="s">
        <v>70</v>
      </c>
      <c r="D14" s="102"/>
      <c r="E14" s="101" t="s">
        <v>238</v>
      </c>
      <c r="F14" s="103" t="s">
        <v>69</v>
      </c>
      <c r="G14" s="103" t="s">
        <v>70</v>
      </c>
      <c r="H14" s="103"/>
      <c r="I14" s="101" t="s">
        <v>239</v>
      </c>
      <c r="J14" s="103" t="s">
        <v>69</v>
      </c>
      <c r="K14" s="149" t="s">
        <v>70</v>
      </c>
    </row>
    <row r="15" ht="16.35" spans="1:11">
      <c r="A15" s="105"/>
      <c r="B15" s="117"/>
      <c r="C15" s="117"/>
      <c r="D15" s="106"/>
      <c r="E15" s="105"/>
      <c r="F15" s="117"/>
      <c r="G15" s="117"/>
      <c r="H15" s="117"/>
      <c r="I15" s="105"/>
      <c r="J15" s="117"/>
      <c r="K15" s="117"/>
    </row>
    <row r="16" s="79" customFormat="1" spans="1:11">
      <c r="A16" s="83" t="s">
        <v>240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53"/>
    </row>
    <row r="17" spans="1:11">
      <c r="A17" s="94" t="s">
        <v>241</v>
      </c>
      <c r="B17" s="96"/>
      <c r="C17" s="96"/>
      <c r="D17" s="96"/>
      <c r="E17" s="96"/>
      <c r="F17" s="96"/>
      <c r="G17" s="96"/>
      <c r="H17" s="96"/>
      <c r="I17" s="96"/>
      <c r="J17" s="96"/>
      <c r="K17" s="154"/>
    </row>
    <row r="18" spans="1:11">
      <c r="A18" s="94" t="s">
        <v>242</v>
      </c>
      <c r="B18" s="96"/>
      <c r="C18" s="96"/>
      <c r="D18" s="96"/>
      <c r="E18" s="96"/>
      <c r="F18" s="96"/>
      <c r="G18" s="96"/>
      <c r="H18" s="96"/>
      <c r="I18" s="96"/>
      <c r="J18" s="96"/>
      <c r="K18" s="154"/>
    </row>
    <row r="19" spans="1:11">
      <c r="A19" s="119" t="s">
        <v>243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5"/>
    </row>
    <row r="20" spans="1:12">
      <c r="A20" s="121" t="s">
        <v>244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56"/>
      <c r="L20" s="157"/>
    </row>
    <row r="21" spans="1:11">
      <c r="A21" s="123" t="s">
        <v>245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58"/>
    </row>
    <row r="23" spans="1:11">
      <c r="A23" s="94" t="s">
        <v>109</v>
      </c>
      <c r="B23" s="96"/>
      <c r="C23" s="111" t="s">
        <v>50</v>
      </c>
      <c r="D23" s="111" t="s">
        <v>51</v>
      </c>
      <c r="E23" s="93"/>
      <c r="F23" s="93"/>
      <c r="G23" s="93"/>
      <c r="H23" s="93"/>
      <c r="I23" s="93"/>
      <c r="J23" s="93"/>
      <c r="K23" s="147"/>
    </row>
    <row r="24" ht="16.35" spans="1:11">
      <c r="A24" s="125" t="s">
        <v>246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59"/>
    </row>
    <row r="25" ht="16.35" spans="1:1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spans="1:11">
      <c r="A26" s="128" t="s">
        <v>247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50"/>
    </row>
    <row r="27" spans="1:11">
      <c r="A27" s="129" t="s">
        <v>248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48"/>
    </row>
    <row r="28" spans="1:11">
      <c r="A28" s="130"/>
      <c r="B28" s="131"/>
      <c r="C28" s="131"/>
      <c r="D28" s="131"/>
      <c r="E28" s="131"/>
      <c r="F28" s="131"/>
      <c r="G28" s="131"/>
      <c r="H28" s="131"/>
      <c r="I28" s="131"/>
      <c r="J28" s="131"/>
      <c r="K28" s="160"/>
    </row>
    <row r="29" spans="1:11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61"/>
    </row>
    <row r="30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62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62"/>
    </row>
    <row r="32" ht="23" customHeight="1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62"/>
    </row>
    <row r="33" ht="23" customHeight="1" spans="1:11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58"/>
    </row>
    <row r="34" ht="23" customHeight="1" spans="1:11">
      <c r="A34" s="136"/>
      <c r="B34" s="124"/>
      <c r="C34" s="124"/>
      <c r="D34" s="124"/>
      <c r="E34" s="124"/>
      <c r="F34" s="124"/>
      <c r="G34" s="124"/>
      <c r="H34" s="124"/>
      <c r="I34" s="124"/>
      <c r="J34" s="124"/>
      <c r="K34" s="158"/>
    </row>
    <row r="35" ht="23" customHeight="1" spans="1:11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63"/>
    </row>
    <row r="36" ht="18.75" customHeight="1" spans="1:11">
      <c r="A36" s="139" t="s">
        <v>249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64"/>
    </row>
    <row r="37" s="80" customFormat="1" ht="18.75" customHeight="1" spans="1:11">
      <c r="A37" s="94" t="s">
        <v>250</v>
      </c>
      <c r="B37" s="96"/>
      <c r="C37" s="96"/>
      <c r="D37" s="93" t="s">
        <v>251</v>
      </c>
      <c r="E37" s="93"/>
      <c r="F37" s="141" t="s">
        <v>252</v>
      </c>
      <c r="G37" s="142"/>
      <c r="H37" s="96" t="s">
        <v>253</v>
      </c>
      <c r="I37" s="96"/>
      <c r="J37" s="96" t="s">
        <v>254</v>
      </c>
      <c r="K37" s="154"/>
    </row>
    <row r="38" ht="18.75" customHeight="1" spans="1:13">
      <c r="A38" s="94" t="s">
        <v>110</v>
      </c>
      <c r="B38" s="96" t="s">
        <v>255</v>
      </c>
      <c r="C38" s="96"/>
      <c r="D38" s="96"/>
      <c r="E38" s="96"/>
      <c r="F38" s="96"/>
      <c r="G38" s="96"/>
      <c r="H38" s="96"/>
      <c r="I38" s="96"/>
      <c r="J38" s="96"/>
      <c r="K38" s="154"/>
      <c r="M38" s="80"/>
    </row>
    <row r="39" ht="31" customHeight="1" spans="1:11">
      <c r="A39" s="94" t="s">
        <v>256</v>
      </c>
      <c r="B39" s="96"/>
      <c r="C39" s="96"/>
      <c r="D39" s="96"/>
      <c r="E39" s="96"/>
      <c r="F39" s="96"/>
      <c r="G39" s="96"/>
      <c r="H39" s="96"/>
      <c r="I39" s="96"/>
      <c r="J39" s="96"/>
      <c r="K39" s="154"/>
    </row>
    <row r="40" ht="18.75" customHeight="1" spans="1:11">
      <c r="A40" s="94"/>
      <c r="B40" s="96"/>
      <c r="C40" s="96"/>
      <c r="D40" s="96"/>
      <c r="E40" s="96"/>
      <c r="F40" s="96"/>
      <c r="G40" s="96"/>
      <c r="H40" s="96"/>
      <c r="I40" s="96"/>
      <c r="J40" s="96"/>
      <c r="K40" s="154"/>
    </row>
    <row r="41" ht="32" customHeight="1" spans="1:11">
      <c r="A41" s="99" t="s">
        <v>123</v>
      </c>
      <c r="B41" s="143" t="s">
        <v>206</v>
      </c>
      <c r="C41" s="143"/>
      <c r="D41" s="101" t="s">
        <v>257</v>
      </c>
      <c r="E41" s="102" t="s">
        <v>207</v>
      </c>
      <c r="F41" s="101" t="s">
        <v>126</v>
      </c>
      <c r="G41" s="144">
        <v>45439</v>
      </c>
      <c r="H41" s="145" t="s">
        <v>127</v>
      </c>
      <c r="I41" s="145"/>
      <c r="J41" s="143" t="s">
        <v>128</v>
      </c>
      <c r="K41" s="165"/>
    </row>
    <row r="42" ht="16.5" customHeight="1"/>
    <row r="43" ht="16.5" customHeight="1"/>
    <row r="44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508000</xdr:colOff>
                    <xdr:row>24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zoomScale="80" zoomScaleNormal="80" workbookViewId="0">
      <selection activeCell="R19" sqref="R19"/>
    </sheetView>
  </sheetViews>
  <sheetFormatPr defaultColWidth="9" defaultRowHeight="26" customHeight="1"/>
  <cols>
    <col min="1" max="1" width="17.1666666666667" style="60" customWidth="1"/>
    <col min="2" max="2" width="7.8" style="60" customWidth="1"/>
    <col min="3" max="7" width="9.33333333333333" style="60" customWidth="1"/>
    <col min="8" max="8" width="1.33333333333333" style="60" customWidth="1"/>
    <col min="9" max="9" width="11.5" style="60" customWidth="1"/>
    <col min="10" max="10" width="8.375" style="60" customWidth="1"/>
    <col min="11" max="11" width="10.5" style="60" customWidth="1"/>
    <col min="12" max="12" width="8.375" style="60" customWidth="1"/>
    <col min="13" max="14" width="10.875" style="60" customWidth="1"/>
    <col min="15" max="16384" width="9" style="60"/>
  </cols>
  <sheetData>
    <row r="1" s="60" customFormat="1" ht="30" customHeight="1" spans="1:14">
      <c r="A1" s="61" t="s">
        <v>131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="4" customFormat="1" ht="25" customHeight="1" spans="1:14">
      <c r="A2" s="63" t="s">
        <v>46</v>
      </c>
      <c r="B2" s="64" t="s">
        <v>47</v>
      </c>
      <c r="C2" s="65"/>
      <c r="D2" s="66" t="s">
        <v>132</v>
      </c>
      <c r="E2" s="67"/>
      <c r="F2" s="67"/>
      <c r="G2" s="67"/>
      <c r="H2" s="68"/>
      <c r="I2" s="73" t="s">
        <v>41</v>
      </c>
      <c r="J2" s="74" t="s">
        <v>42</v>
      </c>
      <c r="K2" s="75"/>
      <c r="L2" s="75"/>
      <c r="M2" s="75"/>
      <c r="N2" s="75"/>
    </row>
    <row r="3" s="4" customFormat="1" ht="23" customHeight="1" spans="1:14">
      <c r="A3" s="69" t="s">
        <v>133</v>
      </c>
      <c r="B3" s="70" t="s">
        <v>134</v>
      </c>
      <c r="C3" s="71"/>
      <c r="D3" s="71"/>
      <c r="E3" s="71"/>
      <c r="F3" s="71"/>
      <c r="G3" s="71"/>
      <c r="H3" s="63"/>
      <c r="I3" s="70" t="s">
        <v>135</v>
      </c>
      <c r="J3" s="71"/>
      <c r="K3" s="71"/>
      <c r="L3" s="71"/>
      <c r="M3" s="71"/>
      <c r="N3" s="71"/>
    </row>
    <row r="4" s="4" customFormat="1" ht="23" customHeight="1" spans="1:14">
      <c r="A4" s="71"/>
      <c r="B4" s="72" t="s">
        <v>136</v>
      </c>
      <c r="C4" s="72" t="s">
        <v>94</v>
      </c>
      <c r="D4" s="72" t="s">
        <v>95</v>
      </c>
      <c r="E4" s="72" t="s">
        <v>96</v>
      </c>
      <c r="F4" s="72" t="s">
        <v>97</v>
      </c>
      <c r="G4" s="72" t="s">
        <v>98</v>
      </c>
      <c r="H4" s="63"/>
      <c r="I4" s="76" t="s">
        <v>94</v>
      </c>
      <c r="J4" s="76" t="s">
        <v>95</v>
      </c>
      <c r="K4" s="76" t="s">
        <v>96</v>
      </c>
      <c r="L4" s="76" t="s">
        <v>97</v>
      </c>
      <c r="M4" s="76" t="s">
        <v>98</v>
      </c>
      <c r="N4" s="76" t="s">
        <v>99</v>
      </c>
    </row>
    <row r="5" s="4" customFormat="1" ht="23" customHeight="1" spans="1:14">
      <c r="A5" s="69"/>
      <c r="B5" s="72" t="s">
        <v>137</v>
      </c>
      <c r="C5" s="72" t="s">
        <v>138</v>
      </c>
      <c r="D5" s="72" t="s">
        <v>139</v>
      </c>
      <c r="E5" s="72" t="s">
        <v>140</v>
      </c>
      <c r="F5" s="72" t="s">
        <v>141</v>
      </c>
      <c r="G5" s="72" t="s">
        <v>142</v>
      </c>
      <c r="H5" s="63"/>
      <c r="I5" s="76" t="s">
        <v>143</v>
      </c>
      <c r="J5" s="76" t="s">
        <v>144</v>
      </c>
      <c r="K5" s="76" t="s">
        <v>145</v>
      </c>
      <c r="L5" s="76" t="s">
        <v>146</v>
      </c>
      <c r="M5" s="76" t="s">
        <v>147</v>
      </c>
      <c r="N5" s="76" t="s">
        <v>148</v>
      </c>
    </row>
    <row r="6" s="4" customFormat="1" ht="21" customHeight="1" spans="1:14">
      <c r="A6" s="72" t="s">
        <v>149</v>
      </c>
      <c r="B6" s="72">
        <f t="shared" ref="B6:B9" si="0">C6-1</f>
        <v>70</v>
      </c>
      <c r="C6" s="72">
        <f t="shared" ref="C6:C9" si="1">D6-2</f>
        <v>71</v>
      </c>
      <c r="D6" s="72">
        <v>73</v>
      </c>
      <c r="E6" s="72">
        <f t="shared" ref="E6:E9" si="2">D6+2</f>
        <v>75</v>
      </c>
      <c r="F6" s="72">
        <f t="shared" ref="F6:F9" si="3">E6+2</f>
        <v>77</v>
      </c>
      <c r="G6" s="72">
        <f t="shared" ref="G6:G9" si="4">F6+1</f>
        <v>78</v>
      </c>
      <c r="H6" s="63"/>
      <c r="I6" s="63" t="s">
        <v>150</v>
      </c>
      <c r="J6" s="63" t="s">
        <v>151</v>
      </c>
      <c r="K6" s="63" t="s">
        <v>152</v>
      </c>
      <c r="L6" s="63" t="s">
        <v>151</v>
      </c>
      <c r="M6" s="63" t="s">
        <v>150</v>
      </c>
      <c r="N6" s="63" t="s">
        <v>153</v>
      </c>
    </row>
    <row r="7" s="4" customFormat="1" ht="21" customHeight="1" spans="1:14">
      <c r="A7" s="72" t="s">
        <v>154</v>
      </c>
      <c r="B7" s="72">
        <f t="shared" si="0"/>
        <v>69</v>
      </c>
      <c r="C7" s="72">
        <f t="shared" si="1"/>
        <v>70</v>
      </c>
      <c r="D7" s="72">
        <v>72</v>
      </c>
      <c r="E7" s="72">
        <f t="shared" si="2"/>
        <v>74</v>
      </c>
      <c r="F7" s="72">
        <f t="shared" si="3"/>
        <v>76</v>
      </c>
      <c r="G7" s="72">
        <f t="shared" si="4"/>
        <v>77</v>
      </c>
      <c r="H7" s="63"/>
      <c r="I7" s="63" t="s">
        <v>155</v>
      </c>
      <c r="J7" s="63" t="s">
        <v>151</v>
      </c>
      <c r="K7" s="63">
        <f>0.3/0.3</f>
        <v>1</v>
      </c>
      <c r="L7" s="63" t="s">
        <v>152</v>
      </c>
      <c r="M7" s="63" t="s">
        <v>156</v>
      </c>
      <c r="N7" s="63" t="s">
        <v>157</v>
      </c>
    </row>
    <row r="8" s="4" customFormat="1" ht="21" customHeight="1" spans="1:14">
      <c r="A8" s="72" t="s">
        <v>158</v>
      </c>
      <c r="B8" s="72">
        <f t="shared" si="0"/>
        <v>67</v>
      </c>
      <c r="C8" s="72">
        <f t="shared" si="1"/>
        <v>68</v>
      </c>
      <c r="D8" s="72">
        <v>70</v>
      </c>
      <c r="E8" s="72">
        <f t="shared" si="2"/>
        <v>72</v>
      </c>
      <c r="F8" s="72">
        <f t="shared" si="3"/>
        <v>74</v>
      </c>
      <c r="G8" s="72">
        <f t="shared" si="4"/>
        <v>75</v>
      </c>
      <c r="H8" s="63"/>
      <c r="I8" s="63" t="s">
        <v>159</v>
      </c>
      <c r="J8" s="63" t="s">
        <v>151</v>
      </c>
      <c r="K8" s="63" t="s">
        <v>151</v>
      </c>
      <c r="L8" s="63" t="s">
        <v>151</v>
      </c>
      <c r="M8" s="63" t="s">
        <v>151</v>
      </c>
      <c r="N8" s="63" t="s">
        <v>151</v>
      </c>
    </row>
    <row r="9" s="4" customFormat="1" ht="21" customHeight="1" spans="1:14">
      <c r="A9" s="72" t="s">
        <v>160</v>
      </c>
      <c r="B9" s="72">
        <f t="shared" si="0"/>
        <v>60</v>
      </c>
      <c r="C9" s="72">
        <f t="shared" si="1"/>
        <v>61</v>
      </c>
      <c r="D9" s="72">
        <v>63</v>
      </c>
      <c r="E9" s="72">
        <f t="shared" si="2"/>
        <v>65</v>
      </c>
      <c r="F9" s="72">
        <f t="shared" si="3"/>
        <v>67</v>
      </c>
      <c r="G9" s="72">
        <f t="shared" si="4"/>
        <v>68</v>
      </c>
      <c r="H9" s="63"/>
      <c r="I9" s="63" t="s">
        <v>151</v>
      </c>
      <c r="J9" s="63" t="s">
        <v>151</v>
      </c>
      <c r="K9" s="63" t="s">
        <v>151</v>
      </c>
      <c r="L9" s="63" t="s">
        <v>161</v>
      </c>
      <c r="M9" s="63" t="s">
        <v>151</v>
      </c>
      <c r="N9" s="63" t="s">
        <v>151</v>
      </c>
    </row>
    <row r="10" s="4" customFormat="1" ht="21" customHeight="1" spans="1:14">
      <c r="A10" s="72" t="s">
        <v>162</v>
      </c>
      <c r="B10" s="72">
        <f>C10-4</f>
        <v>112</v>
      </c>
      <c r="C10" s="72">
        <f>D10-4</f>
        <v>116</v>
      </c>
      <c r="D10" s="72">
        <v>120</v>
      </c>
      <c r="E10" s="72">
        <f>D10+4</f>
        <v>124</v>
      </c>
      <c r="F10" s="72">
        <f>E10+4</f>
        <v>128</v>
      </c>
      <c r="G10" s="72">
        <f>F10+6</f>
        <v>134</v>
      </c>
      <c r="H10" s="63"/>
      <c r="I10" s="63" t="s">
        <v>151</v>
      </c>
      <c r="J10" s="63" t="s">
        <v>151</v>
      </c>
      <c r="K10" s="63" t="s">
        <v>151</v>
      </c>
      <c r="L10" s="63" t="s">
        <v>151</v>
      </c>
      <c r="M10" s="63" t="s">
        <v>151</v>
      </c>
      <c r="N10" s="63" t="s">
        <v>151</v>
      </c>
    </row>
    <row r="11" s="4" customFormat="1" ht="21" customHeight="1" spans="1:14">
      <c r="A11" s="72" t="s">
        <v>163</v>
      </c>
      <c r="B11" s="72">
        <f>C11-4</f>
        <v>122</v>
      </c>
      <c r="C11" s="72">
        <f>D11-4</f>
        <v>126</v>
      </c>
      <c r="D11" s="72">
        <v>130</v>
      </c>
      <c r="E11" s="72">
        <f>D11+4</f>
        <v>134</v>
      </c>
      <c r="F11" s="72">
        <f>E11+5</f>
        <v>139</v>
      </c>
      <c r="G11" s="72">
        <f>F11+6</f>
        <v>145</v>
      </c>
      <c r="H11" s="63"/>
      <c r="I11" s="63" t="s">
        <v>164</v>
      </c>
      <c r="J11" s="63" t="s">
        <v>165</v>
      </c>
      <c r="K11" s="63" t="s">
        <v>166</v>
      </c>
      <c r="L11" s="63" t="s">
        <v>167</v>
      </c>
      <c r="M11" s="63" t="s">
        <v>165</v>
      </c>
      <c r="N11" s="63" t="s">
        <v>168</v>
      </c>
    </row>
    <row r="12" s="4" customFormat="1" ht="21" customHeight="1" spans="1:14">
      <c r="A12" s="72" t="s">
        <v>169</v>
      </c>
      <c r="B12" s="72">
        <f>C12-1</f>
        <v>77.5</v>
      </c>
      <c r="C12" s="72">
        <f>D12-1.5</f>
        <v>78.5</v>
      </c>
      <c r="D12" s="72">
        <v>80</v>
      </c>
      <c r="E12" s="72">
        <f>D12+1.5</f>
        <v>81.5</v>
      </c>
      <c r="F12" s="72">
        <f>E12+1.5</f>
        <v>83</v>
      </c>
      <c r="G12" s="72">
        <f>F12+1.1</f>
        <v>84.1</v>
      </c>
      <c r="H12" s="63"/>
      <c r="I12" s="63"/>
      <c r="J12" s="63"/>
      <c r="K12" s="63"/>
      <c r="L12" s="63"/>
      <c r="M12" s="63"/>
      <c r="N12" s="63"/>
    </row>
    <row r="13" s="4" customFormat="1" ht="21" customHeight="1" spans="1:14">
      <c r="A13" s="72" t="s">
        <v>170</v>
      </c>
      <c r="B13" s="72">
        <f>C13-0.8</f>
        <v>22.4</v>
      </c>
      <c r="C13" s="72">
        <f>D13-0.8</f>
        <v>23.2</v>
      </c>
      <c r="D13" s="72">
        <v>24</v>
      </c>
      <c r="E13" s="72">
        <f>D13+0.8</f>
        <v>24.8</v>
      </c>
      <c r="F13" s="72">
        <f>E13+0.8</f>
        <v>25.6</v>
      </c>
      <c r="G13" s="72">
        <f>F13+1.3</f>
        <v>26.9</v>
      </c>
      <c r="H13" s="63"/>
      <c r="I13" s="63" t="s">
        <v>171</v>
      </c>
      <c r="J13" s="63" t="s">
        <v>172</v>
      </c>
      <c r="K13" s="63" t="s">
        <v>151</v>
      </c>
      <c r="L13" s="63" t="s">
        <v>161</v>
      </c>
      <c r="M13" s="63" t="s">
        <v>151</v>
      </c>
      <c r="N13" s="63" t="s">
        <v>173</v>
      </c>
    </row>
    <row r="14" s="4" customFormat="1" ht="21" customHeight="1" spans="1:14">
      <c r="A14" s="72" t="s">
        <v>174</v>
      </c>
      <c r="B14" s="72">
        <f>C14-0.7</f>
        <v>17.6</v>
      </c>
      <c r="C14" s="72">
        <f>D14-0.7</f>
        <v>18.3</v>
      </c>
      <c r="D14" s="72">
        <v>19</v>
      </c>
      <c r="E14" s="72">
        <f>D14+0.7</f>
        <v>19.7</v>
      </c>
      <c r="F14" s="72">
        <f>E14+0.7</f>
        <v>20.4</v>
      </c>
      <c r="G14" s="72">
        <f>F14+1</f>
        <v>21.4</v>
      </c>
      <c r="H14" s="63"/>
      <c r="I14" s="63" t="s">
        <v>175</v>
      </c>
      <c r="J14" s="63" t="s">
        <v>176</v>
      </c>
      <c r="K14" s="63" t="s">
        <v>176</v>
      </c>
      <c r="L14" s="63" t="s">
        <v>176</v>
      </c>
      <c r="M14" s="63" t="s">
        <v>176</v>
      </c>
      <c r="N14" s="63" t="s">
        <v>176</v>
      </c>
    </row>
    <row r="15" s="4" customFormat="1" ht="21" customHeight="1" spans="1:14">
      <c r="A15" s="72" t="s">
        <v>177</v>
      </c>
      <c r="B15" s="72">
        <f t="shared" ref="B15:B19" si="5">C15-0.5</f>
        <v>14.5</v>
      </c>
      <c r="C15" s="72">
        <f t="shared" ref="C15:C20" si="6">D15-0.5</f>
        <v>15</v>
      </c>
      <c r="D15" s="72">
        <v>15.5</v>
      </c>
      <c r="E15" s="72">
        <f>D15+0.5</f>
        <v>16</v>
      </c>
      <c r="F15" s="72">
        <f>E15+0.5</f>
        <v>16.5</v>
      </c>
      <c r="G15" s="72">
        <f>F15+0.7</f>
        <v>17.2</v>
      </c>
      <c r="H15" s="63"/>
      <c r="I15" s="63" t="s">
        <v>152</v>
      </c>
      <c r="J15" s="63" t="s">
        <v>151</v>
      </c>
      <c r="K15" s="63" t="s">
        <v>175</v>
      </c>
      <c r="L15" s="63" t="s">
        <v>175</v>
      </c>
      <c r="M15" s="63" t="s">
        <v>176</v>
      </c>
      <c r="N15" s="63" t="s">
        <v>176</v>
      </c>
    </row>
    <row r="16" s="4" customFormat="1" ht="21" customHeight="1" spans="1:14">
      <c r="A16" s="72" t="s">
        <v>178</v>
      </c>
      <c r="B16" s="72">
        <f t="shared" ref="B16:B21" si="7">C16</f>
        <v>9</v>
      </c>
      <c r="C16" s="72">
        <f>D16</f>
        <v>9</v>
      </c>
      <c r="D16" s="72">
        <v>9</v>
      </c>
      <c r="E16" s="72">
        <f t="shared" ref="E16:G16" si="8">D16</f>
        <v>9</v>
      </c>
      <c r="F16" s="72">
        <f t="shared" si="8"/>
        <v>9</v>
      </c>
      <c r="G16" s="72">
        <f t="shared" si="8"/>
        <v>9</v>
      </c>
      <c r="H16" s="63"/>
      <c r="I16" s="63" t="s">
        <v>151</v>
      </c>
      <c r="J16" s="63" t="s">
        <v>151</v>
      </c>
      <c r="K16" s="63" t="s">
        <v>151</v>
      </c>
      <c r="L16" s="63" t="s">
        <v>151</v>
      </c>
      <c r="M16" s="63" t="s">
        <v>151</v>
      </c>
      <c r="N16" s="63" t="s">
        <v>151</v>
      </c>
    </row>
    <row r="17" s="4" customFormat="1" ht="21" customHeight="1" spans="1:14">
      <c r="A17" s="72" t="s">
        <v>179</v>
      </c>
      <c r="B17" s="72">
        <f>C17-1</f>
        <v>50</v>
      </c>
      <c r="C17" s="72">
        <f>D17-1</f>
        <v>51</v>
      </c>
      <c r="D17" s="72">
        <v>52</v>
      </c>
      <c r="E17" s="72">
        <f>D17+1</f>
        <v>53</v>
      </c>
      <c r="F17" s="72">
        <f>E17+1</f>
        <v>54</v>
      </c>
      <c r="G17" s="72">
        <f>F17+1.5</f>
        <v>55.5</v>
      </c>
      <c r="H17" s="63"/>
      <c r="I17" s="63" t="s">
        <v>151</v>
      </c>
      <c r="J17" s="63" t="s">
        <v>151</v>
      </c>
      <c r="K17" s="63" t="s">
        <v>151</v>
      </c>
      <c r="L17" s="63" t="s">
        <v>151</v>
      </c>
      <c r="M17" s="63" t="s">
        <v>151</v>
      </c>
      <c r="N17" s="63" t="s">
        <v>151</v>
      </c>
    </row>
    <row r="18" s="4" customFormat="1" ht="21" customHeight="1" spans="1:14">
      <c r="A18" s="72" t="s">
        <v>180</v>
      </c>
      <c r="B18" s="72">
        <f t="shared" si="5"/>
        <v>35</v>
      </c>
      <c r="C18" s="72">
        <f t="shared" si="6"/>
        <v>35.5</v>
      </c>
      <c r="D18" s="72">
        <v>36</v>
      </c>
      <c r="E18" s="72">
        <f t="shared" ref="E18:G18" si="9">D18+0.5</f>
        <v>36.5</v>
      </c>
      <c r="F18" s="72">
        <f t="shared" si="9"/>
        <v>37</v>
      </c>
      <c r="G18" s="72">
        <f t="shared" si="9"/>
        <v>37.5</v>
      </c>
      <c r="H18" s="63"/>
      <c r="I18" s="63"/>
      <c r="J18" s="63" t="s">
        <v>151</v>
      </c>
      <c r="K18" s="63" t="s">
        <v>151</v>
      </c>
      <c r="L18" s="63" t="s">
        <v>151</v>
      </c>
      <c r="M18" s="63" t="s">
        <v>151</v>
      </c>
      <c r="N18" s="63" t="s">
        <v>151</v>
      </c>
    </row>
    <row r="19" s="4" customFormat="1" ht="21" customHeight="1" spans="1:14">
      <c r="A19" s="72" t="s">
        <v>181</v>
      </c>
      <c r="B19" s="72">
        <f t="shared" si="5"/>
        <v>25.5</v>
      </c>
      <c r="C19" s="72">
        <f t="shared" si="6"/>
        <v>26</v>
      </c>
      <c r="D19" s="72">
        <v>26.5</v>
      </c>
      <c r="E19" s="72">
        <f>D19+0.5</f>
        <v>27</v>
      </c>
      <c r="F19" s="72">
        <f>E19+0.5</f>
        <v>27.5</v>
      </c>
      <c r="G19" s="72">
        <f>F19+0.75</f>
        <v>28.25</v>
      </c>
      <c r="H19" s="63"/>
      <c r="I19" s="63" t="s">
        <v>182</v>
      </c>
      <c r="J19" s="63" t="s">
        <v>176</v>
      </c>
      <c r="K19" s="63" t="s">
        <v>176</v>
      </c>
      <c r="L19" s="63" t="s">
        <v>183</v>
      </c>
      <c r="M19" s="63" t="s">
        <v>176</v>
      </c>
      <c r="N19" s="63" t="s">
        <v>150</v>
      </c>
    </row>
    <row r="20" s="4" customFormat="1" ht="21" customHeight="1" spans="1:14">
      <c r="A20" s="72" t="s">
        <v>184</v>
      </c>
      <c r="B20" s="72">
        <f t="shared" si="7"/>
        <v>15.5</v>
      </c>
      <c r="C20" s="72">
        <f t="shared" si="6"/>
        <v>15.5</v>
      </c>
      <c r="D20" s="72">
        <v>16</v>
      </c>
      <c r="E20" s="72">
        <f>D20</f>
        <v>16</v>
      </c>
      <c r="F20" s="72">
        <f>E20+1.5</f>
        <v>17.5</v>
      </c>
      <c r="G20" s="72">
        <f>F20</f>
        <v>17.5</v>
      </c>
      <c r="H20" s="63"/>
      <c r="I20" s="63" t="s">
        <v>152</v>
      </c>
      <c r="J20" s="63" t="s">
        <v>151</v>
      </c>
      <c r="K20" s="63" t="s">
        <v>175</v>
      </c>
      <c r="L20" s="63" t="s">
        <v>175</v>
      </c>
      <c r="M20" s="63" t="s">
        <v>176</v>
      </c>
      <c r="N20" s="63" t="s">
        <v>176</v>
      </c>
    </row>
    <row r="21" s="4" customFormat="1" ht="21" customHeight="1" spans="1:14">
      <c r="A21" s="72" t="s">
        <v>185</v>
      </c>
      <c r="B21" s="72">
        <f t="shared" si="7"/>
        <v>16</v>
      </c>
      <c r="C21" s="72">
        <f>D21-1</f>
        <v>16</v>
      </c>
      <c r="D21" s="72">
        <v>17</v>
      </c>
      <c r="E21" s="72">
        <f>D21</f>
        <v>17</v>
      </c>
      <c r="F21" s="72">
        <f>E21+1.5</f>
        <v>18.5</v>
      </c>
      <c r="G21" s="72">
        <f>F21</f>
        <v>18.5</v>
      </c>
      <c r="H21" s="63"/>
      <c r="I21" s="63" t="s">
        <v>171</v>
      </c>
      <c r="J21" s="63" t="s">
        <v>172</v>
      </c>
      <c r="K21" s="63" t="s">
        <v>151</v>
      </c>
      <c r="L21" s="63" t="s">
        <v>161</v>
      </c>
      <c r="M21" s="63" t="s">
        <v>151</v>
      </c>
      <c r="N21" s="63" t="s">
        <v>173</v>
      </c>
    </row>
    <row r="22" s="60" customFormat="1" customHeight="1" spans="9:13">
      <c r="I22" s="77" t="s">
        <v>186</v>
      </c>
      <c r="J22" s="78"/>
      <c r="K22" s="77" t="s">
        <v>187</v>
      </c>
      <c r="L22" s="77"/>
      <c r="M22" s="77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C4" sqref="C4:C7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259</v>
      </c>
      <c r="B2" s="7" t="s">
        <v>260</v>
      </c>
      <c r="C2" s="7" t="s">
        <v>261</v>
      </c>
      <c r="D2" s="7" t="s">
        <v>262</v>
      </c>
      <c r="E2" s="7" t="s">
        <v>263</v>
      </c>
      <c r="F2" s="7" t="s">
        <v>264</v>
      </c>
      <c r="G2" s="7" t="s">
        <v>265</v>
      </c>
      <c r="H2" s="7" t="s">
        <v>266</v>
      </c>
      <c r="I2" s="6" t="s">
        <v>267</v>
      </c>
      <c r="J2" s="6" t="s">
        <v>268</v>
      </c>
      <c r="K2" s="6" t="s">
        <v>269</v>
      </c>
      <c r="L2" s="6" t="s">
        <v>270</v>
      </c>
      <c r="M2" s="6" t="s">
        <v>271</v>
      </c>
      <c r="N2" s="7" t="s">
        <v>272</v>
      </c>
      <c r="O2" s="7" t="s">
        <v>273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274</v>
      </c>
      <c r="J3" s="6" t="s">
        <v>274</v>
      </c>
      <c r="K3" s="6" t="s">
        <v>274</v>
      </c>
      <c r="L3" s="6" t="s">
        <v>274</v>
      </c>
      <c r="M3" s="6" t="s">
        <v>274</v>
      </c>
      <c r="N3" s="9"/>
      <c r="O3" s="9"/>
    </row>
    <row r="4" s="2" customFormat="1" ht="18" customHeight="1" spans="1:15">
      <c r="A4" s="33">
        <v>1</v>
      </c>
      <c r="B4" s="28" t="s">
        <v>275</v>
      </c>
      <c r="C4" s="29" t="s">
        <v>276</v>
      </c>
      <c r="D4" s="12" t="s">
        <v>101</v>
      </c>
      <c r="E4" s="13" t="s">
        <v>47</v>
      </c>
      <c r="F4" s="11" t="s">
        <v>277</v>
      </c>
      <c r="G4" s="58" t="s">
        <v>79</v>
      </c>
      <c r="H4" s="59"/>
      <c r="I4" s="33">
        <v>1</v>
      </c>
      <c r="J4" s="33"/>
      <c r="K4" s="33">
        <v>1</v>
      </c>
      <c r="L4" s="33"/>
      <c r="M4" s="33">
        <v>1</v>
      </c>
      <c r="N4" s="59">
        <f>SUM(I4:M4)</f>
        <v>3</v>
      </c>
      <c r="O4" s="59"/>
    </row>
    <row r="5" s="2" customFormat="1" ht="18" customHeight="1" spans="1:15">
      <c r="A5" s="33">
        <v>2</v>
      </c>
      <c r="B5" s="28" t="s">
        <v>278</v>
      </c>
      <c r="C5" s="29" t="s">
        <v>276</v>
      </c>
      <c r="D5" s="12" t="s">
        <v>102</v>
      </c>
      <c r="E5" s="13" t="s">
        <v>47</v>
      </c>
      <c r="F5" s="11" t="s">
        <v>277</v>
      </c>
      <c r="G5" s="58" t="s">
        <v>79</v>
      </c>
      <c r="H5" s="59"/>
      <c r="I5" s="33">
        <v>1</v>
      </c>
      <c r="J5" s="33"/>
      <c r="K5" s="33"/>
      <c r="L5" s="33">
        <v>1</v>
      </c>
      <c r="M5" s="33">
        <v>1</v>
      </c>
      <c r="N5" s="59">
        <f>SUM(I5:M5)</f>
        <v>3</v>
      </c>
      <c r="O5" s="59"/>
    </row>
    <row r="6" s="2" customFormat="1" ht="18" customHeight="1" spans="1:15">
      <c r="A6" s="33">
        <v>3</v>
      </c>
      <c r="B6" s="28" t="s">
        <v>279</v>
      </c>
      <c r="C6" s="29" t="s">
        <v>276</v>
      </c>
      <c r="D6" s="12" t="s">
        <v>103</v>
      </c>
      <c r="E6" s="13" t="s">
        <v>47</v>
      </c>
      <c r="F6" s="11" t="s">
        <v>277</v>
      </c>
      <c r="G6" s="58" t="s">
        <v>79</v>
      </c>
      <c r="H6" s="59"/>
      <c r="I6" s="33"/>
      <c r="J6" s="33">
        <v>1</v>
      </c>
      <c r="K6" s="33"/>
      <c r="L6" s="33">
        <v>1</v>
      </c>
      <c r="M6" s="33"/>
      <c r="N6" s="59">
        <f>SUM(I6:M6)</f>
        <v>2</v>
      </c>
      <c r="O6" s="59"/>
    </row>
    <row r="7" s="2" customFormat="1" ht="18" customHeight="1" spans="1:15">
      <c r="A7" s="33">
        <v>4</v>
      </c>
      <c r="B7" s="28" t="s">
        <v>280</v>
      </c>
      <c r="C7" s="29" t="s">
        <v>276</v>
      </c>
      <c r="D7" s="12" t="s">
        <v>104</v>
      </c>
      <c r="E7" s="13" t="s">
        <v>47</v>
      </c>
      <c r="F7" s="11" t="s">
        <v>277</v>
      </c>
      <c r="G7" s="58" t="s">
        <v>79</v>
      </c>
      <c r="H7" s="59"/>
      <c r="I7" s="33">
        <v>1</v>
      </c>
      <c r="J7" s="33"/>
      <c r="K7" s="33">
        <v>1</v>
      </c>
      <c r="L7" s="33"/>
      <c r="M7" s="33">
        <v>1</v>
      </c>
      <c r="N7" s="59">
        <f>SUM(I7:M7)</f>
        <v>3</v>
      </c>
      <c r="O7" s="59"/>
    </row>
    <row r="8" s="2" customFormat="1" ht="18" customHeight="1" spans="1:15">
      <c r="A8" s="33"/>
      <c r="B8" s="28"/>
      <c r="C8" s="29"/>
      <c r="D8" s="12"/>
      <c r="E8" s="13"/>
      <c r="F8" s="11"/>
      <c r="G8" s="58"/>
      <c r="H8" s="59"/>
      <c r="I8" s="33"/>
      <c r="J8" s="33"/>
      <c r="K8" s="33"/>
      <c r="L8" s="33"/>
      <c r="M8" s="33"/>
      <c r="N8" s="59"/>
      <c r="O8" s="59"/>
    </row>
    <row r="9" s="2" customFormat="1" ht="18" customHeight="1" spans="1:15">
      <c r="A9" s="33"/>
      <c r="B9" s="13"/>
      <c r="C9" s="29"/>
      <c r="D9" s="12"/>
      <c r="E9" s="13"/>
      <c r="F9" s="11"/>
      <c r="G9" s="58"/>
      <c r="H9" s="59"/>
      <c r="I9" s="33"/>
      <c r="J9" s="33"/>
      <c r="K9" s="33"/>
      <c r="L9" s="33"/>
      <c r="M9" s="33"/>
      <c r="N9" s="59"/>
      <c r="O9" s="59"/>
    </row>
    <row r="10" s="1" customFormat="1" ht="14.25" customHeight="1" spans="1: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="4" customFormat="1" ht="29.25" customHeight="1" spans="1:15">
      <c r="A11" s="17" t="s">
        <v>281</v>
      </c>
      <c r="B11" s="18"/>
      <c r="C11" s="18"/>
      <c r="D11" s="19"/>
      <c r="E11" s="20"/>
      <c r="F11" s="38"/>
      <c r="G11" s="38"/>
      <c r="H11" s="38"/>
      <c r="I11" s="31"/>
      <c r="J11" s="17" t="s">
        <v>282</v>
      </c>
      <c r="K11" s="18"/>
      <c r="L11" s="18"/>
      <c r="M11" s="19"/>
      <c r="N11" s="18"/>
      <c r="O11" s="26"/>
    </row>
    <row r="12" s="1" customFormat="1" ht="72.95" customHeight="1" spans="1:15">
      <c r="A12" s="21" t="s">
        <v>283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4:O7 O9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A12" sqref="A12:M12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6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259</v>
      </c>
      <c r="B2" s="7" t="s">
        <v>264</v>
      </c>
      <c r="C2" s="7" t="s">
        <v>260</v>
      </c>
      <c r="D2" s="7" t="s">
        <v>261</v>
      </c>
      <c r="E2" s="7" t="s">
        <v>262</v>
      </c>
      <c r="F2" s="7" t="s">
        <v>263</v>
      </c>
      <c r="G2" s="6" t="s">
        <v>285</v>
      </c>
      <c r="H2" s="6"/>
      <c r="I2" s="6" t="s">
        <v>286</v>
      </c>
      <c r="J2" s="6"/>
      <c r="K2" s="8" t="s">
        <v>287</v>
      </c>
      <c r="L2" s="55" t="s">
        <v>288</v>
      </c>
      <c r="M2" s="23" t="s">
        <v>289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290</v>
      </c>
      <c r="H3" s="6" t="s">
        <v>291</v>
      </c>
      <c r="I3" s="6" t="s">
        <v>290</v>
      </c>
      <c r="J3" s="6" t="s">
        <v>291</v>
      </c>
      <c r="K3" s="10"/>
      <c r="L3" s="56"/>
      <c r="M3" s="24"/>
    </row>
    <row r="4" s="52" customFormat="1" ht="18" customHeight="1" spans="1:13">
      <c r="A4" s="11">
        <v>1</v>
      </c>
      <c r="B4" s="11" t="s">
        <v>277</v>
      </c>
      <c r="C4" s="28" t="s">
        <v>278</v>
      </c>
      <c r="D4" s="29" t="s">
        <v>276</v>
      </c>
      <c r="E4" s="12" t="s">
        <v>101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 t="s">
        <v>292</v>
      </c>
    </row>
    <row r="5" s="52" customFormat="1" ht="18" customHeight="1" spans="1:13">
      <c r="A5" s="11">
        <v>2</v>
      </c>
      <c r="B5" s="11" t="s">
        <v>277</v>
      </c>
      <c r="C5" s="28" t="s">
        <v>293</v>
      </c>
      <c r="D5" s="29" t="s">
        <v>276</v>
      </c>
      <c r="E5" s="12" t="s">
        <v>102</v>
      </c>
      <c r="F5" s="13" t="s">
        <v>47</v>
      </c>
      <c r="G5" s="14">
        <v>-0.004</v>
      </c>
      <c r="H5" s="14">
        <v>-0.003</v>
      </c>
      <c r="I5" s="15">
        <v>-0.003</v>
      </c>
      <c r="J5" s="15">
        <v>-0.008</v>
      </c>
      <c r="K5" s="14">
        <f>SUM(G5:J5)</f>
        <v>-0.018</v>
      </c>
      <c r="L5" s="11"/>
      <c r="M5" s="11" t="s">
        <v>292</v>
      </c>
    </row>
    <row r="6" s="52" customFormat="1" ht="18" customHeight="1" spans="1:13">
      <c r="A6" s="11">
        <v>3</v>
      </c>
      <c r="B6" s="11" t="s">
        <v>277</v>
      </c>
      <c r="C6" s="28" t="s">
        <v>294</v>
      </c>
      <c r="D6" s="29" t="s">
        <v>276</v>
      </c>
      <c r="E6" s="12" t="s">
        <v>103</v>
      </c>
      <c r="F6" s="13" t="s">
        <v>47</v>
      </c>
      <c r="G6" s="14">
        <v>-0.005</v>
      </c>
      <c r="H6" s="14">
        <v>-0.002</v>
      </c>
      <c r="I6" s="15">
        <v>-0.003</v>
      </c>
      <c r="J6" s="15">
        <v>-0.008</v>
      </c>
      <c r="K6" s="14">
        <f>SUM(G6:J6)</f>
        <v>-0.018</v>
      </c>
      <c r="L6" s="11"/>
      <c r="M6" s="11" t="s">
        <v>292</v>
      </c>
    </row>
    <row r="7" s="52" customFormat="1" ht="18" customHeight="1" spans="1:13">
      <c r="A7" s="11">
        <v>4</v>
      </c>
      <c r="B7" s="11" t="s">
        <v>277</v>
      </c>
      <c r="C7" s="28" t="s">
        <v>295</v>
      </c>
      <c r="D7" s="29" t="s">
        <v>276</v>
      </c>
      <c r="E7" s="12" t="s">
        <v>104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>SUM(G7:J7)</f>
        <v>-0.016</v>
      </c>
      <c r="L7" s="11"/>
      <c r="M7" s="11" t="s">
        <v>292</v>
      </c>
    </row>
    <row r="8" s="52" customFormat="1" ht="18" customHeight="1" spans="1:13">
      <c r="A8" s="11"/>
      <c r="B8" s="11"/>
      <c r="C8" s="28"/>
      <c r="D8" s="29"/>
      <c r="E8" s="12"/>
      <c r="F8" s="13"/>
      <c r="G8" s="14"/>
      <c r="H8" s="14"/>
      <c r="I8" s="15"/>
      <c r="J8" s="15"/>
      <c r="K8" s="14"/>
      <c r="L8" s="11"/>
      <c r="M8" s="11"/>
    </row>
    <row r="9" s="53" customFormat="1" ht="14.25" customHeight="1" spans="1:1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="1" customFormat="1" ht="14.25" customHeight="1" spans="1:1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="4" customFormat="1" ht="29.25" customHeight="1" spans="1:13">
      <c r="A11" s="17" t="s">
        <v>281</v>
      </c>
      <c r="B11" s="18"/>
      <c r="C11" s="18"/>
      <c r="D11" s="18"/>
      <c r="E11" s="19"/>
      <c r="F11" s="20"/>
      <c r="G11" s="31"/>
      <c r="H11" s="17" t="s">
        <v>282</v>
      </c>
      <c r="I11" s="18"/>
      <c r="J11" s="18"/>
      <c r="K11" s="19"/>
      <c r="L11" s="57"/>
      <c r="M11" s="26"/>
    </row>
    <row r="12" s="1" customFormat="1" ht="105" customHeight="1" spans="1:13">
      <c r="A12" s="54" t="s">
        <v>296</v>
      </c>
      <c r="B12" s="54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9 M1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A10" sqref="A10:W10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298</v>
      </c>
      <c r="B2" s="7" t="s">
        <v>264</v>
      </c>
      <c r="C2" s="7" t="s">
        <v>260</v>
      </c>
      <c r="D2" s="7" t="s">
        <v>261</v>
      </c>
      <c r="E2" s="7" t="s">
        <v>262</v>
      </c>
      <c r="F2" s="7" t="s">
        <v>263</v>
      </c>
      <c r="G2" s="41" t="s">
        <v>299</v>
      </c>
      <c r="H2" s="42"/>
      <c r="I2" s="48"/>
      <c r="J2" s="41" t="s">
        <v>300</v>
      </c>
      <c r="K2" s="42"/>
      <c r="L2" s="48"/>
      <c r="M2" s="41" t="s">
        <v>301</v>
      </c>
      <c r="N2" s="42"/>
      <c r="O2" s="48"/>
      <c r="P2" s="41" t="s">
        <v>302</v>
      </c>
      <c r="Q2" s="42"/>
      <c r="R2" s="48"/>
      <c r="S2" s="42" t="s">
        <v>303</v>
      </c>
      <c r="T2" s="42"/>
      <c r="U2" s="48"/>
      <c r="V2" s="34" t="s">
        <v>304</v>
      </c>
      <c r="W2" s="34" t="s">
        <v>273</v>
      </c>
    </row>
    <row r="3" s="2" customFormat="1" ht="18" customHeight="1" spans="1:23">
      <c r="A3" s="43"/>
      <c r="B3" s="43"/>
      <c r="C3" s="43"/>
      <c r="D3" s="43"/>
      <c r="E3" s="43"/>
      <c r="F3" s="43"/>
      <c r="G3" s="6" t="s">
        <v>305</v>
      </c>
      <c r="H3" s="6" t="s">
        <v>52</v>
      </c>
      <c r="I3" s="6" t="s">
        <v>264</v>
      </c>
      <c r="J3" s="6" t="s">
        <v>305</v>
      </c>
      <c r="K3" s="6" t="s">
        <v>52</v>
      </c>
      <c r="L3" s="6" t="s">
        <v>264</v>
      </c>
      <c r="M3" s="6" t="s">
        <v>305</v>
      </c>
      <c r="N3" s="6" t="s">
        <v>52</v>
      </c>
      <c r="O3" s="6" t="s">
        <v>264</v>
      </c>
      <c r="P3" s="6" t="s">
        <v>305</v>
      </c>
      <c r="Q3" s="6" t="s">
        <v>52</v>
      </c>
      <c r="R3" s="6" t="s">
        <v>264</v>
      </c>
      <c r="S3" s="6" t="s">
        <v>305</v>
      </c>
      <c r="T3" s="6" t="s">
        <v>52</v>
      </c>
      <c r="U3" s="6" t="s">
        <v>264</v>
      </c>
      <c r="V3" s="50"/>
      <c r="W3" s="50"/>
    </row>
    <row r="4" s="1" customFormat="1" ht="18" customHeight="1" spans="1:23">
      <c r="A4" s="39"/>
      <c r="B4" s="11" t="s">
        <v>277</v>
      </c>
      <c r="C4" s="28" t="s">
        <v>306</v>
      </c>
      <c r="D4" s="29" t="s">
        <v>276</v>
      </c>
      <c r="E4" s="12" t="s">
        <v>101</v>
      </c>
      <c r="F4" s="13" t="s">
        <v>47</v>
      </c>
      <c r="G4" s="29" t="s">
        <v>276</v>
      </c>
      <c r="H4" s="44" t="s">
        <v>307</v>
      </c>
      <c r="I4" s="11" t="s">
        <v>277</v>
      </c>
      <c r="J4" s="49" t="s">
        <v>308</v>
      </c>
      <c r="K4" s="40" t="s">
        <v>309</v>
      </c>
      <c r="L4" s="40" t="s">
        <v>277</v>
      </c>
      <c r="M4" s="49" t="s">
        <v>310</v>
      </c>
      <c r="N4" s="40" t="s">
        <v>311</v>
      </c>
      <c r="O4" s="40" t="s">
        <v>312</v>
      </c>
      <c r="P4" s="40"/>
      <c r="Q4" s="40"/>
      <c r="R4" s="40"/>
      <c r="S4" s="40"/>
      <c r="T4" s="40"/>
      <c r="U4" s="40"/>
      <c r="V4" s="40" t="s">
        <v>79</v>
      </c>
      <c r="W4" s="40"/>
    </row>
    <row r="5" s="1" customFormat="1" ht="18" customHeight="1" spans="1:23">
      <c r="A5" s="39"/>
      <c r="B5" s="11" t="s">
        <v>313</v>
      </c>
      <c r="C5" s="28" t="s">
        <v>314</v>
      </c>
      <c r="D5" s="29" t="s">
        <v>276</v>
      </c>
      <c r="E5" s="12" t="s">
        <v>102</v>
      </c>
      <c r="F5" s="13" t="s">
        <v>47</v>
      </c>
      <c r="G5" s="28"/>
      <c r="H5" s="29"/>
      <c r="I5" s="12"/>
      <c r="J5" s="13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="1" customFormat="1" ht="14.25" customHeight="1" spans="1:23">
      <c r="A6" s="39"/>
      <c r="B6" s="11" t="s">
        <v>313</v>
      </c>
      <c r="C6" s="28" t="s">
        <v>315</v>
      </c>
      <c r="D6" s="29" t="s">
        <v>276</v>
      </c>
      <c r="E6" s="12" t="s">
        <v>103</v>
      </c>
      <c r="F6" s="13" t="s">
        <v>47</v>
      </c>
      <c r="G6" s="29" t="s">
        <v>276</v>
      </c>
      <c r="H6" s="44" t="s">
        <v>307</v>
      </c>
      <c r="I6" s="11" t="s">
        <v>277</v>
      </c>
      <c r="J6" s="49" t="s">
        <v>308</v>
      </c>
      <c r="K6" s="40" t="s">
        <v>309</v>
      </c>
      <c r="L6" s="40" t="s">
        <v>277</v>
      </c>
      <c r="M6" s="49" t="s">
        <v>310</v>
      </c>
      <c r="N6" s="40" t="s">
        <v>311</v>
      </c>
      <c r="O6" s="40" t="s">
        <v>312</v>
      </c>
      <c r="P6" s="39"/>
      <c r="Q6" s="39"/>
      <c r="R6" s="39"/>
      <c r="S6" s="39"/>
      <c r="T6" s="39"/>
      <c r="U6" s="39"/>
      <c r="V6" s="40" t="s">
        <v>79</v>
      </c>
      <c r="W6" s="39"/>
    </row>
    <row r="7" s="1" customFormat="1" ht="14.25" customHeight="1" spans="1:23">
      <c r="A7" s="45"/>
      <c r="B7" s="11" t="s">
        <v>313</v>
      </c>
      <c r="C7" s="28" t="s">
        <v>316</v>
      </c>
      <c r="D7" s="29" t="s">
        <v>276</v>
      </c>
      <c r="E7" s="12" t="s">
        <v>104</v>
      </c>
      <c r="F7" s="13" t="s">
        <v>47</v>
      </c>
      <c r="G7" s="28"/>
      <c r="H7" s="29"/>
      <c r="I7" s="12"/>
      <c r="J7" s="13"/>
      <c r="K7" s="46"/>
      <c r="L7" s="46"/>
      <c r="M7" s="46"/>
      <c r="N7" s="46"/>
      <c r="O7" s="46"/>
      <c r="P7" s="46"/>
      <c r="Q7" s="46"/>
      <c r="R7" s="46"/>
      <c r="S7" s="46"/>
      <c r="T7" s="46"/>
      <c r="U7" s="51"/>
      <c r="V7" s="40"/>
      <c r="W7" s="51"/>
    </row>
    <row r="8" s="1" customFormat="1" ht="14.25" customHeight="1" spans="1:23">
      <c r="A8" s="45"/>
      <c r="B8" s="46"/>
      <c r="C8" s="46"/>
      <c r="D8" s="46"/>
      <c r="E8" s="47"/>
      <c r="F8" s="45"/>
      <c r="G8" s="13"/>
      <c r="H8" s="46"/>
      <c r="I8" s="46"/>
      <c r="J8" s="45"/>
      <c r="K8" s="46"/>
      <c r="L8" s="46"/>
      <c r="M8" s="46"/>
      <c r="N8" s="46"/>
      <c r="O8" s="46"/>
      <c r="P8" s="46"/>
      <c r="Q8" s="46"/>
      <c r="R8" s="46"/>
      <c r="S8" s="46"/>
      <c r="T8" s="46"/>
      <c r="U8" s="51"/>
      <c r="V8" s="40"/>
      <c r="W8" s="51"/>
    </row>
    <row r="9" s="4" customFormat="1" ht="29.25" customHeight="1" spans="1:23">
      <c r="A9" s="17" t="s">
        <v>317</v>
      </c>
      <c r="B9" s="18"/>
      <c r="C9" s="18"/>
      <c r="D9" s="18"/>
      <c r="E9" s="19"/>
      <c r="F9" s="20"/>
      <c r="G9" s="31"/>
      <c r="H9" s="38"/>
      <c r="I9" s="38"/>
      <c r="J9" s="17" t="s">
        <v>282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9"/>
      <c r="V9" s="18"/>
      <c r="W9" s="26"/>
    </row>
    <row r="10" s="1" customFormat="1" ht="72.95" customHeight="1" spans="1:23">
      <c r="A10" s="21" t="s">
        <v>318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7 W8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F3" sqref="F3:F6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3" t="s">
        <v>320</v>
      </c>
      <c r="B2" s="34" t="s">
        <v>260</v>
      </c>
      <c r="C2" s="34" t="s">
        <v>261</v>
      </c>
      <c r="D2" s="34" t="s">
        <v>262</v>
      </c>
      <c r="E2" s="33" t="s">
        <v>263</v>
      </c>
      <c r="F2" s="34" t="s">
        <v>264</v>
      </c>
      <c r="G2" s="33" t="s">
        <v>321</v>
      </c>
      <c r="H2" s="33" t="s">
        <v>322</v>
      </c>
      <c r="I2" s="33" t="s">
        <v>323</v>
      </c>
      <c r="J2" s="33" t="s">
        <v>322</v>
      </c>
      <c r="K2" s="33" t="s">
        <v>324</v>
      </c>
      <c r="L2" s="33" t="s">
        <v>322</v>
      </c>
      <c r="M2" s="34" t="s">
        <v>304</v>
      </c>
      <c r="N2" s="34" t="s">
        <v>273</v>
      </c>
    </row>
    <row r="3" s="1" customFormat="1" ht="14.25" customHeight="1" spans="1:15">
      <c r="A3" s="35">
        <v>45358</v>
      </c>
      <c r="B3" s="28" t="s">
        <v>325</v>
      </c>
      <c r="C3" s="29" t="s">
        <v>276</v>
      </c>
      <c r="D3" s="12" t="s">
        <v>101</v>
      </c>
      <c r="E3" s="13" t="s">
        <v>47</v>
      </c>
      <c r="F3" s="13" t="s">
        <v>277</v>
      </c>
      <c r="G3" s="36">
        <v>0.333333333333333</v>
      </c>
      <c r="H3" s="37" t="s">
        <v>326</v>
      </c>
      <c r="I3" s="36">
        <v>0.583333333333333</v>
      </c>
      <c r="J3" s="37" t="s">
        <v>326</v>
      </c>
      <c r="K3" s="39"/>
      <c r="L3" s="40"/>
      <c r="M3" s="40"/>
      <c r="N3" s="40" t="s">
        <v>327</v>
      </c>
      <c r="O3" s="40"/>
    </row>
    <row r="4" s="1" customFormat="1" ht="14.25" customHeight="1" spans="1:15">
      <c r="A4" s="35">
        <v>45359</v>
      </c>
      <c r="B4" s="28" t="s">
        <v>328</v>
      </c>
      <c r="C4" s="29" t="s">
        <v>276</v>
      </c>
      <c r="D4" s="12" t="s">
        <v>102</v>
      </c>
      <c r="E4" s="13" t="s">
        <v>47</v>
      </c>
      <c r="F4" s="13" t="s">
        <v>277</v>
      </c>
      <c r="G4" s="36">
        <v>0.375</v>
      </c>
      <c r="H4" s="37" t="s">
        <v>326</v>
      </c>
      <c r="I4" s="36">
        <v>0.604166666666667</v>
      </c>
      <c r="J4" s="37" t="s">
        <v>326</v>
      </c>
      <c r="K4" s="39"/>
      <c r="L4" s="33"/>
      <c r="M4" s="33"/>
      <c r="N4" s="34" t="s">
        <v>329</v>
      </c>
      <c r="O4" s="34"/>
    </row>
    <row r="5" s="1" customFormat="1" ht="14.25" customHeight="1" spans="1:15">
      <c r="A5" s="35">
        <v>45363</v>
      </c>
      <c r="B5" s="28" t="s">
        <v>330</v>
      </c>
      <c r="C5" s="29" t="s">
        <v>276</v>
      </c>
      <c r="D5" s="12" t="s">
        <v>103</v>
      </c>
      <c r="E5" s="13" t="s">
        <v>47</v>
      </c>
      <c r="F5" s="13" t="s">
        <v>277</v>
      </c>
      <c r="G5" s="36">
        <v>0.395833333333333</v>
      </c>
      <c r="H5" s="37" t="s">
        <v>326</v>
      </c>
      <c r="I5" s="36">
        <v>0.625</v>
      </c>
      <c r="J5" s="37" t="s">
        <v>326</v>
      </c>
      <c r="K5" s="39"/>
      <c r="L5" s="40"/>
      <c r="M5" s="40"/>
      <c r="N5" s="40" t="s">
        <v>331</v>
      </c>
      <c r="O5" s="40"/>
    </row>
    <row r="6" s="1" customFormat="1" ht="14.25" customHeight="1" spans="1:15">
      <c r="A6" s="35">
        <v>45364</v>
      </c>
      <c r="B6" s="28" t="s">
        <v>332</v>
      </c>
      <c r="C6" s="29" t="s">
        <v>276</v>
      </c>
      <c r="D6" s="12" t="s">
        <v>104</v>
      </c>
      <c r="E6" s="13" t="s">
        <v>47</v>
      </c>
      <c r="F6" s="13" t="s">
        <v>277</v>
      </c>
      <c r="G6" s="36">
        <v>0.416666666666667</v>
      </c>
      <c r="H6" s="37" t="s">
        <v>326</v>
      </c>
      <c r="I6" s="36">
        <v>0.645833333333334</v>
      </c>
      <c r="J6" s="37" t="s">
        <v>326</v>
      </c>
      <c r="K6" s="39"/>
      <c r="L6" s="39"/>
      <c r="M6" s="39"/>
      <c r="N6" s="40" t="s">
        <v>331</v>
      </c>
      <c r="O6" s="39"/>
    </row>
    <row r="7" s="4" customFormat="1" ht="29.25" customHeight="1" spans="1:14">
      <c r="A7" s="17" t="s">
        <v>281</v>
      </c>
      <c r="B7" s="18"/>
      <c r="C7" s="18"/>
      <c r="D7" s="19"/>
      <c r="E7" s="20"/>
      <c r="F7" s="38"/>
      <c r="G7" s="31"/>
      <c r="H7" s="38"/>
      <c r="I7" s="17" t="s">
        <v>282</v>
      </c>
      <c r="J7" s="18"/>
      <c r="K7" s="18"/>
      <c r="L7" s="18"/>
      <c r="M7" s="18"/>
      <c r="N7" s="26"/>
    </row>
    <row r="8" s="1" customFormat="1" ht="72.95" customHeight="1" spans="1:14">
      <c r="A8" s="21" t="s">
        <v>333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125" zoomScaleNormal="125" workbookViewId="0">
      <selection activeCell="I17" sqref="I17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6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334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298</v>
      </c>
      <c r="B2" s="7" t="s">
        <v>264</v>
      </c>
      <c r="C2" s="7" t="s">
        <v>260</v>
      </c>
      <c r="D2" s="7" t="s">
        <v>261</v>
      </c>
      <c r="E2" s="7" t="s">
        <v>262</v>
      </c>
      <c r="F2" s="7" t="s">
        <v>263</v>
      </c>
      <c r="G2" s="6" t="s">
        <v>335</v>
      </c>
      <c r="H2" s="6" t="s">
        <v>336</v>
      </c>
      <c r="I2" s="6" t="s">
        <v>337</v>
      </c>
      <c r="J2" s="6" t="s">
        <v>338</v>
      </c>
      <c r="K2" s="7" t="s">
        <v>304</v>
      </c>
      <c r="L2" s="7" t="s">
        <v>273</v>
      </c>
    </row>
    <row r="3" s="2" customFormat="1" ht="15.95" customHeight="1" spans="1:12">
      <c r="A3" s="27" t="s">
        <v>339</v>
      </c>
      <c r="B3" s="11" t="s">
        <v>277</v>
      </c>
      <c r="C3" s="28" t="s">
        <v>340</v>
      </c>
      <c r="D3" s="29" t="s">
        <v>276</v>
      </c>
      <c r="E3" s="12" t="s">
        <v>101</v>
      </c>
      <c r="F3" s="13" t="s">
        <v>47</v>
      </c>
      <c r="G3" s="30" t="s">
        <v>341</v>
      </c>
      <c r="H3" s="30" t="s">
        <v>342</v>
      </c>
      <c r="I3" s="30" t="s">
        <v>343</v>
      </c>
      <c r="J3" s="32" t="s">
        <v>344</v>
      </c>
      <c r="K3" s="32" t="s">
        <v>329</v>
      </c>
      <c r="L3" s="32"/>
    </row>
    <row r="4" s="2" customFormat="1" ht="15.95" customHeight="1" spans="1:12">
      <c r="A4" s="27" t="s">
        <v>339</v>
      </c>
      <c r="B4" s="11" t="s">
        <v>277</v>
      </c>
      <c r="C4" s="28" t="s">
        <v>294</v>
      </c>
      <c r="D4" s="29" t="s">
        <v>276</v>
      </c>
      <c r="E4" s="12" t="s">
        <v>102</v>
      </c>
      <c r="F4" s="13" t="s">
        <v>47</v>
      </c>
      <c r="G4" s="30" t="s">
        <v>341</v>
      </c>
      <c r="H4" s="30" t="s">
        <v>342</v>
      </c>
      <c r="I4" s="30" t="s">
        <v>343</v>
      </c>
      <c r="J4" s="32" t="s">
        <v>344</v>
      </c>
      <c r="K4" s="32" t="s">
        <v>329</v>
      </c>
      <c r="L4" s="32"/>
    </row>
    <row r="5" s="2" customFormat="1" ht="15.95" customHeight="1" spans="1:12">
      <c r="A5" s="27" t="s">
        <v>345</v>
      </c>
      <c r="B5" s="11" t="s">
        <v>277</v>
      </c>
      <c r="C5" s="28" t="s">
        <v>346</v>
      </c>
      <c r="D5" s="29" t="s">
        <v>276</v>
      </c>
      <c r="E5" s="12" t="s">
        <v>103</v>
      </c>
      <c r="F5" s="13" t="s">
        <v>47</v>
      </c>
      <c r="G5" s="30" t="s">
        <v>341</v>
      </c>
      <c r="H5" s="30" t="s">
        <v>342</v>
      </c>
      <c r="I5" s="30" t="s">
        <v>343</v>
      </c>
      <c r="J5" s="32" t="s">
        <v>344</v>
      </c>
      <c r="K5" s="32" t="s">
        <v>329</v>
      </c>
      <c r="L5" s="32"/>
    </row>
    <row r="6" s="2" customFormat="1" ht="15.95" customHeight="1" spans="1:12">
      <c r="A6" s="27" t="s">
        <v>347</v>
      </c>
      <c r="B6" s="11" t="s">
        <v>277</v>
      </c>
      <c r="C6" s="28" t="s">
        <v>295</v>
      </c>
      <c r="D6" s="29" t="s">
        <v>276</v>
      </c>
      <c r="E6" s="12" t="s">
        <v>104</v>
      </c>
      <c r="F6" s="13" t="s">
        <v>47</v>
      </c>
      <c r="G6" s="30" t="s">
        <v>341</v>
      </c>
      <c r="H6" s="30" t="s">
        <v>342</v>
      </c>
      <c r="I6" s="30" t="s">
        <v>343</v>
      </c>
      <c r="J6" s="32" t="s">
        <v>344</v>
      </c>
      <c r="K6" s="32" t="s">
        <v>329</v>
      </c>
      <c r="L6" s="27"/>
    </row>
    <row r="7" s="2" customFormat="1" ht="15.95" customHeight="1" spans="1:12">
      <c r="A7" s="27"/>
      <c r="B7" s="11"/>
      <c r="C7" s="28"/>
      <c r="D7" s="29"/>
      <c r="E7" s="12"/>
      <c r="F7" s="13"/>
      <c r="G7" s="30"/>
      <c r="H7" s="30"/>
      <c r="I7" s="30"/>
      <c r="J7" s="32"/>
      <c r="K7" s="32"/>
      <c r="L7" s="27"/>
    </row>
    <row r="8" s="4" customFormat="1" ht="29.25" customHeight="1" spans="1:12">
      <c r="A8" s="17" t="s">
        <v>281</v>
      </c>
      <c r="B8" s="18"/>
      <c r="C8" s="18"/>
      <c r="D8" s="18"/>
      <c r="E8" s="19"/>
      <c r="F8" s="20"/>
      <c r="G8" s="31"/>
      <c r="H8" s="17" t="s">
        <v>282</v>
      </c>
      <c r="I8" s="18"/>
      <c r="J8" s="18"/>
      <c r="K8" s="18"/>
      <c r="L8" s="26"/>
    </row>
    <row r="9" s="1" customFormat="1" ht="72.95" customHeight="1" spans="1:12">
      <c r="A9" s="21" t="s">
        <v>348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6 L7:L9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125" zoomScaleNormal="125" workbookViewId="0">
      <selection activeCell="A12" sqref="A12:D12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6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349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259</v>
      </c>
      <c r="B2" s="7" t="s">
        <v>264</v>
      </c>
      <c r="C2" s="7" t="s">
        <v>305</v>
      </c>
      <c r="D2" s="7" t="s">
        <v>262</v>
      </c>
      <c r="E2" s="7" t="s">
        <v>263</v>
      </c>
      <c r="F2" s="6" t="s">
        <v>350</v>
      </c>
      <c r="G2" s="6" t="s">
        <v>286</v>
      </c>
      <c r="H2" s="8" t="s">
        <v>287</v>
      </c>
      <c r="I2" s="23" t="s">
        <v>289</v>
      </c>
    </row>
    <row r="3" s="2" customFormat="1" ht="18" customHeight="1" spans="1:9">
      <c r="A3" s="6"/>
      <c r="B3" s="9"/>
      <c r="C3" s="9"/>
      <c r="D3" s="9"/>
      <c r="E3" s="9"/>
      <c r="F3" s="6" t="s">
        <v>351</v>
      </c>
      <c r="G3" s="6" t="s">
        <v>290</v>
      </c>
      <c r="H3" s="10"/>
      <c r="I3" s="24"/>
    </row>
    <row r="4" s="3" customFormat="1" ht="18" customHeight="1" spans="1:9">
      <c r="A4" s="11">
        <v>1</v>
      </c>
      <c r="B4" s="11" t="s">
        <v>352</v>
      </c>
      <c r="C4" s="12" t="s">
        <v>353</v>
      </c>
      <c r="D4" s="12" t="s">
        <v>101</v>
      </c>
      <c r="E4" s="13" t="s">
        <v>47</v>
      </c>
      <c r="F4" s="14">
        <v>-0.008</v>
      </c>
      <c r="G4" s="14">
        <v>-0.01</v>
      </c>
      <c r="H4" s="15">
        <f t="shared" ref="H4:H11" si="0">SUM(F4:G4)</f>
        <v>-0.018</v>
      </c>
      <c r="I4" s="11"/>
    </row>
    <row r="5" s="3" customFormat="1" ht="18" customHeight="1" spans="1:9">
      <c r="A5" s="11">
        <v>2</v>
      </c>
      <c r="B5" s="11" t="s">
        <v>352</v>
      </c>
      <c r="C5" s="12" t="s">
        <v>353</v>
      </c>
      <c r="D5" s="12" t="s">
        <v>102</v>
      </c>
      <c r="E5" s="13" t="s">
        <v>47</v>
      </c>
      <c r="F5" s="14">
        <v>0.006</v>
      </c>
      <c r="G5" s="14">
        <v>-0.01</v>
      </c>
      <c r="H5" s="15">
        <f t="shared" si="0"/>
        <v>-0.004</v>
      </c>
      <c r="I5" s="11"/>
    </row>
    <row r="6" s="3" customFormat="1" ht="18" customHeight="1" spans="1:9">
      <c r="A6" s="11">
        <v>3</v>
      </c>
      <c r="B6" s="11" t="s">
        <v>352</v>
      </c>
      <c r="C6" s="12" t="s">
        <v>353</v>
      </c>
      <c r="D6" s="12" t="s">
        <v>103</v>
      </c>
      <c r="E6" s="13" t="s">
        <v>47</v>
      </c>
      <c r="F6" s="14">
        <v>-0.007</v>
      </c>
      <c r="G6" s="14">
        <v>-0.008</v>
      </c>
      <c r="H6" s="15">
        <f t="shared" si="0"/>
        <v>-0.015</v>
      </c>
      <c r="I6" s="11"/>
    </row>
    <row r="7" s="3" customFormat="1" ht="18" customHeight="1" spans="1:9">
      <c r="A7" s="11">
        <v>4</v>
      </c>
      <c r="B7" s="11" t="s">
        <v>352</v>
      </c>
      <c r="C7" s="12" t="s">
        <v>353</v>
      </c>
      <c r="D7" s="12" t="s">
        <v>104</v>
      </c>
      <c r="E7" s="13" t="s">
        <v>47</v>
      </c>
      <c r="F7" s="14">
        <v>0.006</v>
      </c>
      <c r="G7" s="14">
        <v>-0.01</v>
      </c>
      <c r="H7" s="15">
        <f t="shared" si="0"/>
        <v>-0.004</v>
      </c>
      <c r="I7" s="11"/>
    </row>
    <row r="8" s="3" customFormat="1" ht="18" customHeight="1" spans="1:9">
      <c r="A8" s="11">
        <v>5</v>
      </c>
      <c r="B8" s="11" t="s">
        <v>352</v>
      </c>
      <c r="C8" s="16" t="s">
        <v>354</v>
      </c>
      <c r="D8" s="12" t="s">
        <v>101</v>
      </c>
      <c r="E8" s="13" t="s">
        <v>47</v>
      </c>
      <c r="F8" s="14">
        <v>-0.007</v>
      </c>
      <c r="G8" s="14">
        <v>-0.008</v>
      </c>
      <c r="H8" s="15">
        <f t="shared" si="0"/>
        <v>-0.015</v>
      </c>
      <c r="I8" s="25"/>
    </row>
    <row r="9" s="3" customFormat="1" ht="18" customHeight="1" spans="1:9">
      <c r="A9" s="11">
        <v>6</v>
      </c>
      <c r="B9" s="11" t="s">
        <v>352</v>
      </c>
      <c r="C9" s="16" t="s">
        <v>354</v>
      </c>
      <c r="D9" s="12" t="s">
        <v>102</v>
      </c>
      <c r="E9" s="13" t="s">
        <v>47</v>
      </c>
      <c r="F9" s="14">
        <v>-0.005</v>
      </c>
      <c r="G9" s="14">
        <v>-0.006</v>
      </c>
      <c r="H9" s="15">
        <f t="shared" si="0"/>
        <v>-0.011</v>
      </c>
      <c r="I9" s="25"/>
    </row>
    <row r="10" s="3" customFormat="1" ht="18" customHeight="1" spans="1:9">
      <c r="A10" s="11">
        <v>7</v>
      </c>
      <c r="B10" s="11" t="s">
        <v>352</v>
      </c>
      <c r="C10" s="16" t="s">
        <v>354</v>
      </c>
      <c r="D10" s="12" t="s">
        <v>103</v>
      </c>
      <c r="E10" s="13" t="s">
        <v>47</v>
      </c>
      <c r="F10" s="14">
        <v>-0.008</v>
      </c>
      <c r="G10" s="14">
        <v>-0.005</v>
      </c>
      <c r="H10" s="15">
        <f t="shared" si="0"/>
        <v>-0.013</v>
      </c>
      <c r="I10" s="25"/>
    </row>
    <row r="11" s="3" customFormat="1" ht="18" customHeight="1" spans="1:9">
      <c r="A11" s="11">
        <v>8</v>
      </c>
      <c r="B11" s="11" t="s">
        <v>352</v>
      </c>
      <c r="C11" s="16" t="s">
        <v>354</v>
      </c>
      <c r="D11" s="12" t="s">
        <v>104</v>
      </c>
      <c r="E11" s="13" t="s">
        <v>47</v>
      </c>
      <c r="F11" s="14">
        <v>-0.007</v>
      </c>
      <c r="G11" s="14">
        <v>-0.008</v>
      </c>
      <c r="H11" s="15">
        <f t="shared" si="0"/>
        <v>-0.015</v>
      </c>
      <c r="I11" s="25"/>
    </row>
    <row r="12" s="4" customFormat="1" ht="29.25" customHeight="1" spans="1:9">
      <c r="A12" s="17" t="s">
        <v>281</v>
      </c>
      <c r="B12" s="18"/>
      <c r="C12" s="18"/>
      <c r="D12" s="19"/>
      <c r="E12" s="20"/>
      <c r="F12" s="17" t="s">
        <v>282</v>
      </c>
      <c r="G12" s="18"/>
      <c r="H12" s="19"/>
      <c r="I12" s="26"/>
    </row>
    <row r="13" s="1" customFormat="1" ht="51.95" customHeight="1" spans="1:9">
      <c r="A13" s="21" t="s">
        <v>355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1 I12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2024-08-04T03:27:35Z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