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tabRatio="791" firstSheet="6" activeTab="9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尾期2" sheetId="19" r:id="rId8"/>
    <sheet name="尾期3" sheetId="20" r:id="rId9"/>
    <sheet name="尾期4" sheetId="21" r:id="rId10"/>
    <sheet name="验货尺寸表1" sheetId="6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</sheets>
  <definedNames>
    <definedName name="_xlnm.Print_Area" localSheetId="2">首期!$A$1:$K$53</definedName>
    <definedName name="_xlnm.Print_Area" localSheetId="4">中期!$A$1:$K$52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<sst xmlns="http://schemas.openxmlformats.org/spreadsheetml/2006/main" count="1633" uniqueCount="361">
  <si>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</si>
  <si>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</si>
  <si>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</si>
  <si>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</si>
  <si>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</si>
  <si>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</si>
  <si>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</si>
  <si>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</si>
  <si>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</si>
  <si>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</si>
  <si>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</si>
  <si>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</si>
  <si>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</si>
  <si>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</si>
  <si>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</si>
  <si>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</si>
  <si>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</si>
  <si>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</si>
  <si>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</si>
  <si>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</si>
  <si>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</si>
  <si>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</si>
  <si>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</si>
  <si>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</si>
  <si>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</si>
  <si>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</si>
  <si>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</si>
  <si>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</si>
  <si>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</si>
  <si>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</si>
  <si>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</si>
  <si>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</si>
  <si>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</si>
  <si>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</si>
  <si>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</si>
  <si>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</si>
  <si>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</si>
  <si>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</si>
  <si>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</si>
  <si>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</si>
  <si>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北京铜牛</t>
  </si>
  <si>
    <t>生产工厂</t>
  </si>
  <si>
    <t>丹东雅宁</t>
  </si>
  <si>
    <t>订单基础信息</t>
  </si>
  <si>
    <t>生产•出货进度</t>
  </si>
  <si>
    <t>指示•确认资料</t>
  </si>
  <si>
    <t>款号</t>
  </si>
  <si>
    <t>TAWWAM91213</t>
  </si>
  <si>
    <t>合同交期</t>
  </si>
  <si>
    <t>产前确认样</t>
  </si>
  <si>
    <t>有</t>
  </si>
  <si>
    <t>无</t>
  </si>
  <si>
    <t>品名</t>
  </si>
  <si>
    <t>男款套羽绒冲锋衣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</si>
  <si>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</si>
  <si>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</si>
  <si>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</si>
  <si>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</si>
  <si>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</si>
  <si>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</si>
  <si>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</si>
  <si>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</si>
  <si>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</si>
  <si>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CGDD24050700022</t>
  </si>
  <si>
    <t>预计发货时间</t>
  </si>
  <si>
    <t>洗唛、合格证指示资料</t>
  </si>
  <si>
    <t>确认资料缺失内容说明：无异常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</si>
  <si>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</si>
  <si>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</si>
  <si>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</si>
  <si>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</si>
  <si>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</si>
  <si>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</si>
  <si>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</si>
  <si>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</si>
  <si>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</si>
  <si>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</si>
  <si>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</si>
  <si>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</si>
  <si>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</si>
  <si>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</si>
  <si>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</si>
  <si>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</si>
  <si>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</si>
  <si>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</si>
  <si>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</si>
  <si>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</si>
  <si>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</si>
  <si>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</si>
  <si>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</si>
  <si>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问题描述：无异常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</si>
  <si>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</si>
  <si>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</si>
  <si>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</si>
  <si>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</si>
  <si>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</si>
  <si>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</si>
  <si>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</si>
  <si>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</si>
  <si>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</si>
  <si>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</si>
  <si>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黑色</t>
  </si>
  <si>
    <t>雾灰</t>
  </si>
  <si>
    <t>松绿</t>
  </si>
  <si>
    <t>蓝岩黑</t>
  </si>
  <si>
    <t>旷野橘</t>
  </si>
  <si>
    <t>极地白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</si>
  <si>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</si>
  <si>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松绿/35件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</si>
  <si>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</si>
  <si>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</si>
  <si>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</si>
  <si>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</si>
  <si>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</si>
  <si>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1，修笼压胶胶条打折</t>
  </si>
  <si>
    <t>2，里布偏紧，面皱多</t>
  </si>
  <si>
    <t>3，后背上拼缝皱多，不平</t>
  </si>
  <si>
    <t>4，修笼腋下皱多，不平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</si>
  <si>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</si>
  <si>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</si>
  <si>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</si>
  <si>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</si>
  <si>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</si>
  <si>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</si>
  <si>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</si>
  <si>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品控部</t>
  </si>
  <si>
    <t>检验担当</t>
  </si>
  <si>
    <t>查验时间</t>
  </si>
  <si>
    <t>工厂负责人</t>
  </si>
  <si>
    <t>吴爽</t>
  </si>
  <si>
    <t>【整改结果】</t>
  </si>
  <si>
    <t>复核时间</t>
  </si>
  <si>
    <t>QC规格测量表</t>
  </si>
  <si>
    <t>产品代码：</t>
  </si>
  <si>
    <t>部位名称</t>
  </si>
  <si>
    <t>指示规格 FINAL SPEC</t>
  </si>
  <si>
    <t>样品规格 SAMPLE SPEC</t>
  </si>
  <si>
    <t>165/88B</t>
  </si>
  <si>
    <t>170/92B</t>
  </si>
  <si>
    <t>175/96B</t>
  </si>
  <si>
    <t>180/100B</t>
  </si>
  <si>
    <t>185/104B</t>
  </si>
  <si>
    <t>190/108B</t>
  </si>
  <si>
    <t>后中长</t>
  </si>
  <si>
    <t>+0.3/0</t>
  </si>
  <si>
    <t>0/0</t>
  </si>
  <si>
    <t>+0.2/0</t>
  </si>
  <si>
    <t>0.3+/0</t>
  </si>
  <si>
    <t>前中长</t>
  </si>
  <si>
    <t>+0.3/0.3</t>
  </si>
  <si>
    <t>+0.4/+0.2</t>
  </si>
  <si>
    <t>+0.4/0</t>
  </si>
  <si>
    <t>内主项拉链</t>
  </si>
  <si>
    <t>0.5/0</t>
  </si>
  <si>
    <t>胸围</t>
  </si>
  <si>
    <t>0/-0.5</t>
  </si>
  <si>
    <t>腰围</t>
  </si>
  <si>
    <t>下摆</t>
  </si>
  <si>
    <t>-0.5/-0.4</t>
  </si>
  <si>
    <t>-0.6/-0.8</t>
  </si>
  <si>
    <t>-1/-0.7</t>
  </si>
  <si>
    <t>-1/-1</t>
  </si>
  <si>
    <t>-0.8/-0.8</t>
  </si>
  <si>
    <t>总肩宽</t>
  </si>
  <si>
    <t>0/-0.1</t>
  </si>
  <si>
    <t>-0.2/-0.2</t>
  </si>
  <si>
    <t>0/-0.3</t>
  </si>
  <si>
    <t>肩点袖长</t>
  </si>
  <si>
    <t>+0.2/+0.2</t>
  </si>
  <si>
    <t>+0.3/+0.3</t>
  </si>
  <si>
    <t>袖肥</t>
  </si>
  <si>
    <t>袖肘</t>
  </si>
  <si>
    <t>袖口 拉量</t>
  </si>
  <si>
    <t>上领围</t>
  </si>
  <si>
    <t>下领围</t>
  </si>
  <si>
    <t>+0.4/+0.3</t>
  </si>
  <si>
    <t>+0.5/+0.3</t>
  </si>
  <si>
    <t>前领高</t>
  </si>
  <si>
    <t>后领高</t>
  </si>
  <si>
    <t>帽高　</t>
  </si>
  <si>
    <t>帽宽</t>
  </si>
  <si>
    <t>侧插手袋长</t>
  </si>
  <si>
    <t>帽后拉链长</t>
  </si>
  <si>
    <t>门襟宽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</si>
  <si>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</si>
  <si>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</si>
  <si>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</si>
  <si>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</si>
  <si>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</si>
  <si>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</si>
  <si>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</si>
  <si>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</si>
  <si>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</si>
  <si>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</si>
  <si>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无异常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</si>
  <si>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</si>
  <si>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</si>
  <si>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</si>
  <si>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</si>
  <si>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</si>
  <si>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1，修笼折印多</t>
  </si>
  <si>
    <t>2，黑色注意浮毛杂质</t>
  </si>
  <si>
    <t>3，下摆起柳</t>
  </si>
  <si>
    <t>【整改的严重缺陷及整改复核时间】</t>
  </si>
  <si>
    <t>品控</t>
  </si>
  <si>
    <t>周苑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</si>
  <si>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</si>
  <si>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</si>
  <si>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</si>
  <si>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</si>
  <si>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</si>
  <si>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</si>
  <si>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</si>
  <si>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</si>
  <si>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俄罗斯S</t>
  </si>
  <si>
    <t>盛原工厂期货正品仓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</si>
  <si>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</si>
  <si>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</si>
  <si>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</si>
  <si>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</si>
  <si>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</si>
  <si>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</si>
  <si>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</si>
  <si>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</si>
  <si>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</si>
  <si>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</si>
  <si>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</si>
  <si>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采购凭证编号：CGDD24050700022</t>
  </si>
  <si>
    <t>中期检验重大改善项目</t>
  </si>
  <si>
    <t>改善结果</t>
  </si>
  <si>
    <t>已改善</t>
  </si>
  <si>
    <t>全色耐洗水测试</t>
  </si>
  <si>
    <t>洗后结果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</si>
  <si>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</si>
  <si>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</si>
  <si>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</si>
  <si>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</si>
  <si>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</si>
  <si>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</si>
  <si>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</si>
  <si>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</si>
  <si>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</si>
  <si>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松绿/黑：5#8#12#13#</t>
  </si>
  <si>
    <t>铅灰/黑：2#5#6#14#</t>
  </si>
  <si>
    <t>蓝岩黑/黑：3#7#14#18#</t>
  </si>
  <si>
    <t>旷野橘/黑：7#12#16#17#</t>
  </si>
  <si>
    <t>极地白/黑：1#6#9#12#</t>
  </si>
  <si>
    <t>情况说明：</t>
  </si>
  <si>
    <t xml:space="preserve">【问题点描述】  </t>
  </si>
  <si>
    <t>1，有少量脏污，线毛，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</si>
  <si>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</si>
  <si>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</si>
  <si>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</si>
  <si>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</si>
  <si>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</si>
  <si>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</si>
  <si>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</si>
  <si>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抽验未超标，同意出货。</t>
  </si>
  <si>
    <t>检验人</t>
  </si>
  <si>
    <t xml:space="preserve">采购凭证编号：CGDD24050700022  </t>
  </si>
  <si>
    <t>采购凭证编号：CGDD24050700023</t>
  </si>
  <si>
    <t>男式套绒冲锋衣</t>
  </si>
  <si>
    <t>铜牛-雅宁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</si>
  <si>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</si>
  <si>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</si>
  <si>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</si>
  <si>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</si>
  <si>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</si>
  <si>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</si>
  <si>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</si>
  <si>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</si>
  <si>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</si>
  <si>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</si>
  <si>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色差</t>
  </si>
  <si>
    <t>色点</t>
  </si>
  <si>
    <t>色杠</t>
  </si>
  <si>
    <t>折痕</t>
  </si>
  <si>
    <t>合计数量</t>
  </si>
  <si>
    <t>备注</t>
  </si>
  <si>
    <t>数量</t>
  </si>
  <si>
    <t>1/2</t>
  </si>
  <si>
    <t>FW11921</t>
  </si>
  <si>
    <t>台华</t>
  </si>
  <si>
    <t>3/5</t>
  </si>
  <si>
    <t>3/4</t>
  </si>
  <si>
    <t>8/11</t>
  </si>
  <si>
    <t>6/10</t>
  </si>
  <si>
    <t>5/6</t>
  </si>
  <si>
    <t>制表时间：2024/4/21</t>
  </si>
  <si>
    <t>测试人签名：吴爽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</si>
  <si>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</si>
  <si>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</si>
  <si>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</si>
  <si>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</si>
  <si>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</si>
  <si>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</si>
  <si>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</si>
  <si>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</si>
  <si>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</si>
  <si>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</si>
  <si>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2/4</t>
  </si>
  <si>
    <t>6/9</t>
  </si>
  <si>
    <t>4/8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</si>
  <si>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</si>
  <si>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</si>
  <si>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</si>
  <si>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</si>
  <si>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</si>
  <si>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</si>
  <si>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</si>
  <si>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</si>
  <si>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</si>
  <si>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</si>
  <si>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1/3</t>
  </si>
  <si>
    <t>0.5*0.5军工格梭织</t>
  </si>
  <si>
    <t>赢合</t>
  </si>
  <si>
    <t>G09FW0440</t>
  </si>
  <si>
    <t>210T</t>
  </si>
  <si>
    <t>G14FW1100</t>
  </si>
  <si>
    <t>超细天鹅绒</t>
  </si>
  <si>
    <t>新颜</t>
  </si>
  <si>
    <t>5/7</t>
  </si>
  <si>
    <t>1/4</t>
  </si>
  <si>
    <t>2/8</t>
  </si>
  <si>
    <t>2/6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</si>
  <si>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</si>
  <si>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</si>
  <si>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</si>
  <si>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</si>
  <si>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</si>
  <si>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</si>
  <si>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</si>
  <si>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7m/0.45mpa</t>
  </si>
  <si>
    <r>
      <rPr>
        <sz val="11"/>
        <color theme="1"/>
        <rFont val="宋体"/>
        <charset val="134"/>
        <scheme val="minor"/>
      </rPr>
      <t>O</t>
    </r>
    <r>
      <rPr>
        <sz val="11"/>
        <color theme="1"/>
        <rFont val="宋体"/>
        <charset val="134"/>
        <scheme val="minor"/>
      </rPr>
      <t>K</t>
    </r>
  </si>
  <si>
    <t>3/6</t>
  </si>
  <si>
    <t>ok</t>
  </si>
  <si>
    <t>3/7</t>
  </si>
  <si>
    <r>
      <rPr>
        <sz val="11"/>
        <color theme="1"/>
        <rFont val="宋体"/>
        <charset val="134"/>
        <scheme val="minor"/>
      </rPr>
      <t>o</t>
    </r>
    <r>
      <rPr>
        <sz val="11"/>
        <color theme="1"/>
        <rFont val="宋体"/>
        <charset val="134"/>
        <scheme val="minor"/>
      </rPr>
      <t>k</t>
    </r>
  </si>
  <si>
    <t>8/13</t>
  </si>
  <si>
    <t>5/9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</si>
  <si>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</si>
  <si>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</si>
  <si>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</si>
  <si>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</si>
  <si>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</si>
  <si>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</si>
  <si>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洗测2次</t>
  </si>
  <si>
    <t>所有缝份</t>
  </si>
  <si>
    <t>胶条</t>
  </si>
  <si>
    <t>印花</t>
  </si>
  <si>
    <t>装饰胶</t>
  </si>
  <si>
    <t>洗测3次</t>
  </si>
  <si>
    <t>洗测4次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</si>
  <si>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</si>
  <si>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</si>
  <si>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</si>
  <si>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</si>
  <si>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</si>
  <si>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弹力绳（0.25）:G14FWXJ002</t>
  </si>
  <si>
    <t xml:space="preserve">订卡织带 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</si>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</sst>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€-2]* #,##0.00_ ;_ [$€-2]* \-#,##0.00_ ;_ [$€-2]* &quot;-&quot;??_ "/>
    <numFmt numFmtId="177" formatCode="0.0%"/>
    <numFmt numFmtId="178" formatCode="yyyy/m/d;@"/>
  </numFmts>
  <fonts count="62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8"/>
      <name val="微软雅黑"/>
      <charset val="134"/>
    </font>
    <font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name val="华文楷体"/>
      <charset val="134"/>
    </font>
    <font>
      <sz val="11"/>
      <name val="华文楷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0"/>
      <color rgb="FFFF0000"/>
      <name val="宋体"/>
      <charset val="134"/>
    </font>
    <font>
      <sz val="12"/>
      <color rgb="FFFF000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u/>
      <sz val="11"/>
      <color rgb="FF800080"/>
      <name val="宋体"/>
      <charset val="0"/>
      <scheme val="minor"/>
    </font>
    <font>
      <b/>
      <sz val="16"/>
      <name val="宋体"/>
      <charset val="134"/>
    </font>
    <font>
      <u/>
      <sz val="11"/>
      <color rgb="FFFF0000"/>
      <name val="宋体"/>
      <charset val="0"/>
      <scheme val="minor"/>
    </font>
    <font>
      <sz val="11"/>
      <color rgb="FFFF0000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新細明體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" fillId="7" borderId="65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66" applyNumberFormat="0" applyFill="0" applyAlignment="0" applyProtection="0">
      <alignment vertical="center"/>
    </xf>
    <xf numFmtId="0" fontId="47" fillId="0" borderId="66" applyNumberFormat="0" applyFill="0" applyAlignment="0" applyProtection="0">
      <alignment vertical="center"/>
    </xf>
    <xf numFmtId="0" fontId="48" fillId="0" borderId="67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8" borderId="68" applyNumberFormat="0" applyAlignment="0" applyProtection="0">
      <alignment vertical="center"/>
    </xf>
    <xf numFmtId="0" fontId="50" fillId="9" borderId="69" applyNumberFormat="0" applyAlignment="0" applyProtection="0">
      <alignment vertical="center"/>
    </xf>
    <xf numFmtId="0" fontId="51" fillId="9" borderId="68" applyNumberFormat="0" applyAlignment="0" applyProtection="0">
      <alignment vertical="center"/>
    </xf>
    <xf numFmtId="0" fontId="52" fillId="10" borderId="70" applyNumberFormat="0" applyAlignment="0" applyProtection="0">
      <alignment vertical="center"/>
    </xf>
    <xf numFmtId="0" fontId="53" fillId="0" borderId="71" applyNumberFormat="0" applyFill="0" applyAlignment="0" applyProtection="0">
      <alignment vertical="center"/>
    </xf>
    <xf numFmtId="0" fontId="54" fillId="0" borderId="72" applyNumberFormat="0" applyFill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60" fillId="0" borderId="0">
      <alignment vertical="center"/>
    </xf>
    <xf numFmtId="0" fontId="20" fillId="0" borderId="0">
      <alignment vertical="center"/>
    </xf>
    <xf numFmtId="0" fontId="20" fillId="0" borderId="0"/>
    <xf numFmtId="0" fontId="1" fillId="0" borderId="0">
      <alignment vertical="center"/>
    </xf>
    <xf numFmtId="0" fontId="20" fillId="0" borderId="0"/>
    <xf numFmtId="0" fontId="20" fillId="0" borderId="0"/>
    <xf numFmtId="176" fontId="61" fillId="0" borderId="0" applyProtection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60" fillId="0" borderId="0">
      <alignment vertical="center"/>
    </xf>
    <xf numFmtId="0" fontId="20" fillId="0" borderId="0"/>
    <xf numFmtId="0" fontId="23" fillId="0" borderId="0">
      <alignment vertical="center"/>
    </xf>
  </cellStyleXfs>
  <cellXfs count="378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1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176" fontId="7" fillId="0" borderId="2" xfId="59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0" fontId="3" fillId="0" borderId="2" xfId="0" applyNumberFormat="1" applyFont="1" applyFill="1" applyBorder="1" applyAlignment="1">
      <alignment horizontal="center"/>
    </xf>
    <xf numFmtId="177" fontId="3" fillId="0" borderId="2" xfId="0" applyNumberFormat="1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0" fontId="8" fillId="0" borderId="5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/>
    <xf numFmtId="0" fontId="8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/>
    <xf numFmtId="49" fontId="3" fillId="0" borderId="2" xfId="0" applyNumberFormat="1" applyFont="1" applyFill="1" applyBorder="1" applyAlignment="1">
      <alignment horizontal="center" vertical="center"/>
    </xf>
    <xf numFmtId="176" fontId="7" fillId="0" borderId="2" xfId="59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58" fontId="2" fillId="0" borderId="2" xfId="0" applyNumberFormat="1" applyFont="1" applyFill="1" applyBorder="1" applyAlignment="1">
      <alignment horizontal="center" vertical="center"/>
    </xf>
    <xf numFmtId="20" fontId="2" fillId="0" borderId="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wrapText="1"/>
    </xf>
    <xf numFmtId="0" fontId="9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176" fontId="10" fillId="0" borderId="2" xfId="59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/>
    <xf numFmtId="0" fontId="1" fillId="0" borderId="6" xfId="0" applyFont="1" applyFill="1" applyBorder="1" applyAlignment="1"/>
    <xf numFmtId="0" fontId="11" fillId="0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/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3" fillId="3" borderId="0" xfId="55" applyFont="1" applyFill="1"/>
    <xf numFmtId="0" fontId="14" fillId="3" borderId="9" xfId="55" applyFont="1" applyFill="1" applyBorder="1" applyAlignment="1">
      <alignment horizontal="center" vertical="center"/>
    </xf>
    <xf numFmtId="0" fontId="14" fillId="3" borderId="0" xfId="55" applyFont="1" applyFill="1" applyAlignment="1">
      <alignment horizontal="center" vertical="center"/>
    </xf>
    <xf numFmtId="0" fontId="15" fillId="0" borderId="2" xfId="57" applyFont="1" applyBorder="1" applyAlignment="1">
      <alignment horizontal="center"/>
    </xf>
    <xf numFmtId="0" fontId="14" fillId="3" borderId="10" xfId="55" applyFont="1" applyFill="1" applyBorder="1" applyAlignment="1">
      <alignment horizontal="left" vertical="center"/>
    </xf>
    <xf numFmtId="0" fontId="14" fillId="3" borderId="11" xfId="55" applyFont="1" applyFill="1" applyBorder="1" applyAlignment="1">
      <alignment horizontal="left" vertical="center"/>
    </xf>
    <xf numFmtId="0" fontId="15" fillId="0" borderId="3" xfId="57" applyFont="1" applyBorder="1" applyAlignment="1">
      <alignment horizontal="left" vertical="center"/>
    </xf>
    <xf numFmtId="0" fontId="15" fillId="0" borderId="3" xfId="57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5" fillId="0" borderId="2" xfId="57" applyFont="1" applyBorder="1" applyAlignment="1">
      <alignment horizontal="center" vertical="center"/>
    </xf>
    <xf numFmtId="0" fontId="15" fillId="0" borderId="7" xfId="57" applyFont="1" applyBorder="1" applyAlignment="1">
      <alignment horizontal="center" vertical="center"/>
    </xf>
    <xf numFmtId="0" fontId="15" fillId="0" borderId="2" xfId="57" applyFont="1" applyFill="1" applyBorder="1" applyAlignment="1">
      <alignment horizontal="center" vertical="center"/>
    </xf>
    <xf numFmtId="0" fontId="17" fillId="0" borderId="2" xfId="63" applyFont="1" applyBorder="1" applyAlignment="1">
      <alignment horizontal="center" vertical="center"/>
    </xf>
    <xf numFmtId="0" fontId="17" fillId="0" borderId="2" xfId="63" applyFont="1" applyBorder="1" applyAlignment="1">
      <alignment horizontal="left" vertical="top"/>
    </xf>
    <xf numFmtId="0" fontId="18" fillId="0" borderId="0" xfId="64" applyFont="1" applyAlignment="1">
      <alignment horizontal="left" vertical="top"/>
    </xf>
    <xf numFmtId="0" fontId="13" fillId="3" borderId="2" xfId="55" applyFont="1" applyFill="1" applyBorder="1" applyAlignment="1">
      <alignment horizontal="center"/>
    </xf>
    <xf numFmtId="0" fontId="17" fillId="0" borderId="3" xfId="63" applyFont="1" applyBorder="1" applyAlignment="1">
      <alignment horizontal="left" vertical="top"/>
    </xf>
    <xf numFmtId="0" fontId="17" fillId="0" borderId="3" xfId="63" applyFont="1" applyBorder="1" applyAlignment="1">
      <alignment horizontal="center" vertical="center"/>
    </xf>
    <xf numFmtId="0" fontId="0" fillId="3" borderId="0" xfId="56" applyFont="1" applyFill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5" fillId="0" borderId="3" xfId="57" applyFont="1" applyBorder="1" applyAlignment="1">
      <alignment horizontal="center"/>
    </xf>
    <xf numFmtId="0" fontId="14" fillId="3" borderId="0" xfId="55" applyFont="1" applyFill="1"/>
    <xf numFmtId="14" fontId="14" fillId="3" borderId="0" xfId="55" applyNumberFormat="1" applyFont="1" applyFill="1"/>
    <xf numFmtId="0" fontId="19" fillId="0" borderId="0" xfId="0" applyFont="1" applyFill="1" applyAlignment="1">
      <alignment vertical="center"/>
    </xf>
    <xf numFmtId="0" fontId="20" fillId="0" borderId="0" xfId="54" applyFill="1" applyAlignment="1">
      <alignment horizontal="left" vertical="center"/>
    </xf>
    <xf numFmtId="0" fontId="20" fillId="0" borderId="0" xfId="54" applyFill="1" applyBorder="1" applyAlignment="1">
      <alignment horizontal="left" vertical="center"/>
    </xf>
    <xf numFmtId="0" fontId="20" fillId="0" borderId="0" xfId="54" applyFont="1" applyFill="1" applyAlignment="1">
      <alignment horizontal="left" vertical="center"/>
    </xf>
    <xf numFmtId="0" fontId="21" fillId="0" borderId="12" xfId="54" applyFont="1" applyFill="1" applyBorder="1" applyAlignment="1">
      <alignment horizontal="center" vertical="top"/>
    </xf>
    <xf numFmtId="0" fontId="22" fillId="0" borderId="13" xfId="54" applyFont="1" applyFill="1" applyBorder="1" applyAlignment="1">
      <alignment horizontal="left" vertical="center"/>
    </xf>
    <xf numFmtId="0" fontId="23" fillId="0" borderId="14" xfId="54" applyFont="1" applyFill="1" applyBorder="1" applyAlignment="1">
      <alignment horizontal="center" vertical="center"/>
    </xf>
    <xf numFmtId="0" fontId="22" fillId="0" borderId="14" xfId="54" applyFont="1" applyFill="1" applyBorder="1" applyAlignment="1">
      <alignment horizontal="center" vertical="center"/>
    </xf>
    <xf numFmtId="0" fontId="24" fillId="0" borderId="14" xfId="54" applyFont="1" applyFill="1" applyBorder="1" applyAlignment="1">
      <alignment vertical="center"/>
    </xf>
    <xf numFmtId="0" fontId="22" fillId="0" borderId="14" xfId="54" applyFont="1" applyFill="1" applyBorder="1" applyAlignment="1">
      <alignment vertical="center"/>
    </xf>
    <xf numFmtId="0" fontId="24" fillId="0" borderId="14" xfId="54" applyFont="1" applyFill="1" applyBorder="1" applyAlignment="1">
      <alignment horizontal="center" vertical="center"/>
    </xf>
    <xf numFmtId="0" fontId="22" fillId="0" borderId="15" xfId="54" applyFont="1" applyFill="1" applyBorder="1" applyAlignment="1">
      <alignment vertical="center"/>
    </xf>
    <xf numFmtId="0" fontId="23" fillId="0" borderId="16" xfId="54" applyFont="1" applyFill="1" applyBorder="1" applyAlignment="1">
      <alignment horizontal="center" vertical="center"/>
    </xf>
    <xf numFmtId="0" fontId="22" fillId="0" borderId="16" xfId="54" applyFont="1" applyFill="1" applyBorder="1" applyAlignment="1">
      <alignment vertical="center"/>
    </xf>
    <xf numFmtId="178" fontId="24" fillId="0" borderId="16" xfId="54" applyNumberFormat="1" applyFont="1" applyFill="1" applyBorder="1" applyAlignment="1">
      <alignment horizontal="center" vertical="center"/>
    </xf>
    <xf numFmtId="0" fontId="22" fillId="0" borderId="16" xfId="54" applyFont="1" applyFill="1" applyBorder="1" applyAlignment="1">
      <alignment horizontal="center" vertical="center"/>
    </xf>
    <xf numFmtId="0" fontId="22" fillId="0" borderId="15" xfId="54" applyFont="1" applyFill="1" applyBorder="1" applyAlignment="1">
      <alignment horizontal="left" vertical="center"/>
    </xf>
    <xf numFmtId="0" fontId="23" fillId="0" borderId="16" xfId="54" applyFont="1" applyFill="1" applyBorder="1" applyAlignment="1">
      <alignment horizontal="right" vertical="center"/>
    </xf>
    <xf numFmtId="0" fontId="22" fillId="0" borderId="16" xfId="54" applyFont="1" applyFill="1" applyBorder="1" applyAlignment="1">
      <alignment horizontal="left" vertical="center"/>
    </xf>
    <xf numFmtId="0" fontId="24" fillId="0" borderId="16" xfId="54" applyFont="1" applyFill="1" applyBorder="1" applyAlignment="1">
      <alignment horizontal="center" vertical="center"/>
    </xf>
    <xf numFmtId="0" fontId="22" fillId="0" borderId="17" xfId="54" applyFont="1" applyFill="1" applyBorder="1" applyAlignment="1">
      <alignment vertical="center"/>
    </xf>
    <xf numFmtId="0" fontId="23" fillId="0" borderId="18" xfId="54" applyFont="1" applyFill="1" applyBorder="1" applyAlignment="1">
      <alignment horizontal="center" vertical="center"/>
    </xf>
    <xf numFmtId="0" fontId="22" fillId="0" borderId="18" xfId="54" applyFont="1" applyFill="1" applyBorder="1" applyAlignment="1">
      <alignment vertical="center"/>
    </xf>
    <xf numFmtId="0" fontId="24" fillId="0" borderId="18" xfId="54" applyFont="1" applyFill="1" applyBorder="1" applyAlignment="1">
      <alignment vertical="center"/>
    </xf>
    <xf numFmtId="0" fontId="24" fillId="0" borderId="18" xfId="54" applyFont="1" applyFill="1" applyBorder="1" applyAlignment="1">
      <alignment horizontal="left" vertical="center"/>
    </xf>
    <xf numFmtId="0" fontId="22" fillId="0" borderId="18" xfId="54" applyFont="1" applyFill="1" applyBorder="1" applyAlignment="1">
      <alignment horizontal="left" vertical="center"/>
    </xf>
    <xf numFmtId="0" fontId="22" fillId="0" borderId="0" xfId="54" applyFont="1" applyFill="1" applyBorder="1" applyAlignment="1">
      <alignment vertical="center"/>
    </xf>
    <xf numFmtId="0" fontId="24" fillId="0" borderId="0" xfId="54" applyFont="1" applyFill="1" applyBorder="1" applyAlignment="1">
      <alignment vertical="center"/>
    </xf>
    <xf numFmtId="0" fontId="24" fillId="0" borderId="0" xfId="54" applyFont="1" applyFill="1" applyAlignment="1">
      <alignment horizontal="left" vertical="center"/>
    </xf>
    <xf numFmtId="0" fontId="22" fillId="0" borderId="13" xfId="54" applyFont="1" applyFill="1" applyBorder="1" applyAlignment="1">
      <alignment vertical="center"/>
    </xf>
    <xf numFmtId="0" fontId="22" fillId="0" borderId="19" xfId="54" applyFont="1" applyFill="1" applyBorder="1" applyAlignment="1">
      <alignment horizontal="left" vertical="center"/>
    </xf>
    <xf numFmtId="0" fontId="22" fillId="0" borderId="20" xfId="54" applyFont="1" applyFill="1" applyBorder="1" applyAlignment="1">
      <alignment horizontal="left" vertical="center"/>
    </xf>
    <xf numFmtId="0" fontId="24" fillId="0" borderId="16" xfId="54" applyFont="1" applyFill="1" applyBorder="1" applyAlignment="1">
      <alignment horizontal="left" vertical="center"/>
    </xf>
    <xf numFmtId="0" fontId="24" fillId="0" borderId="16" xfId="54" applyFont="1" applyFill="1" applyBorder="1" applyAlignment="1">
      <alignment vertical="center"/>
    </xf>
    <xf numFmtId="0" fontId="24" fillId="0" borderId="21" xfId="54" applyFont="1" applyFill="1" applyBorder="1" applyAlignment="1">
      <alignment horizontal="center" vertical="center"/>
    </xf>
    <xf numFmtId="0" fontId="24" fillId="0" borderId="22" xfId="54" applyFont="1" applyFill="1" applyBorder="1" applyAlignment="1">
      <alignment horizontal="center" vertical="center"/>
    </xf>
    <xf numFmtId="0" fontId="25" fillId="0" borderId="23" xfId="54" applyFont="1" applyFill="1" applyBorder="1" applyAlignment="1">
      <alignment horizontal="left" vertical="center"/>
    </xf>
    <xf numFmtId="0" fontId="25" fillId="0" borderId="22" xfId="54" applyFont="1" applyFill="1" applyBorder="1" applyAlignment="1">
      <alignment horizontal="left" vertical="center"/>
    </xf>
    <xf numFmtId="0" fontId="24" fillId="0" borderId="0" xfId="54" applyFont="1" applyFill="1" applyBorder="1" applyAlignment="1">
      <alignment horizontal="left" vertical="center"/>
    </xf>
    <xf numFmtId="0" fontId="22" fillId="0" borderId="14" xfId="54" applyFont="1" applyFill="1" applyBorder="1" applyAlignment="1">
      <alignment horizontal="left" vertical="center"/>
    </xf>
    <xf numFmtId="0" fontId="24" fillId="0" borderId="15" xfId="54" applyFont="1" applyFill="1" applyBorder="1" applyAlignment="1">
      <alignment horizontal="left" vertical="center"/>
    </xf>
    <xf numFmtId="0" fontId="24" fillId="0" borderId="23" xfId="54" applyFont="1" applyFill="1" applyBorder="1" applyAlignment="1">
      <alignment horizontal="left" vertical="center"/>
    </xf>
    <xf numFmtId="0" fontId="24" fillId="0" borderId="22" xfId="54" applyFont="1" applyFill="1" applyBorder="1" applyAlignment="1">
      <alignment horizontal="left" vertical="center"/>
    </xf>
    <xf numFmtId="0" fontId="24" fillId="0" borderId="15" xfId="54" applyFont="1" applyFill="1" applyBorder="1" applyAlignment="1">
      <alignment horizontal="left" vertical="center" wrapText="1"/>
    </xf>
    <xf numFmtId="0" fontId="24" fillId="0" borderId="16" xfId="54" applyFont="1" applyFill="1" applyBorder="1" applyAlignment="1">
      <alignment horizontal="left" vertical="center" wrapText="1"/>
    </xf>
    <xf numFmtId="0" fontId="22" fillId="0" borderId="17" xfId="54" applyFont="1" applyFill="1" applyBorder="1" applyAlignment="1">
      <alignment horizontal="left" vertical="center"/>
    </xf>
    <xf numFmtId="0" fontId="20" fillId="0" borderId="18" xfId="54" applyFill="1" applyBorder="1" applyAlignment="1">
      <alignment horizontal="center" vertical="center"/>
    </xf>
    <xf numFmtId="0" fontId="22" fillId="0" borderId="24" xfId="54" applyFont="1" applyFill="1" applyBorder="1" applyAlignment="1">
      <alignment horizontal="center" vertical="center"/>
    </xf>
    <xf numFmtId="0" fontId="22" fillId="0" borderId="25" xfId="54" applyFont="1" applyFill="1" applyBorder="1" applyAlignment="1">
      <alignment horizontal="left" vertical="center"/>
    </xf>
    <xf numFmtId="0" fontId="26" fillId="0" borderId="23" xfId="54" applyFont="1" applyFill="1" applyBorder="1" applyAlignment="1">
      <alignment horizontal="left" vertical="center"/>
    </xf>
    <xf numFmtId="0" fontId="26" fillId="0" borderId="22" xfId="54" applyFont="1" applyFill="1" applyBorder="1" applyAlignment="1">
      <alignment horizontal="left" vertical="center"/>
    </xf>
    <xf numFmtId="0" fontId="27" fillId="0" borderId="23" xfId="54" applyFont="1" applyFill="1" applyBorder="1" applyAlignment="1">
      <alignment horizontal="left" vertical="center"/>
    </xf>
    <xf numFmtId="0" fontId="27" fillId="0" borderId="22" xfId="54" applyFont="1" applyFill="1" applyBorder="1" applyAlignment="1">
      <alignment horizontal="left" vertical="center"/>
    </xf>
    <xf numFmtId="0" fontId="20" fillId="0" borderId="23" xfId="54" applyFont="1" applyFill="1" applyBorder="1" applyAlignment="1">
      <alignment horizontal="left" vertical="center"/>
    </xf>
    <xf numFmtId="0" fontId="20" fillId="0" borderId="22" xfId="54" applyFont="1" applyFill="1" applyBorder="1" applyAlignment="1">
      <alignment horizontal="left" vertical="center"/>
    </xf>
    <xf numFmtId="0" fontId="28" fillId="0" borderId="23" xfId="54" applyFont="1" applyFill="1" applyBorder="1" applyAlignment="1">
      <alignment horizontal="left" vertical="center"/>
    </xf>
    <xf numFmtId="0" fontId="24" fillId="0" borderId="26" xfId="54" applyFont="1" applyFill="1" applyBorder="1" applyAlignment="1">
      <alignment horizontal="left" vertical="center"/>
    </xf>
    <xf numFmtId="0" fontId="24" fillId="0" borderId="27" xfId="54" applyFont="1" applyFill="1" applyBorder="1" applyAlignment="1">
      <alignment horizontal="left" vertical="center"/>
    </xf>
    <xf numFmtId="0" fontId="25" fillId="0" borderId="13" xfId="54" applyFont="1" applyFill="1" applyBorder="1" applyAlignment="1">
      <alignment horizontal="left" vertical="center"/>
    </xf>
    <xf numFmtId="0" fontId="25" fillId="0" borderId="14" xfId="54" applyFont="1" applyFill="1" applyBorder="1" applyAlignment="1">
      <alignment horizontal="left" vertical="center"/>
    </xf>
    <xf numFmtId="0" fontId="22" fillId="0" borderId="21" xfId="54" applyFont="1" applyFill="1" applyBorder="1" applyAlignment="1">
      <alignment horizontal="left" vertical="center"/>
    </xf>
    <xf numFmtId="0" fontId="22" fillId="0" borderId="28" xfId="54" applyFont="1" applyFill="1" applyBorder="1" applyAlignment="1">
      <alignment horizontal="left" vertical="center"/>
    </xf>
    <xf numFmtId="0" fontId="24" fillId="0" borderId="18" xfId="54" applyFont="1" applyFill="1" applyBorder="1" applyAlignment="1">
      <alignment horizontal="center" vertical="center"/>
    </xf>
    <xf numFmtId="178" fontId="24" fillId="0" borderId="18" xfId="54" applyNumberFormat="1" applyFont="1" applyFill="1" applyBorder="1" applyAlignment="1">
      <alignment vertical="center"/>
    </xf>
    <xf numFmtId="0" fontId="22" fillId="0" borderId="18" xfId="54" applyFont="1" applyFill="1" applyBorder="1" applyAlignment="1">
      <alignment horizontal="center" vertical="center"/>
    </xf>
    <xf numFmtId="0" fontId="24" fillId="0" borderId="29" xfId="54" applyFont="1" applyFill="1" applyBorder="1" applyAlignment="1">
      <alignment horizontal="center" vertical="center"/>
    </xf>
    <xf numFmtId="0" fontId="22" fillId="0" borderId="30" xfId="54" applyFont="1" applyFill="1" applyBorder="1" applyAlignment="1">
      <alignment horizontal="center" vertical="center"/>
    </xf>
    <xf numFmtId="0" fontId="24" fillId="0" borderId="30" xfId="54" applyFont="1" applyFill="1" applyBorder="1" applyAlignment="1">
      <alignment horizontal="left" vertical="center"/>
    </xf>
    <xf numFmtId="0" fontId="24" fillId="0" borderId="31" xfId="54" applyFont="1" applyFill="1" applyBorder="1" applyAlignment="1">
      <alignment horizontal="left" vertical="center"/>
    </xf>
    <xf numFmtId="0" fontId="22" fillId="0" borderId="32" xfId="54" applyFont="1" applyFill="1" applyBorder="1" applyAlignment="1">
      <alignment horizontal="left" vertical="center"/>
    </xf>
    <xf numFmtId="0" fontId="24" fillId="0" borderId="33" xfId="54" applyFont="1" applyFill="1" applyBorder="1" applyAlignment="1">
      <alignment horizontal="center" vertical="center"/>
    </xf>
    <xf numFmtId="0" fontId="25" fillId="0" borderId="33" xfId="54" applyFont="1" applyFill="1" applyBorder="1" applyAlignment="1">
      <alignment horizontal="left" vertical="center"/>
    </xf>
    <xf numFmtId="0" fontId="22" fillId="0" borderId="29" xfId="54" applyFont="1" applyFill="1" applyBorder="1" applyAlignment="1">
      <alignment horizontal="left" vertical="center"/>
    </xf>
    <xf numFmtId="0" fontId="22" fillId="0" borderId="30" xfId="54" applyFont="1" applyFill="1" applyBorder="1" applyAlignment="1">
      <alignment horizontal="left" vertical="center"/>
    </xf>
    <xf numFmtId="0" fontId="24" fillId="0" borderId="33" xfId="54" applyFont="1" applyFill="1" applyBorder="1" applyAlignment="1">
      <alignment horizontal="left" vertical="center"/>
    </xf>
    <xf numFmtId="0" fontId="24" fillId="0" borderId="30" xfId="54" applyFont="1" applyFill="1" applyBorder="1" applyAlignment="1">
      <alignment horizontal="left" vertical="center" wrapText="1"/>
    </xf>
    <xf numFmtId="0" fontId="20" fillId="0" borderId="31" xfId="54" applyFill="1" applyBorder="1" applyAlignment="1">
      <alignment horizontal="center" vertical="center"/>
    </xf>
    <xf numFmtId="0" fontId="26" fillId="0" borderId="33" xfId="54" applyFont="1" applyFill="1" applyBorder="1" applyAlignment="1">
      <alignment horizontal="left" vertical="center"/>
    </xf>
    <xf numFmtId="0" fontId="27" fillId="0" borderId="33" xfId="54" applyFont="1" applyFill="1" applyBorder="1" applyAlignment="1">
      <alignment horizontal="left" vertical="center"/>
    </xf>
    <xf numFmtId="0" fontId="20" fillId="0" borderId="33" xfId="54" applyFont="1" applyFill="1" applyBorder="1" applyAlignment="1">
      <alignment horizontal="left" vertical="center"/>
    </xf>
    <xf numFmtId="0" fontId="24" fillId="0" borderId="34" xfId="54" applyFont="1" applyFill="1" applyBorder="1" applyAlignment="1">
      <alignment horizontal="left" vertical="center"/>
    </xf>
    <xf numFmtId="0" fontId="25" fillId="0" borderId="29" xfId="54" applyFont="1" applyFill="1" applyBorder="1" applyAlignment="1">
      <alignment horizontal="left" vertical="center"/>
    </xf>
    <xf numFmtId="0" fontId="24" fillId="0" borderId="31" xfId="54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3" fillId="3" borderId="35" xfId="55" applyFont="1" applyFill="1" applyBorder="1" applyAlignment="1">
      <alignment horizontal="center"/>
    </xf>
    <xf numFmtId="0" fontId="20" fillId="0" borderId="0" xfId="54" applyFont="1" applyAlignment="1">
      <alignment horizontal="left" vertical="center"/>
    </xf>
    <xf numFmtId="0" fontId="29" fillId="0" borderId="12" xfId="54" applyFont="1" applyBorder="1" applyAlignment="1">
      <alignment horizontal="center" vertical="top"/>
    </xf>
    <xf numFmtId="0" fontId="28" fillId="0" borderId="36" xfId="54" applyFont="1" applyBorder="1" applyAlignment="1">
      <alignment horizontal="left" vertical="center"/>
    </xf>
    <xf numFmtId="0" fontId="23" fillId="0" borderId="37" xfId="54" applyFont="1" applyBorder="1" applyAlignment="1">
      <alignment horizontal="center" vertical="center"/>
    </xf>
    <xf numFmtId="0" fontId="28" fillId="0" borderId="37" xfId="54" applyFont="1" applyBorder="1" applyAlignment="1">
      <alignment horizontal="center" vertical="center"/>
    </xf>
    <xf numFmtId="0" fontId="25" fillId="0" borderId="37" xfId="54" applyFont="1" applyBorder="1" applyAlignment="1">
      <alignment horizontal="left" vertical="center"/>
    </xf>
    <xf numFmtId="0" fontId="25" fillId="0" borderId="13" xfId="54" applyFont="1" applyBorder="1" applyAlignment="1">
      <alignment horizontal="center" vertical="center"/>
    </xf>
    <xf numFmtId="0" fontId="25" fillId="0" borderId="14" xfId="54" applyFont="1" applyBorder="1" applyAlignment="1">
      <alignment horizontal="center" vertical="center"/>
    </xf>
    <xf numFmtId="0" fontId="25" fillId="0" borderId="29" xfId="54" applyFont="1" applyBorder="1" applyAlignment="1">
      <alignment horizontal="center" vertical="center"/>
    </xf>
    <xf numFmtId="0" fontId="28" fillId="0" borderId="13" xfId="54" applyFont="1" applyBorder="1" applyAlignment="1">
      <alignment horizontal="center" vertical="center"/>
    </xf>
    <xf numFmtId="0" fontId="28" fillId="0" borderId="14" xfId="54" applyFont="1" applyBorder="1" applyAlignment="1">
      <alignment horizontal="center" vertical="center"/>
    </xf>
    <xf numFmtId="0" fontId="28" fillId="0" borderId="29" xfId="54" applyFont="1" applyBorder="1" applyAlignment="1">
      <alignment horizontal="center" vertical="center"/>
    </xf>
    <xf numFmtId="0" fontId="25" fillId="0" borderId="15" xfId="54" applyFont="1" applyBorder="1" applyAlignment="1">
      <alignment horizontal="left" vertical="center"/>
    </xf>
    <xf numFmtId="0" fontId="23" fillId="0" borderId="16" xfId="54" applyFont="1" applyBorder="1" applyAlignment="1">
      <alignment horizontal="left" vertical="center"/>
    </xf>
    <xf numFmtId="0" fontId="23" fillId="0" borderId="30" xfId="54" applyFont="1" applyBorder="1" applyAlignment="1">
      <alignment horizontal="left" vertical="center"/>
    </xf>
    <xf numFmtId="0" fontId="25" fillId="0" borderId="16" xfId="54" applyFont="1" applyBorder="1" applyAlignment="1">
      <alignment horizontal="left" vertical="center"/>
    </xf>
    <xf numFmtId="14" fontId="23" fillId="0" borderId="16" xfId="54" applyNumberFormat="1" applyFont="1" applyBorder="1" applyAlignment="1">
      <alignment horizontal="center" vertical="center"/>
    </xf>
    <xf numFmtId="14" fontId="23" fillId="0" borderId="30" xfId="54" applyNumberFormat="1" applyFont="1" applyBorder="1" applyAlignment="1">
      <alignment horizontal="center" vertical="center"/>
    </xf>
    <xf numFmtId="0" fontId="25" fillId="0" borderId="15" xfId="54" applyFont="1" applyBorder="1" applyAlignment="1">
      <alignment vertical="center"/>
    </xf>
    <xf numFmtId="9" fontId="23" fillId="0" borderId="16" xfId="54" applyNumberFormat="1" applyFont="1" applyBorder="1" applyAlignment="1">
      <alignment horizontal="center" vertical="center"/>
    </xf>
    <xf numFmtId="0" fontId="23" fillId="0" borderId="30" xfId="54" applyFont="1" applyBorder="1" applyAlignment="1">
      <alignment horizontal="center" vertical="center"/>
    </xf>
    <xf numFmtId="0" fontId="25" fillId="0" borderId="15" xfId="54" applyFont="1" applyBorder="1" applyAlignment="1">
      <alignment horizontal="center" vertical="center"/>
    </xf>
    <xf numFmtId="0" fontId="23" fillId="0" borderId="21" xfId="54" applyFont="1" applyBorder="1" applyAlignment="1">
      <alignment horizontal="left" vertical="center"/>
    </xf>
    <xf numFmtId="0" fontId="23" fillId="0" borderId="33" xfId="54" applyFont="1" applyBorder="1" applyAlignment="1">
      <alignment horizontal="left" vertical="center"/>
    </xf>
    <xf numFmtId="0" fontId="23" fillId="0" borderId="15" xfId="54" applyFont="1" applyBorder="1" applyAlignment="1">
      <alignment horizontal="left" vertical="center"/>
    </xf>
    <xf numFmtId="0" fontId="30" fillId="0" borderId="17" xfId="54" applyFont="1" applyBorder="1" applyAlignment="1">
      <alignment vertical="center"/>
    </xf>
    <xf numFmtId="0" fontId="31" fillId="0" borderId="18" xfId="6" applyNumberFormat="1" applyFont="1" applyFill="1" applyBorder="1" applyAlignment="1" applyProtection="1">
      <alignment horizontal="center" vertical="center" wrapText="1"/>
    </xf>
    <xf numFmtId="0" fontId="23" fillId="0" borderId="31" xfId="54" applyFont="1" applyBorder="1" applyAlignment="1">
      <alignment horizontal="center" vertical="center" wrapText="1"/>
    </xf>
    <xf numFmtId="0" fontId="25" fillId="0" borderId="17" xfId="54" applyFont="1" applyBorder="1" applyAlignment="1">
      <alignment horizontal="left" vertical="center"/>
    </xf>
    <xf numFmtId="0" fontId="25" fillId="0" borderId="18" xfId="54" applyFont="1" applyBorder="1" applyAlignment="1">
      <alignment horizontal="left" vertical="center"/>
    </xf>
    <xf numFmtId="14" fontId="23" fillId="0" borderId="18" xfId="54" applyNumberFormat="1" applyFont="1" applyBorder="1" applyAlignment="1">
      <alignment horizontal="center" vertical="center" wrapText="1"/>
    </xf>
    <xf numFmtId="14" fontId="23" fillId="0" borderId="31" xfId="54" applyNumberFormat="1" applyFont="1" applyBorder="1" applyAlignment="1">
      <alignment horizontal="center" vertical="center" wrapText="1"/>
    </xf>
    <xf numFmtId="0" fontId="28" fillId="0" borderId="0" xfId="54" applyFont="1" applyBorder="1" applyAlignment="1">
      <alignment horizontal="left" vertical="center"/>
    </xf>
    <xf numFmtId="0" fontId="25" fillId="0" borderId="13" xfId="54" applyFont="1" applyBorder="1" applyAlignment="1">
      <alignment vertical="center"/>
    </xf>
    <xf numFmtId="0" fontId="20" fillId="0" borderId="14" xfId="54" applyFont="1" applyBorder="1" applyAlignment="1">
      <alignment horizontal="left" vertical="center"/>
    </xf>
    <xf numFmtId="0" fontId="23" fillId="0" borderId="14" xfId="54" applyFont="1" applyBorder="1" applyAlignment="1">
      <alignment horizontal="left" vertical="center"/>
    </xf>
    <xf numFmtId="0" fontId="20" fillId="0" borderId="14" xfId="54" applyFont="1" applyBorder="1" applyAlignment="1">
      <alignment vertical="center"/>
    </xf>
    <xf numFmtId="0" fontId="25" fillId="0" borderId="14" xfId="54" applyFont="1" applyBorder="1" applyAlignment="1">
      <alignment vertical="center"/>
    </xf>
    <xf numFmtId="0" fontId="20" fillId="0" borderId="16" xfId="54" applyFont="1" applyBorder="1" applyAlignment="1">
      <alignment horizontal="left" vertical="center"/>
    </xf>
    <xf numFmtId="0" fontId="20" fillId="0" borderId="16" xfId="54" applyFont="1" applyBorder="1" applyAlignment="1">
      <alignment vertical="center"/>
    </xf>
    <xf numFmtId="0" fontId="25" fillId="0" borderId="16" xfId="54" applyFont="1" applyBorder="1" applyAlignment="1">
      <alignment vertical="center"/>
    </xf>
    <xf numFmtId="0" fontId="25" fillId="0" borderId="0" xfId="54" applyFont="1" applyBorder="1" applyAlignment="1">
      <alignment horizontal="left" vertical="center"/>
    </xf>
    <xf numFmtId="0" fontId="24" fillId="0" borderId="13" xfId="54" applyFont="1" applyBorder="1" applyAlignment="1">
      <alignment horizontal="left" vertical="center"/>
    </xf>
    <xf numFmtId="0" fontId="24" fillId="0" borderId="14" xfId="54" applyFont="1" applyBorder="1" applyAlignment="1">
      <alignment horizontal="left" vertical="center"/>
    </xf>
    <xf numFmtId="0" fontId="24" fillId="0" borderId="23" xfId="54" applyFont="1" applyBorder="1" applyAlignment="1">
      <alignment horizontal="left" vertical="center"/>
    </xf>
    <xf numFmtId="0" fontId="24" fillId="0" borderId="22" xfId="54" applyFont="1" applyBorder="1" applyAlignment="1">
      <alignment horizontal="left" vertical="center"/>
    </xf>
    <xf numFmtId="0" fontId="24" fillId="0" borderId="28" xfId="54" applyFont="1" applyBorder="1" applyAlignment="1">
      <alignment horizontal="left" vertical="center"/>
    </xf>
    <xf numFmtId="0" fontId="24" fillId="0" borderId="21" xfId="54" applyFont="1" applyBorder="1" applyAlignment="1">
      <alignment horizontal="left" vertical="center"/>
    </xf>
    <xf numFmtId="0" fontId="23" fillId="0" borderId="17" xfId="54" applyFont="1" applyBorder="1" applyAlignment="1">
      <alignment horizontal="left" vertical="center"/>
    </xf>
    <xf numFmtId="0" fontId="23" fillId="0" borderId="18" xfId="54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5" fillId="0" borderId="15" xfId="54" applyFont="1" applyFill="1" applyBorder="1" applyAlignment="1">
      <alignment horizontal="left" vertical="center"/>
    </xf>
    <xf numFmtId="0" fontId="23" fillId="0" borderId="16" xfId="54" applyFont="1" applyFill="1" applyBorder="1" applyAlignment="1">
      <alignment horizontal="left" vertical="center"/>
    </xf>
    <xf numFmtId="0" fontId="25" fillId="0" borderId="17" xfId="54" applyFont="1" applyBorder="1" applyAlignment="1">
      <alignment horizontal="center" vertical="center"/>
    </xf>
    <xf numFmtId="0" fontId="25" fillId="0" borderId="18" xfId="54" applyFont="1" applyBorder="1" applyAlignment="1">
      <alignment horizontal="center" vertical="center"/>
    </xf>
    <xf numFmtId="0" fontId="25" fillId="0" borderId="16" xfId="54" applyFont="1" applyBorder="1" applyAlignment="1">
      <alignment horizontal="center" vertical="center"/>
    </xf>
    <xf numFmtId="0" fontId="22" fillId="0" borderId="16" xfId="54" applyFont="1" applyBorder="1" applyAlignment="1">
      <alignment horizontal="left" vertical="center"/>
    </xf>
    <xf numFmtId="0" fontId="25" fillId="0" borderId="26" xfId="54" applyFont="1" applyFill="1" applyBorder="1" applyAlignment="1">
      <alignment horizontal="left" vertical="center"/>
    </xf>
    <xf numFmtId="0" fontId="25" fillId="0" borderId="27" xfId="54" applyFont="1" applyFill="1" applyBorder="1" applyAlignment="1">
      <alignment horizontal="left" vertical="center"/>
    </xf>
    <xf numFmtId="0" fontId="28" fillId="0" borderId="0" xfId="54" applyFont="1" applyFill="1" applyBorder="1" applyAlignment="1">
      <alignment horizontal="left" vertical="center"/>
    </xf>
    <xf numFmtId="0" fontId="23" fillId="0" borderId="23" xfId="54" applyFont="1" applyFill="1" applyBorder="1" applyAlignment="1">
      <alignment horizontal="left" vertical="center"/>
    </xf>
    <xf numFmtId="0" fontId="23" fillId="0" borderId="22" xfId="54" applyFont="1" applyFill="1" applyBorder="1" applyAlignment="1">
      <alignment horizontal="left" vertical="center"/>
    </xf>
    <xf numFmtId="0" fontId="25" fillId="0" borderId="23" xfId="54" applyFont="1" applyBorder="1" applyAlignment="1">
      <alignment horizontal="left" vertical="center"/>
    </xf>
    <xf numFmtId="0" fontId="25" fillId="0" borderId="22" xfId="54" applyFont="1" applyBorder="1" applyAlignment="1">
      <alignment horizontal="left" vertical="center"/>
    </xf>
    <xf numFmtId="0" fontId="28" fillId="0" borderId="38" xfId="54" applyFont="1" applyBorder="1" applyAlignment="1">
      <alignment vertical="center"/>
    </xf>
    <xf numFmtId="0" fontId="23" fillId="0" borderId="39" xfId="54" applyFont="1" applyBorder="1" applyAlignment="1">
      <alignment horizontal="center" vertical="center"/>
    </xf>
    <xf numFmtId="0" fontId="28" fillId="0" borderId="39" xfId="54" applyFont="1" applyBorder="1" applyAlignment="1">
      <alignment vertical="center"/>
    </xf>
    <xf numFmtId="0" fontId="23" fillId="0" borderId="39" xfId="54" applyFont="1" applyBorder="1" applyAlignment="1">
      <alignment vertical="center"/>
    </xf>
    <xf numFmtId="58" fontId="20" fillId="0" borderId="39" xfId="54" applyNumberFormat="1" applyFont="1" applyBorder="1" applyAlignment="1">
      <alignment vertical="center"/>
    </xf>
    <xf numFmtId="0" fontId="28" fillId="0" borderId="39" xfId="54" applyFont="1" applyBorder="1" applyAlignment="1">
      <alignment horizontal="center" vertical="center"/>
    </xf>
    <xf numFmtId="0" fontId="28" fillId="0" borderId="40" xfId="54" applyFont="1" applyFill="1" applyBorder="1" applyAlignment="1">
      <alignment horizontal="left" vertical="center"/>
    </xf>
    <xf numFmtId="0" fontId="28" fillId="0" borderId="39" xfId="54" applyFont="1" applyFill="1" applyBorder="1" applyAlignment="1">
      <alignment horizontal="left" vertical="center"/>
    </xf>
    <xf numFmtId="0" fontId="28" fillId="0" borderId="41" xfId="54" applyFont="1" applyFill="1" applyBorder="1" applyAlignment="1">
      <alignment horizontal="center" vertical="center"/>
    </xf>
    <xf numFmtId="0" fontId="28" fillId="0" borderId="42" xfId="54" applyFont="1" applyFill="1" applyBorder="1" applyAlignment="1">
      <alignment horizontal="center" vertical="center"/>
    </xf>
    <xf numFmtId="0" fontId="28" fillId="0" borderId="17" xfId="54" applyFont="1" applyFill="1" applyBorder="1" applyAlignment="1">
      <alignment horizontal="center" vertical="center"/>
    </xf>
    <xf numFmtId="0" fontId="28" fillId="0" borderId="18" xfId="54" applyFont="1" applyFill="1" applyBorder="1" applyAlignment="1">
      <alignment horizontal="center" vertical="center"/>
    </xf>
    <xf numFmtId="58" fontId="28" fillId="0" borderId="39" xfId="54" applyNumberFormat="1" applyFont="1" applyBorder="1" applyAlignment="1">
      <alignment vertical="center"/>
    </xf>
    <xf numFmtId="0" fontId="20" fillId="0" borderId="37" xfId="54" applyFont="1" applyBorder="1" applyAlignment="1">
      <alignment horizontal="center" vertical="center"/>
    </xf>
    <xf numFmtId="0" fontId="20" fillId="0" borderId="43" xfId="54" applyFont="1" applyBorder="1" applyAlignment="1">
      <alignment horizontal="center" vertical="center"/>
    </xf>
    <xf numFmtId="0" fontId="25" fillId="0" borderId="30" xfId="54" applyFont="1" applyBorder="1" applyAlignment="1">
      <alignment horizontal="center" vertical="center"/>
    </xf>
    <xf numFmtId="0" fontId="25" fillId="0" borderId="31" xfId="54" applyFont="1" applyBorder="1" applyAlignment="1">
      <alignment horizontal="left" vertical="center"/>
    </xf>
    <xf numFmtId="0" fontId="23" fillId="0" borderId="29" xfId="54" applyFont="1" applyBorder="1" applyAlignment="1">
      <alignment horizontal="left" vertical="center"/>
    </xf>
    <xf numFmtId="0" fontId="22" fillId="0" borderId="14" xfId="54" applyFont="1" applyBorder="1" applyAlignment="1">
      <alignment horizontal="left" vertical="center"/>
    </xf>
    <xf numFmtId="0" fontId="22" fillId="0" borderId="29" xfId="54" applyFont="1" applyBorder="1" applyAlignment="1">
      <alignment horizontal="left" vertical="center"/>
    </xf>
    <xf numFmtId="0" fontId="22" fillId="0" borderId="21" xfId="54" applyFont="1" applyBorder="1" applyAlignment="1">
      <alignment horizontal="left" vertical="center"/>
    </xf>
    <xf numFmtId="0" fontId="22" fillId="0" borderId="22" xfId="54" applyFont="1" applyBorder="1" applyAlignment="1">
      <alignment horizontal="left" vertical="center"/>
    </xf>
    <xf numFmtId="0" fontId="22" fillId="0" borderId="33" xfId="54" applyFont="1" applyBorder="1" applyAlignment="1">
      <alignment horizontal="left" vertical="center"/>
    </xf>
    <xf numFmtId="0" fontId="23" fillId="0" borderId="31" xfId="54" applyFont="1" applyBorder="1" applyAlignment="1">
      <alignment horizontal="left" vertical="center"/>
    </xf>
    <xf numFmtId="0" fontId="23" fillId="0" borderId="30" xfId="54" applyFont="1" applyFill="1" applyBorder="1" applyAlignment="1">
      <alignment horizontal="left" vertical="center"/>
    </xf>
    <xf numFmtId="0" fontId="25" fillId="0" borderId="31" xfId="54" applyFont="1" applyBorder="1" applyAlignment="1">
      <alignment horizontal="center" vertical="center"/>
    </xf>
    <xf numFmtId="0" fontId="22" fillId="0" borderId="30" xfId="54" applyFont="1" applyBorder="1" applyAlignment="1">
      <alignment horizontal="left" vertical="center"/>
    </xf>
    <xf numFmtId="0" fontId="25" fillId="0" borderId="34" xfId="54" applyFont="1" applyFill="1" applyBorder="1" applyAlignment="1">
      <alignment horizontal="left" vertical="center"/>
    </xf>
    <xf numFmtId="0" fontId="23" fillId="0" borderId="33" xfId="54" applyFont="1" applyFill="1" applyBorder="1" applyAlignment="1">
      <alignment horizontal="left" vertical="center"/>
    </xf>
    <xf numFmtId="0" fontId="25" fillId="0" borderId="33" xfId="54" applyFont="1" applyBorder="1" applyAlignment="1">
      <alignment horizontal="left" vertical="center"/>
    </xf>
    <xf numFmtId="0" fontId="23" fillId="0" borderId="44" xfId="54" applyFont="1" applyBorder="1" applyAlignment="1">
      <alignment horizontal="center" vertical="center"/>
    </xf>
    <xf numFmtId="0" fontId="28" fillId="0" borderId="45" xfId="54" applyFont="1" applyFill="1" applyBorder="1" applyAlignment="1">
      <alignment horizontal="left" vertical="center"/>
    </xf>
    <xf numFmtId="0" fontId="28" fillId="0" borderId="46" xfId="54" applyFont="1" applyFill="1" applyBorder="1" applyAlignment="1">
      <alignment horizontal="center" vertical="center"/>
    </xf>
    <xf numFmtId="0" fontId="28" fillId="0" borderId="31" xfId="54" applyFont="1" applyFill="1" applyBorder="1" applyAlignment="1">
      <alignment horizontal="center" vertical="center"/>
    </xf>
    <xf numFmtId="0" fontId="20" fillId="0" borderId="39" xfId="54" applyFont="1" applyBorder="1" applyAlignment="1">
      <alignment horizontal="center" vertical="center"/>
    </xf>
    <xf numFmtId="0" fontId="20" fillId="0" borderId="44" xfId="54" applyFont="1" applyBorder="1" applyAlignment="1">
      <alignment horizontal="center" vertical="center"/>
    </xf>
    <xf numFmtId="0" fontId="0" fillId="3" borderId="2" xfId="56" applyFont="1" applyFill="1" applyBorder="1">
      <alignment vertical="center"/>
    </xf>
    <xf numFmtId="0" fontId="17" fillId="0" borderId="0" xfId="63" applyFont="1" applyBorder="1" applyAlignment="1">
      <alignment horizontal="left" vertical="top"/>
    </xf>
    <xf numFmtId="0" fontId="17" fillId="0" borderId="0" xfId="63" applyFont="1" applyBorder="1" applyAlignment="1">
      <alignment horizontal="center" vertical="center"/>
    </xf>
    <xf numFmtId="0" fontId="20" fillId="0" borderId="0" xfId="54" applyFont="1" applyBorder="1" applyAlignment="1">
      <alignment horizontal="left" vertical="center"/>
    </xf>
    <xf numFmtId="0" fontId="32" fillId="0" borderId="12" xfId="54" applyFont="1" applyBorder="1" applyAlignment="1">
      <alignment horizontal="center" vertical="top"/>
    </xf>
    <xf numFmtId="0" fontId="23" fillId="0" borderId="16" xfId="54" applyFont="1" applyBorder="1" applyAlignment="1">
      <alignment vertical="center"/>
    </xf>
    <xf numFmtId="0" fontId="23" fillId="0" borderId="30" xfId="54" applyFont="1" applyBorder="1" applyAlignment="1">
      <alignment vertical="center"/>
    </xf>
    <xf numFmtId="0" fontId="33" fillId="0" borderId="18" xfId="6" applyNumberFormat="1" applyFont="1" applyFill="1" applyBorder="1" applyAlignment="1" applyProtection="1">
      <alignment horizontal="center" vertical="center" wrapText="1"/>
    </xf>
    <xf numFmtId="0" fontId="34" fillId="0" borderId="31" xfId="54" applyFont="1" applyBorder="1" applyAlignment="1">
      <alignment horizontal="center" vertical="center" wrapText="1"/>
    </xf>
    <xf numFmtId="14" fontId="23" fillId="0" borderId="18" xfId="54" applyNumberFormat="1" applyFont="1" applyBorder="1" applyAlignment="1">
      <alignment horizontal="center" vertical="center"/>
    </xf>
    <xf numFmtId="14" fontId="23" fillId="0" borderId="31" xfId="54" applyNumberFormat="1" applyFont="1" applyBorder="1" applyAlignment="1">
      <alignment horizontal="center" vertical="center"/>
    </xf>
    <xf numFmtId="0" fontId="25" fillId="0" borderId="47" xfId="54" applyFont="1" applyBorder="1" applyAlignment="1">
      <alignment horizontal="left" vertical="center"/>
    </xf>
    <xf numFmtId="0" fontId="25" fillId="0" borderId="24" xfId="54" applyFont="1" applyBorder="1" applyAlignment="1">
      <alignment horizontal="left" vertical="center"/>
    </xf>
    <xf numFmtId="0" fontId="28" fillId="0" borderId="40" xfId="54" applyFont="1" applyBorder="1" applyAlignment="1">
      <alignment horizontal="left" vertical="center"/>
    </xf>
    <xf numFmtId="0" fontId="28" fillId="0" borderId="39" xfId="54" applyFont="1" applyBorder="1" applyAlignment="1">
      <alignment horizontal="left" vertical="center"/>
    </xf>
    <xf numFmtId="0" fontId="25" fillId="0" borderId="41" xfId="54" applyFont="1" applyBorder="1" applyAlignment="1">
      <alignment vertical="center"/>
    </xf>
    <xf numFmtId="0" fontId="20" fillId="0" borderId="42" xfId="54" applyFont="1" applyBorder="1" applyAlignment="1">
      <alignment horizontal="left" vertical="center"/>
    </xf>
    <xf numFmtId="0" fontId="23" fillId="0" borderId="42" xfId="54" applyFont="1" applyBorder="1" applyAlignment="1">
      <alignment horizontal="left" vertical="center"/>
    </xf>
    <xf numFmtId="0" fontId="20" fillId="0" borderId="42" xfId="54" applyFont="1" applyBorder="1" applyAlignment="1">
      <alignment vertical="center"/>
    </xf>
    <xf numFmtId="0" fontId="25" fillId="0" borderId="42" xfId="54" applyFont="1" applyBorder="1" applyAlignment="1">
      <alignment vertical="center"/>
    </xf>
    <xf numFmtId="0" fontId="25" fillId="0" borderId="41" xfId="54" applyFont="1" applyBorder="1" applyAlignment="1">
      <alignment horizontal="center" vertical="center"/>
    </xf>
    <xf numFmtId="0" fontId="23" fillId="0" borderId="42" xfId="54" applyFont="1" applyBorder="1" applyAlignment="1">
      <alignment horizontal="center" vertical="center"/>
    </xf>
    <xf numFmtId="0" fontId="25" fillId="0" borderId="42" xfId="54" applyFont="1" applyBorder="1" applyAlignment="1">
      <alignment horizontal="center" vertical="center"/>
    </xf>
    <xf numFmtId="0" fontId="20" fillId="0" borderId="42" xfId="54" applyFont="1" applyBorder="1" applyAlignment="1">
      <alignment horizontal="center" vertical="center"/>
    </xf>
    <xf numFmtId="0" fontId="23" fillId="0" borderId="16" xfId="54" applyFont="1" applyBorder="1" applyAlignment="1">
      <alignment horizontal="center" vertical="center"/>
    </xf>
    <xf numFmtId="0" fontId="20" fillId="0" borderId="16" xfId="54" applyFont="1" applyBorder="1" applyAlignment="1">
      <alignment horizontal="center" vertical="center"/>
    </xf>
    <xf numFmtId="0" fontId="25" fillId="0" borderId="26" xfId="54" applyFont="1" applyBorder="1" applyAlignment="1">
      <alignment horizontal="left" vertical="center" wrapText="1"/>
    </xf>
    <xf numFmtId="0" fontId="25" fillId="0" borderId="27" xfId="54" applyFont="1" applyBorder="1" applyAlignment="1">
      <alignment horizontal="left" vertical="center" wrapText="1"/>
    </xf>
    <xf numFmtId="0" fontId="25" fillId="0" borderId="41" xfId="54" applyFont="1" applyBorder="1" applyAlignment="1">
      <alignment horizontal="left" vertical="center"/>
    </xf>
    <xf numFmtId="0" fontId="25" fillId="0" borderId="42" xfId="54" applyFont="1" applyBorder="1" applyAlignment="1">
      <alignment horizontal="left" vertical="center"/>
    </xf>
    <xf numFmtId="0" fontId="35" fillId="0" borderId="48" xfId="54" applyFont="1" applyBorder="1" applyAlignment="1">
      <alignment horizontal="left" vertical="center" wrapText="1"/>
    </xf>
    <xf numFmtId="0" fontId="28" fillId="0" borderId="40" xfId="0" applyFont="1" applyBorder="1" applyAlignment="1">
      <alignment horizontal="left" vertical="center"/>
    </xf>
    <xf numFmtId="0" fontId="28" fillId="0" borderId="39" xfId="0" applyFont="1" applyBorder="1" applyAlignment="1">
      <alignment horizontal="left" vertical="center"/>
    </xf>
    <xf numFmtId="9" fontId="23" fillId="0" borderId="25" xfId="54" applyNumberFormat="1" applyFont="1" applyBorder="1" applyAlignment="1">
      <alignment horizontal="left" vertical="center"/>
    </xf>
    <xf numFmtId="9" fontId="23" fillId="0" borderId="20" xfId="54" applyNumberFormat="1" applyFont="1" applyBorder="1" applyAlignment="1">
      <alignment horizontal="left" vertical="center"/>
    </xf>
    <xf numFmtId="9" fontId="23" fillId="0" borderId="26" xfId="54" applyNumberFormat="1" applyFont="1" applyBorder="1" applyAlignment="1">
      <alignment horizontal="left" vertical="center"/>
    </xf>
    <xf numFmtId="9" fontId="23" fillId="0" borderId="27" xfId="54" applyNumberFormat="1" applyFont="1" applyBorder="1" applyAlignment="1">
      <alignment horizontal="left" vertical="center"/>
    </xf>
    <xf numFmtId="0" fontId="22" fillId="0" borderId="41" xfId="54" applyFont="1" applyFill="1" applyBorder="1" applyAlignment="1">
      <alignment horizontal="left" vertical="center"/>
    </xf>
    <xf numFmtId="0" fontId="22" fillId="0" borderId="42" xfId="54" applyFont="1" applyFill="1" applyBorder="1" applyAlignment="1">
      <alignment horizontal="left" vertical="center"/>
    </xf>
    <xf numFmtId="0" fontId="22" fillId="0" borderId="49" xfId="54" applyFont="1" applyFill="1" applyBorder="1" applyAlignment="1">
      <alignment horizontal="left" vertical="center"/>
    </xf>
    <xf numFmtId="0" fontId="22" fillId="0" borderId="27" xfId="54" applyFont="1" applyFill="1" applyBorder="1" applyAlignment="1">
      <alignment horizontal="left" vertical="center"/>
    </xf>
    <xf numFmtId="0" fontId="28" fillId="0" borderId="24" xfId="54" applyFont="1" applyFill="1" applyBorder="1" applyAlignment="1">
      <alignment horizontal="left" vertical="center"/>
    </xf>
    <xf numFmtId="0" fontId="23" fillId="0" borderId="50" xfId="54" applyFont="1" applyFill="1" applyBorder="1" applyAlignment="1">
      <alignment horizontal="left" vertical="center"/>
    </xf>
    <xf numFmtId="0" fontId="23" fillId="0" borderId="51" xfId="54" applyFont="1" applyFill="1" applyBorder="1" applyAlignment="1">
      <alignment horizontal="left" vertical="center"/>
    </xf>
    <xf numFmtId="0" fontId="28" fillId="0" borderId="36" xfId="54" applyFont="1" applyBorder="1" applyAlignment="1">
      <alignment vertical="center"/>
    </xf>
    <xf numFmtId="0" fontId="36" fillId="0" borderId="39" xfId="54" applyFont="1" applyBorder="1" applyAlignment="1">
      <alignment horizontal="center" vertical="center"/>
    </xf>
    <xf numFmtId="0" fontId="28" fillId="0" borderId="37" xfId="54" applyFont="1" applyBorder="1" applyAlignment="1">
      <alignment vertical="center"/>
    </xf>
    <xf numFmtId="0" fontId="23" fillId="0" borderId="52" xfId="54" applyFont="1" applyBorder="1" applyAlignment="1">
      <alignment vertical="center"/>
    </xf>
    <xf numFmtId="0" fontId="28" fillId="0" borderId="52" xfId="54" applyFont="1" applyBorder="1" applyAlignment="1">
      <alignment vertical="center"/>
    </xf>
    <xf numFmtId="58" fontId="20" fillId="0" borderId="37" xfId="54" applyNumberFormat="1" applyFont="1" applyBorder="1" applyAlignment="1">
      <alignment vertical="center"/>
    </xf>
    <xf numFmtId="0" fontId="28" fillId="0" borderId="24" xfId="54" applyFont="1" applyBorder="1" applyAlignment="1">
      <alignment horizontal="center" vertical="center"/>
    </xf>
    <xf numFmtId="0" fontId="23" fillId="0" borderId="47" xfId="54" applyFont="1" applyFill="1" applyBorder="1" applyAlignment="1">
      <alignment horizontal="left" vertical="center"/>
    </xf>
    <xf numFmtId="0" fontId="23" fillId="0" borderId="24" xfId="54" applyFont="1" applyFill="1" applyBorder="1" applyAlignment="1">
      <alignment horizontal="left" vertical="center"/>
    </xf>
    <xf numFmtId="0" fontId="20" fillId="0" borderId="52" xfId="54" applyFont="1" applyBorder="1" applyAlignment="1">
      <alignment vertical="center"/>
    </xf>
    <xf numFmtId="0" fontId="25" fillId="0" borderId="53" xfId="54" applyFont="1" applyBorder="1" applyAlignment="1">
      <alignment horizontal="left" vertical="center"/>
    </xf>
    <xf numFmtId="0" fontId="28" fillId="0" borderId="45" xfId="54" applyFont="1" applyBorder="1" applyAlignment="1">
      <alignment horizontal="left" vertical="center"/>
    </xf>
    <xf numFmtId="0" fontId="23" fillId="0" borderId="46" xfId="54" applyFont="1" applyBorder="1" applyAlignment="1">
      <alignment horizontal="left" vertical="center"/>
    </xf>
    <xf numFmtId="0" fontId="25" fillId="0" borderId="0" xfId="54" applyFont="1" applyBorder="1" applyAlignment="1">
      <alignment vertical="center"/>
    </xf>
    <xf numFmtId="0" fontId="25" fillId="0" borderId="34" xfId="54" applyFont="1" applyBorder="1" applyAlignment="1">
      <alignment horizontal="left" vertical="center" wrapText="1"/>
    </xf>
    <xf numFmtId="0" fontId="25" fillId="0" borderId="46" xfId="54" applyFont="1" applyBorder="1" applyAlignment="1">
      <alignment horizontal="left" vertical="center"/>
    </xf>
    <xf numFmtId="0" fontId="37" fillId="0" borderId="30" xfId="54" applyFont="1" applyBorder="1" applyAlignment="1">
      <alignment horizontal="left" vertical="center"/>
    </xf>
    <xf numFmtId="0" fontId="24" fillId="0" borderId="30" xfId="54" applyFont="1" applyBorder="1" applyAlignment="1">
      <alignment horizontal="left" vertical="center"/>
    </xf>
    <xf numFmtId="0" fontId="28" fillId="0" borderId="45" xfId="0" applyFont="1" applyBorder="1" applyAlignment="1">
      <alignment horizontal="left" vertical="center"/>
    </xf>
    <xf numFmtId="9" fontId="23" fillId="0" borderId="32" xfId="54" applyNumberFormat="1" applyFont="1" applyBorder="1" applyAlignment="1">
      <alignment horizontal="left" vertical="center"/>
    </xf>
    <xf numFmtId="9" fontId="23" fillId="0" borderId="34" xfId="54" applyNumberFormat="1" applyFont="1" applyBorder="1" applyAlignment="1">
      <alignment horizontal="left" vertical="center"/>
    </xf>
    <xf numFmtId="0" fontId="22" fillId="0" borderId="46" xfId="54" applyFont="1" applyFill="1" applyBorder="1" applyAlignment="1">
      <alignment horizontal="left" vertical="center"/>
    </xf>
    <xf numFmtId="0" fontId="22" fillId="0" borderId="34" xfId="54" applyFont="1" applyFill="1" applyBorder="1" applyAlignment="1">
      <alignment horizontal="left" vertical="center"/>
    </xf>
    <xf numFmtId="0" fontId="23" fillId="0" borderId="54" xfId="54" applyFont="1" applyFill="1" applyBorder="1" applyAlignment="1">
      <alignment horizontal="left" vertical="center"/>
    </xf>
    <xf numFmtId="0" fontId="28" fillId="0" borderId="55" xfId="54" applyFont="1" applyBorder="1" applyAlignment="1">
      <alignment horizontal="center" vertical="center"/>
    </xf>
    <xf numFmtId="0" fontId="23" fillId="0" borderId="52" xfId="54" applyFont="1" applyBorder="1" applyAlignment="1">
      <alignment horizontal="center" vertical="center"/>
    </xf>
    <xf numFmtId="0" fontId="23" fillId="0" borderId="53" xfId="54" applyFont="1" applyBorder="1" applyAlignment="1">
      <alignment horizontal="center" vertical="center"/>
    </xf>
    <xf numFmtId="0" fontId="23" fillId="0" borderId="53" xfId="54" applyFont="1" applyFill="1" applyBorder="1" applyAlignment="1">
      <alignment horizontal="left" vertical="center"/>
    </xf>
    <xf numFmtId="0" fontId="38" fillId="0" borderId="56" xfId="0" applyFont="1" applyBorder="1" applyAlignment="1">
      <alignment horizontal="center" vertical="center" wrapText="1"/>
    </xf>
    <xf numFmtId="0" fontId="38" fillId="0" borderId="57" xfId="0" applyFont="1" applyBorder="1" applyAlignment="1">
      <alignment horizontal="center" vertical="center" wrapText="1"/>
    </xf>
    <xf numFmtId="0" fontId="39" fillId="0" borderId="58" xfId="0" applyFont="1" applyBorder="1"/>
    <xf numFmtId="0" fontId="39" fillId="0" borderId="2" xfId="0" applyFont="1" applyBorder="1"/>
    <xf numFmtId="0" fontId="39" fillId="0" borderId="5" xfId="0" applyFont="1" applyBorder="1" applyAlignment="1">
      <alignment horizontal="center" vertical="center"/>
    </xf>
    <xf numFmtId="0" fontId="39" fillId="0" borderId="7" xfId="0" applyFont="1" applyBorder="1" applyAlignment="1">
      <alignment horizontal="center" vertical="center"/>
    </xf>
    <xf numFmtId="0" fontId="39" fillId="4" borderId="5" xfId="0" applyFont="1" applyFill="1" applyBorder="1" applyAlignment="1">
      <alignment horizontal="center" vertical="center"/>
    </xf>
    <xf numFmtId="0" fontId="39" fillId="4" borderId="7" xfId="0" applyFont="1" applyFill="1" applyBorder="1" applyAlignment="1">
      <alignment horizontal="center" vertical="center"/>
    </xf>
    <xf numFmtId="0" fontId="39" fillId="4" borderId="2" xfId="0" applyFont="1" applyFill="1" applyBorder="1"/>
    <xf numFmtId="0" fontId="0" fillId="0" borderId="58" xfId="0" applyBorder="1"/>
    <xf numFmtId="0" fontId="0" fillId="0" borderId="2" xfId="0" applyBorder="1"/>
    <xf numFmtId="0" fontId="0" fillId="4" borderId="2" xfId="0" applyFill="1" applyBorder="1"/>
    <xf numFmtId="0" fontId="0" fillId="0" borderId="59" xfId="0" applyBorder="1"/>
    <xf numFmtId="0" fontId="0" fillId="0" borderId="60" xfId="0" applyBorder="1"/>
    <xf numFmtId="0" fontId="0" fillId="4" borderId="60" xfId="0" applyFill="1" applyBorder="1"/>
    <xf numFmtId="0" fontId="0" fillId="5" borderId="0" xfId="0" applyFill="1"/>
    <xf numFmtId="0" fontId="38" fillId="0" borderId="61" xfId="0" applyFont="1" applyBorder="1" applyAlignment="1">
      <alignment horizontal="center" vertical="center" wrapText="1"/>
    </xf>
    <xf numFmtId="0" fontId="39" fillId="0" borderId="62" xfId="0" applyFont="1" applyBorder="1" applyAlignment="1">
      <alignment horizontal="center" vertical="center"/>
    </xf>
    <xf numFmtId="0" fontId="39" fillId="0" borderId="63" xfId="0" applyFont="1" applyBorder="1"/>
    <xf numFmtId="0" fontId="0" fillId="0" borderId="63" xfId="0" applyBorder="1"/>
    <xf numFmtId="0" fontId="0" fillId="0" borderId="64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6" borderId="2" xfId="0" applyFill="1" applyBorder="1" applyAlignment="1">
      <alignment horizontal="center"/>
    </xf>
    <xf numFmtId="0" fontId="40" fillId="6" borderId="2" xfId="0" applyFont="1" applyFill="1" applyBorder="1" applyAlignment="1">
      <alignment vertical="top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3" borderId="2" xfId="0" applyFont="1" applyFill="1" applyBorder="1" applyAlignment="1">
      <alignment vertical="top" wrapText="1"/>
    </xf>
    <xf numFmtId="0" fontId="39" fillId="6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1" fillId="0" borderId="0" xfId="0" applyFont="1" applyAlignment="1">
      <alignment horizontal="center"/>
    </xf>
    <xf numFmtId="0" fontId="41" fillId="0" borderId="0" xfId="0" applyFont="1" applyAlignment="1">
      <alignment vertical="top" wrapText="1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5 10" xfId="50"/>
    <cellStyle name="常规 5 2" xfId="51"/>
    <cellStyle name="常规_110509_2006-09-28" xfId="52"/>
    <cellStyle name="常规 2 2 3" xfId="53"/>
    <cellStyle name="常规 2" xfId="54"/>
    <cellStyle name="常规 3" xfId="55"/>
    <cellStyle name="常规 4" xfId="56"/>
    <cellStyle name="常规 23" xfId="57"/>
    <cellStyle name="常规 3 3 3" xfId="58"/>
    <cellStyle name="常规_10AW核价-润懋(35款已核，单耗未减)" xfId="59"/>
    <cellStyle name="常规 23 2 3" xfId="60"/>
    <cellStyle name="常规 72" xfId="61"/>
    <cellStyle name="常规 10 10" xfId="62"/>
    <cellStyle name="常规 23 2" xfId="63"/>
    <cellStyle name="常规 74" xfId="6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checked="Checked" noThreeD="1" val="0"/>
</file>

<file path=xl/ctrlProps/ctrlProp191.xml><?xml version="1.0" encoding="utf-8"?>
<formControlPr xmlns="http://schemas.microsoft.com/office/spreadsheetml/2009/9/main" objectType="CheckBox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checked="Checked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checked="Checked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checked="Checked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checked="Checked" noThreeD="1" val="0"/>
</file>

<file path=xl/ctrlProps/ctrlProp208.xml><?xml version="1.0" encoding="utf-8"?>
<formControlPr xmlns="http://schemas.microsoft.com/office/spreadsheetml/2009/9/main" objectType="CheckBox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checked="Checked" noThreeD="1" val="0"/>
</file>

<file path=xl/ctrlProps/ctrlProp211.xml><?xml version="1.0" encoding="utf-8"?>
<formControlPr xmlns="http://schemas.microsoft.com/office/spreadsheetml/2009/9/main" objectType="CheckBox" checked="Checked" noThreeD="1" val="0"/>
</file>

<file path=xl/ctrlProps/ctrlProp212.xml><?xml version="1.0" encoding="utf-8"?>
<formControlPr xmlns="http://schemas.microsoft.com/office/spreadsheetml/2009/9/main" objectType="CheckBox" checked="Checked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checked="Checked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checked="Checked" noThreeD="1" val="0"/>
</file>

<file path=xl/ctrlProps/ctrlProp217.xml><?xml version="1.0" encoding="utf-8"?>
<formControlPr xmlns="http://schemas.microsoft.com/office/spreadsheetml/2009/9/main" objectType="CheckBox" checked="Checked" noThreeD="1" val="0"/>
</file>

<file path=xl/ctrlProps/ctrlProp218.xml><?xml version="1.0" encoding="utf-8"?>
<formControlPr xmlns="http://schemas.microsoft.com/office/spreadsheetml/2009/9/main" objectType="CheckBox" checked="Checked" noThreeD="1" val="0"/>
</file>

<file path=xl/ctrlProps/ctrlProp219.xml><?xml version="1.0" encoding="utf-8"?>
<formControlPr xmlns="http://schemas.microsoft.com/office/spreadsheetml/2009/9/main" objectType="CheckBox" checked="Checked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checked="Checked" noThreeD="1" val="0"/>
</file>

<file path=xl/ctrlProps/ctrlProp227.xml><?xml version="1.0" encoding="utf-8"?>
<formControlPr xmlns="http://schemas.microsoft.com/office/spreadsheetml/2009/9/main" objectType="CheckBox" noThreeD="1" val="0"/>
</file>

<file path=xl/ctrlProps/ctrlProp228.xml><?xml version="1.0" encoding="utf-8"?>
<formControlPr xmlns="http://schemas.microsoft.com/office/spreadsheetml/2009/9/main" objectType="CheckBox" noThreeD="1" val="0"/>
</file>

<file path=xl/ctrlProps/ctrlProp229.xml><?xml version="1.0" encoding="utf-8"?>
<formControlPr xmlns="http://schemas.microsoft.com/office/spreadsheetml/2009/9/main" objectType="CheckBox" checked="Checked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checked="Checked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checked="Checked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noThreeD="1" val="0"/>
</file>

<file path=xl/ctrlProps/ctrlProp238.xml><?xml version="1.0" encoding="utf-8"?>
<formControlPr xmlns="http://schemas.microsoft.com/office/spreadsheetml/2009/9/main" objectType="CheckBox" noThreeD="1" val="0"/>
</file>

<file path=xl/ctrlProps/ctrlProp239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noThreeD="1" val="0"/>
</file>

<file path=xl/ctrlProps/ctrlProp244.xml><?xml version="1.0" encoding="utf-8"?>
<formControlPr xmlns="http://schemas.microsoft.com/office/spreadsheetml/2009/9/main" objectType="CheckBox" checked="Checked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checked="Checked" noThreeD="1" val="0"/>
</file>

<file path=xl/ctrlProps/ctrlProp247.xml><?xml version="1.0" encoding="utf-8"?>
<formControlPr xmlns="http://schemas.microsoft.com/office/spreadsheetml/2009/9/main" objectType="CheckBox" noThreeD="1" val="0"/>
</file>

<file path=xl/ctrlProps/ctrlProp248.xml><?xml version="1.0" encoding="utf-8"?>
<formControlPr xmlns="http://schemas.microsoft.com/office/spreadsheetml/2009/9/main" objectType="CheckBox" checked="Checked" noThreeD="1" val="0"/>
</file>

<file path=xl/ctrlProps/ctrlProp249.xml><?xml version="1.0" encoding="utf-8"?>
<formControlPr xmlns="http://schemas.microsoft.com/office/spreadsheetml/2009/9/main" objectType="CheckBox" checked="Checked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checked="Checked" noThreeD="1" val="0"/>
</file>

<file path=xl/ctrlProps/ctrlProp251.xml><?xml version="1.0" encoding="utf-8"?>
<formControlPr xmlns="http://schemas.microsoft.com/office/spreadsheetml/2009/9/main" objectType="CheckBox" checked="Checked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checked="Checked" noThreeD="1" val="0"/>
</file>

<file path=xl/ctrlProps/ctrlProp254.xml><?xml version="1.0" encoding="utf-8"?>
<formControlPr xmlns="http://schemas.microsoft.com/office/spreadsheetml/2009/9/main" objectType="CheckBox" checked="Checked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checked="Checked" noThreeD="1" val="0"/>
</file>

<file path=xl/ctrlProps/ctrlProp257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56740" y="244538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541640" y="10442575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31740" y="2374265"/>
              <a:ext cx="393700" cy="332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9340" y="244538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67040" y="2374265"/>
              <a:ext cx="393700" cy="332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56740" y="224726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10795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541640" y="10442575"/>
              <a:ext cx="393700" cy="2184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57040" y="224726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31740" y="2217420"/>
              <a:ext cx="393700" cy="227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44340" y="244538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69340" y="224726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68540" y="224726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54340" y="2153920"/>
              <a:ext cx="393700" cy="354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81240" y="244538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94740" y="32696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4740" y="346773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69440" y="345503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82140" y="32569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31640" y="345503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218940" y="325691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31740" y="345503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31740" y="32569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93940" y="345503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79740" y="345503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93940" y="32569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79740" y="32569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5080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32040" y="127825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201295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32040" y="1476375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32040" y="1080135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190500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19340" y="839470"/>
              <a:ext cx="393700" cy="2330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134620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06640" y="654050"/>
              <a:ext cx="393700" cy="1549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139065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4340" y="615950"/>
              <a:ext cx="393700" cy="1974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189865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040" y="826770"/>
              <a:ext cx="393700" cy="24511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79740" y="1080135"/>
              <a:ext cx="393700" cy="1993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10160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79740" y="1278255"/>
              <a:ext cx="39370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79740" y="14763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56740" y="26435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9340" y="26435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57040" y="26435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31740" y="26435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00140" y="264350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94740" y="943610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4740" y="962152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82140" y="962152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82140" y="942340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82440" y="962152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69740" y="942340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006340" y="962152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006340" y="942340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93940" y="962152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79740" y="962152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81240" y="942340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79740" y="942340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00140" y="962152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00140" y="942340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50540" y="962152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50540" y="942340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67040" y="2585085"/>
              <a:ext cx="393700" cy="3200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68540" y="264350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00140" y="244538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00140" y="224726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00140" y="962152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82140" y="7205980"/>
              <a:ext cx="393700" cy="2203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69540" y="7205980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9</xdr:col>
      <xdr:colOff>266700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266700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21</xdr:row>
      <xdr:rowOff>198755</xdr:rowOff>
    </xdr:from>
    <xdr:to>
      <xdr:col>9</xdr:col>
      <xdr:colOff>300355</xdr:colOff>
      <xdr:row>22</xdr:row>
      <xdr:rowOff>1270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418715" y="601535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266700</xdr:colOff>
      <xdr:row>20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266700</xdr:colOff>
      <xdr:row>20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8295" y="10328275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36347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219710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8295" y="10328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243395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218567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214757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242951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219646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243649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85990" y="219329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5445" y="216471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85990" y="242443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11160" y="236855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773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3084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4471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814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8632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8632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5768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5768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59467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8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97495" y="59785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354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974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5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51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5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266700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266700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266700</xdr:colOff>
      <xdr:row>20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266700</xdr:colOff>
      <xdr:row>20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266700</xdr:colOff>
      <xdr:row>20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266700</xdr:colOff>
      <xdr:row>20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21</xdr:row>
      <xdr:rowOff>198755</xdr:rowOff>
    </xdr:from>
    <xdr:to>
      <xdr:col>9</xdr:col>
      <xdr:colOff>300355</xdr:colOff>
      <xdr:row>22</xdr:row>
      <xdr:rowOff>1270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418715" y="614235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266700</xdr:colOff>
      <xdr:row>20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266700</xdr:colOff>
      <xdr:row>20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329815"/>
              <a:ext cx="787400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94258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165735</xdr:rowOff>
        </xdr:from>
        <xdr:to>
          <xdr:col>2</xdr:col>
          <xdr:colOff>24130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03045"/>
              <a:ext cx="411480" cy="31623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5292090" y="794258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752590" y="794258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8149590" y="7955280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733675"/>
              <a:ext cx="7874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92270" y="2329815"/>
              <a:ext cx="406400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660390" y="2202815"/>
              <a:ext cx="635000" cy="4089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660390" y="2400935"/>
              <a:ext cx="6350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92270" y="2726055"/>
              <a:ext cx="406400" cy="172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660390" y="2624455"/>
              <a:ext cx="635000" cy="3168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505190" y="2190115"/>
              <a:ext cx="355600" cy="4216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505190" y="2400935"/>
              <a:ext cx="3556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654290" y="2726055"/>
              <a:ext cx="406400" cy="172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505190" y="2560955"/>
              <a:ext cx="355600" cy="5200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104775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514590" y="1142365"/>
              <a:ext cx="393700" cy="299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8314690" y="74612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8314690" y="94424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743075"/>
              <a:ext cx="787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755775"/>
              <a:ext cx="5969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953895"/>
              <a:ext cx="5969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544955"/>
              <a:ext cx="774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544955"/>
              <a:ext cx="660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5</xdr:col>
          <xdr:colOff>825500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06570" y="1544955"/>
              <a:ext cx="3429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70090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654290" y="233743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654290" y="253555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104775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8314690" y="1142365"/>
              <a:ext cx="393700" cy="299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514590" y="94424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514590" y="74612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4270" y="2496820"/>
              <a:ext cx="519430" cy="2876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502785"/>
              <a:ext cx="1028700" cy="662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489835"/>
              <a:ext cx="7874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4745" y="2724150"/>
              <a:ext cx="635000" cy="227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317115"/>
              <a:ext cx="6350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5</xdr:col>
          <xdr:colOff>1041400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66870" y="2502535"/>
              <a:ext cx="6985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67310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9615" y="1489710"/>
              <a:ext cx="408940" cy="320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785" y="1934845"/>
              <a:ext cx="40894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1955800" y="2329815"/>
              <a:ext cx="787400" cy="2057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1270000" y="794258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165735</xdr:rowOff>
        </xdr:from>
        <xdr:to>
          <xdr:col>2</xdr:col>
          <xdr:colOff>24130</xdr:colOff>
          <xdr:row>8</xdr:row>
          <xdr:rowOff>76200</xdr:rowOff>
        </xdr:to>
        <xdr:sp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1200150" y="1503045"/>
              <a:ext cx="411480" cy="31623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5292090" y="794258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6752590" y="794258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8149590" y="7955280"/>
              <a:ext cx="393700" cy="177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>
            <a:xfrm>
              <a:off x="1968500" y="2733675"/>
              <a:ext cx="78740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4192270" y="2329815"/>
              <a:ext cx="406400" cy="2057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5660390" y="2202815"/>
              <a:ext cx="635000" cy="4089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>
            <a:xfrm>
              <a:off x="5660390" y="2400935"/>
              <a:ext cx="635000" cy="3835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>
            <a:xfrm>
              <a:off x="4192270" y="2726055"/>
              <a:ext cx="406400" cy="172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>
            <a:xfrm>
              <a:off x="5660390" y="2624455"/>
              <a:ext cx="635000" cy="3168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>
            <a:xfrm>
              <a:off x="8505190" y="2190115"/>
              <a:ext cx="355600" cy="4216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>
            <a:xfrm>
              <a:off x="8505190" y="2400935"/>
              <a:ext cx="355600" cy="3835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>
            <a:xfrm>
              <a:off x="7654290" y="2726055"/>
              <a:ext cx="406400" cy="172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>
            <a:xfrm>
              <a:off x="8505190" y="2560955"/>
              <a:ext cx="355600" cy="5200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104775</xdr:rowOff>
        </xdr:to>
        <xdr:sp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>
            <a:xfrm>
              <a:off x="7514590" y="1142365"/>
              <a:ext cx="393700" cy="299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>
            <a:xfrm>
              <a:off x="8314690" y="74612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>
            <a:xfrm>
              <a:off x="8314690" y="94424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>
            <a:xfrm>
              <a:off x="1955800" y="1743075"/>
              <a:ext cx="7874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>
            <a:xfrm>
              <a:off x="2616200" y="1755775"/>
              <a:ext cx="5969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2616200" y="1953895"/>
              <a:ext cx="5969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8</xdr:row>
          <xdr:rowOff>0</xdr:rowOff>
        </xdr:to>
        <xdr:sp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>
            <a:xfrm>
              <a:off x="3403600" y="1544955"/>
              <a:ext cx="7747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2717800" y="1544955"/>
              <a:ext cx="6604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5</xdr:col>
          <xdr:colOff>825500</xdr:colOff>
          <xdr:row>8</xdr:row>
          <xdr:rowOff>0</xdr:rowOff>
        </xdr:to>
        <xdr:sp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>
            <a:xfrm>
              <a:off x="4306570" y="1544955"/>
              <a:ext cx="3429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>
            <a:xfrm>
              <a:off x="2527300" y="470090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>
            <a:xfrm>
              <a:off x="7654290" y="233743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>
            <a:xfrm>
              <a:off x="7654290" y="253555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104775</xdr:rowOff>
        </xdr:to>
        <xdr:sp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>
            <a:xfrm>
              <a:off x="8314690" y="1142365"/>
              <a:ext cx="393700" cy="299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>
            <a:xfrm>
              <a:off x="7514590" y="94424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>
            <a:xfrm>
              <a:off x="7514590" y="74612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>
            <a:xfrm>
              <a:off x="1144270" y="2496820"/>
              <a:ext cx="519430" cy="28765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>
            <a:xfrm>
              <a:off x="1765300" y="4502785"/>
              <a:ext cx="1028700" cy="66230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</a:extLst>
            </xdr:cNvPr>
            <xdr:cNvSpPr/>
          </xdr:nvSpPr>
          <xdr:spPr>
            <a:xfrm>
              <a:off x="1955800" y="2489835"/>
              <a:ext cx="787400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>
            <a:xfrm>
              <a:off x="1134745" y="2724150"/>
              <a:ext cx="63500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</a:extLst>
            </xdr:cNvPr>
            <xdr:cNvSpPr/>
          </xdr:nvSpPr>
          <xdr:spPr>
            <a:xfrm>
              <a:off x="1130300" y="2317115"/>
              <a:ext cx="635000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5</xdr:col>
          <xdr:colOff>1041400</xdr:colOff>
          <xdr:row>13</xdr:row>
          <xdr:rowOff>12700</xdr:rowOff>
        </xdr:to>
        <xdr:sp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</a:extLst>
            </xdr:cNvPr>
            <xdr:cNvSpPr/>
          </xdr:nvSpPr>
          <xdr:spPr>
            <a:xfrm>
              <a:off x="4166870" y="2502535"/>
              <a:ext cx="698500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67310</xdr:rowOff>
        </xdr:to>
        <xdr:sp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</a:extLst>
            </xdr:cNvPr>
            <xdr:cNvSpPr/>
          </xdr:nvSpPr>
          <xdr:spPr>
            <a:xfrm>
              <a:off x="1999615" y="1489710"/>
              <a:ext cx="408940" cy="320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</a:extLst>
            </xdr:cNvPr>
            <xdr:cNvSpPr/>
          </xdr:nvSpPr>
          <xdr:spPr>
            <a:xfrm>
              <a:off x="1962785" y="1934845"/>
              <a:ext cx="40894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13313" name="Check Box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>
            <a:xfrm>
              <a:off x="1955800" y="2329815"/>
              <a:ext cx="787400" cy="2057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3314" name="Check Box 2" hidden="1">
              <a:extLst>
                <a:ext uri="{63B3BB69-23CF-44E3-9099-C40C66FF867C}">
                  <a14:compatExt spid="_x0000_s13314"/>
                </a:ext>
              </a:extLst>
            </xdr:cNvPr>
            <xdr:cNvSpPr/>
          </xdr:nvSpPr>
          <xdr:spPr>
            <a:xfrm>
              <a:off x="1270000" y="794258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165735</xdr:rowOff>
        </xdr:from>
        <xdr:to>
          <xdr:col>2</xdr:col>
          <xdr:colOff>24130</xdr:colOff>
          <xdr:row>8</xdr:row>
          <xdr:rowOff>76200</xdr:rowOff>
        </xdr:to>
        <xdr:sp>
          <xdr:nvSpPr>
            <xdr:cNvPr id="13315" name="Check Box 3" hidden="1">
              <a:extLst>
                <a:ext uri="{63B3BB69-23CF-44E3-9099-C40C66FF867C}">
                  <a14:compatExt spid="_x0000_s13315"/>
                </a:ext>
              </a:extLst>
            </xdr:cNvPr>
            <xdr:cNvSpPr/>
          </xdr:nvSpPr>
          <xdr:spPr>
            <a:xfrm>
              <a:off x="1200150" y="1503045"/>
              <a:ext cx="411480" cy="31623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13316" name="Check Box 4" hidden="1">
              <a:extLst>
                <a:ext uri="{63B3BB69-23CF-44E3-9099-C40C66FF867C}">
                  <a14:compatExt spid="_x0000_s13316"/>
                </a:ext>
              </a:extLst>
            </xdr:cNvPr>
            <xdr:cNvSpPr/>
          </xdr:nvSpPr>
          <xdr:spPr>
            <a:xfrm>
              <a:off x="5292090" y="794258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13317" name="Check Box 5" hidden="1">
              <a:extLst>
                <a:ext uri="{63B3BB69-23CF-44E3-9099-C40C66FF867C}">
                  <a14:compatExt spid="_x0000_s13317"/>
                </a:ext>
              </a:extLst>
            </xdr:cNvPr>
            <xdr:cNvSpPr/>
          </xdr:nvSpPr>
          <xdr:spPr>
            <a:xfrm>
              <a:off x="6752590" y="794258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3318" name="Check Box 6" hidden="1">
              <a:extLst>
                <a:ext uri="{63B3BB69-23CF-44E3-9099-C40C66FF867C}">
                  <a14:compatExt spid="_x0000_s13318"/>
                </a:ext>
              </a:extLst>
            </xdr:cNvPr>
            <xdr:cNvSpPr/>
          </xdr:nvSpPr>
          <xdr:spPr>
            <a:xfrm>
              <a:off x="8149590" y="7955280"/>
              <a:ext cx="393700" cy="177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13319" name="Check Box 7" hidden="1">
              <a:extLst>
                <a:ext uri="{63B3BB69-23CF-44E3-9099-C40C66FF867C}">
                  <a14:compatExt spid="_x0000_s13319"/>
                </a:ext>
              </a:extLst>
            </xdr:cNvPr>
            <xdr:cNvSpPr/>
          </xdr:nvSpPr>
          <xdr:spPr>
            <a:xfrm>
              <a:off x="1968500" y="2733675"/>
              <a:ext cx="78740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13320" name="Check Box 8" hidden="1">
              <a:extLst>
                <a:ext uri="{63B3BB69-23CF-44E3-9099-C40C66FF867C}">
                  <a14:compatExt spid="_x0000_s13320"/>
                </a:ext>
              </a:extLst>
            </xdr:cNvPr>
            <xdr:cNvSpPr/>
          </xdr:nvSpPr>
          <xdr:spPr>
            <a:xfrm>
              <a:off x="4192270" y="2329815"/>
              <a:ext cx="406400" cy="2057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13321" name="Check Box 9" hidden="1">
              <a:extLst>
                <a:ext uri="{63B3BB69-23CF-44E3-9099-C40C66FF867C}">
                  <a14:compatExt spid="_x0000_s13321"/>
                </a:ext>
              </a:extLst>
            </xdr:cNvPr>
            <xdr:cNvSpPr/>
          </xdr:nvSpPr>
          <xdr:spPr>
            <a:xfrm>
              <a:off x="5660390" y="2202815"/>
              <a:ext cx="635000" cy="4089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</a:extLst>
            </xdr:cNvPr>
            <xdr:cNvSpPr/>
          </xdr:nvSpPr>
          <xdr:spPr>
            <a:xfrm>
              <a:off x="5660390" y="2400935"/>
              <a:ext cx="635000" cy="3835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13323" name="Check Box 11" hidden="1">
              <a:extLst>
                <a:ext uri="{63B3BB69-23CF-44E3-9099-C40C66FF867C}">
                  <a14:compatExt spid="_x0000_s13323"/>
                </a:ext>
              </a:extLst>
            </xdr:cNvPr>
            <xdr:cNvSpPr/>
          </xdr:nvSpPr>
          <xdr:spPr>
            <a:xfrm>
              <a:off x="4192270" y="2726055"/>
              <a:ext cx="406400" cy="172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13324" name="Check Box 12" hidden="1">
              <a:extLst>
                <a:ext uri="{63B3BB69-23CF-44E3-9099-C40C66FF867C}">
                  <a14:compatExt spid="_x0000_s13324"/>
                </a:ext>
              </a:extLst>
            </xdr:cNvPr>
            <xdr:cNvSpPr/>
          </xdr:nvSpPr>
          <xdr:spPr>
            <a:xfrm>
              <a:off x="5660390" y="2624455"/>
              <a:ext cx="635000" cy="3168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13325" name="Check Box 13" hidden="1">
              <a:extLst>
                <a:ext uri="{63B3BB69-23CF-44E3-9099-C40C66FF867C}">
                  <a14:compatExt spid="_x0000_s13325"/>
                </a:ext>
              </a:extLst>
            </xdr:cNvPr>
            <xdr:cNvSpPr/>
          </xdr:nvSpPr>
          <xdr:spPr>
            <a:xfrm>
              <a:off x="8505190" y="2190115"/>
              <a:ext cx="355600" cy="4216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</a:extLst>
            </xdr:cNvPr>
            <xdr:cNvSpPr/>
          </xdr:nvSpPr>
          <xdr:spPr>
            <a:xfrm>
              <a:off x="8505190" y="2400935"/>
              <a:ext cx="355600" cy="3835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</a:extLst>
            </xdr:cNvPr>
            <xdr:cNvSpPr/>
          </xdr:nvSpPr>
          <xdr:spPr>
            <a:xfrm>
              <a:off x="7654290" y="2726055"/>
              <a:ext cx="406400" cy="172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</a:extLst>
            </xdr:cNvPr>
            <xdr:cNvSpPr/>
          </xdr:nvSpPr>
          <xdr:spPr>
            <a:xfrm>
              <a:off x="8505190" y="2560955"/>
              <a:ext cx="355600" cy="5200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104775</xdr:rowOff>
        </xdr:to>
        <xdr:sp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</a:extLst>
            </xdr:cNvPr>
            <xdr:cNvSpPr/>
          </xdr:nvSpPr>
          <xdr:spPr>
            <a:xfrm>
              <a:off x="7514590" y="1142365"/>
              <a:ext cx="393700" cy="299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</a:extLst>
            </xdr:cNvPr>
            <xdr:cNvSpPr/>
          </xdr:nvSpPr>
          <xdr:spPr>
            <a:xfrm>
              <a:off x="8314690" y="74612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</a:extLst>
            </xdr:cNvPr>
            <xdr:cNvSpPr/>
          </xdr:nvSpPr>
          <xdr:spPr>
            <a:xfrm>
              <a:off x="8314690" y="94424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</a:extLst>
            </xdr:cNvPr>
            <xdr:cNvSpPr/>
          </xdr:nvSpPr>
          <xdr:spPr>
            <a:xfrm>
              <a:off x="1955800" y="1743075"/>
              <a:ext cx="7874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13333" name="Check Box 21" hidden="1">
              <a:extLst>
                <a:ext uri="{63B3BB69-23CF-44E3-9099-C40C66FF867C}">
                  <a14:compatExt spid="_x0000_s13333"/>
                </a:ext>
              </a:extLst>
            </xdr:cNvPr>
            <xdr:cNvSpPr/>
          </xdr:nvSpPr>
          <xdr:spPr>
            <a:xfrm>
              <a:off x="2616200" y="1755775"/>
              <a:ext cx="5969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13334" name="Check Box 22" hidden="1">
              <a:extLst>
                <a:ext uri="{63B3BB69-23CF-44E3-9099-C40C66FF867C}">
                  <a14:compatExt spid="_x0000_s13334"/>
                </a:ext>
              </a:extLst>
            </xdr:cNvPr>
            <xdr:cNvSpPr/>
          </xdr:nvSpPr>
          <xdr:spPr>
            <a:xfrm>
              <a:off x="2616200" y="1953895"/>
              <a:ext cx="5969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8</xdr:row>
          <xdr:rowOff>0</xdr:rowOff>
        </xdr:to>
        <xdr:sp>
          <xdr:nvSpPr>
            <xdr:cNvPr id="13335" name="Check Box 23" hidden="1">
              <a:extLst>
                <a:ext uri="{63B3BB69-23CF-44E3-9099-C40C66FF867C}">
                  <a14:compatExt spid="_x0000_s13335"/>
                </a:ext>
              </a:extLst>
            </xdr:cNvPr>
            <xdr:cNvSpPr/>
          </xdr:nvSpPr>
          <xdr:spPr>
            <a:xfrm>
              <a:off x="3403600" y="1544955"/>
              <a:ext cx="7747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13336" name="Check Box 24" hidden="1">
              <a:extLst>
                <a:ext uri="{63B3BB69-23CF-44E3-9099-C40C66FF867C}">
                  <a14:compatExt spid="_x0000_s13336"/>
                </a:ext>
              </a:extLst>
            </xdr:cNvPr>
            <xdr:cNvSpPr/>
          </xdr:nvSpPr>
          <xdr:spPr>
            <a:xfrm>
              <a:off x="2717800" y="1544955"/>
              <a:ext cx="6604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5</xdr:col>
          <xdr:colOff>825500</xdr:colOff>
          <xdr:row>8</xdr:row>
          <xdr:rowOff>0</xdr:rowOff>
        </xdr:to>
        <xdr:sp>
          <xdr:nvSpPr>
            <xdr:cNvPr id="13337" name="Check Box 25" hidden="1">
              <a:extLst>
                <a:ext uri="{63B3BB69-23CF-44E3-9099-C40C66FF867C}">
                  <a14:compatExt spid="_x0000_s13337"/>
                </a:ext>
              </a:extLst>
            </xdr:cNvPr>
            <xdr:cNvSpPr/>
          </xdr:nvSpPr>
          <xdr:spPr>
            <a:xfrm>
              <a:off x="4306570" y="1544955"/>
              <a:ext cx="3429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13338" name="Check Box 26" hidden="1">
              <a:extLst>
                <a:ext uri="{63B3BB69-23CF-44E3-9099-C40C66FF867C}">
                  <a14:compatExt spid="_x0000_s13338"/>
                </a:ext>
              </a:extLst>
            </xdr:cNvPr>
            <xdr:cNvSpPr/>
          </xdr:nvSpPr>
          <xdr:spPr>
            <a:xfrm>
              <a:off x="2527300" y="470090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13339" name="Check Box 27" hidden="1">
              <a:extLst>
                <a:ext uri="{63B3BB69-23CF-44E3-9099-C40C66FF867C}">
                  <a14:compatExt spid="_x0000_s13339"/>
                </a:ext>
              </a:extLst>
            </xdr:cNvPr>
            <xdr:cNvSpPr/>
          </xdr:nvSpPr>
          <xdr:spPr>
            <a:xfrm>
              <a:off x="7654290" y="233743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13340" name="Check Box 28" hidden="1">
              <a:extLst>
                <a:ext uri="{63B3BB69-23CF-44E3-9099-C40C66FF867C}">
                  <a14:compatExt spid="_x0000_s13340"/>
                </a:ext>
              </a:extLst>
            </xdr:cNvPr>
            <xdr:cNvSpPr/>
          </xdr:nvSpPr>
          <xdr:spPr>
            <a:xfrm>
              <a:off x="7654290" y="253555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104775</xdr:rowOff>
        </xdr:to>
        <xdr:sp>
          <xdr:nvSpPr>
            <xdr:cNvPr id="13341" name="Check Box 29" hidden="1">
              <a:extLst>
                <a:ext uri="{63B3BB69-23CF-44E3-9099-C40C66FF867C}">
                  <a14:compatExt spid="_x0000_s13341"/>
                </a:ext>
              </a:extLst>
            </xdr:cNvPr>
            <xdr:cNvSpPr/>
          </xdr:nvSpPr>
          <xdr:spPr>
            <a:xfrm>
              <a:off x="8314690" y="1142365"/>
              <a:ext cx="393700" cy="299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3342" name="Check Box 30" hidden="1">
              <a:extLst>
                <a:ext uri="{63B3BB69-23CF-44E3-9099-C40C66FF867C}">
                  <a14:compatExt spid="_x0000_s13342"/>
                </a:ext>
              </a:extLst>
            </xdr:cNvPr>
            <xdr:cNvSpPr/>
          </xdr:nvSpPr>
          <xdr:spPr>
            <a:xfrm>
              <a:off x="7514590" y="94424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3343" name="Check Box 31" hidden="1">
              <a:extLst>
                <a:ext uri="{63B3BB69-23CF-44E3-9099-C40C66FF867C}">
                  <a14:compatExt spid="_x0000_s13343"/>
                </a:ext>
              </a:extLst>
            </xdr:cNvPr>
            <xdr:cNvSpPr/>
          </xdr:nvSpPr>
          <xdr:spPr>
            <a:xfrm>
              <a:off x="7514590" y="74612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13344" name="Check Box 32" hidden="1">
              <a:extLst>
                <a:ext uri="{63B3BB69-23CF-44E3-9099-C40C66FF867C}">
                  <a14:compatExt spid="_x0000_s13344"/>
                </a:ext>
              </a:extLst>
            </xdr:cNvPr>
            <xdr:cNvSpPr/>
          </xdr:nvSpPr>
          <xdr:spPr>
            <a:xfrm>
              <a:off x="1144270" y="2496820"/>
              <a:ext cx="519430" cy="28765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13345" name="Check Box 33" hidden="1">
              <a:extLst>
                <a:ext uri="{63B3BB69-23CF-44E3-9099-C40C66FF867C}">
                  <a14:compatExt spid="_x0000_s13345"/>
                </a:ext>
              </a:extLst>
            </xdr:cNvPr>
            <xdr:cNvSpPr/>
          </xdr:nvSpPr>
          <xdr:spPr>
            <a:xfrm>
              <a:off x="1765300" y="4502785"/>
              <a:ext cx="1028700" cy="66230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3346" name="Check Box 34" hidden="1">
              <a:extLst>
                <a:ext uri="{63B3BB69-23CF-44E3-9099-C40C66FF867C}">
                  <a14:compatExt spid="_x0000_s13346"/>
                </a:ext>
              </a:extLst>
            </xdr:cNvPr>
            <xdr:cNvSpPr/>
          </xdr:nvSpPr>
          <xdr:spPr>
            <a:xfrm>
              <a:off x="1955800" y="2489835"/>
              <a:ext cx="787400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13347" name="Check Box 35" hidden="1">
              <a:extLst>
                <a:ext uri="{63B3BB69-23CF-44E3-9099-C40C66FF867C}">
                  <a14:compatExt spid="_x0000_s13347"/>
                </a:ext>
              </a:extLst>
            </xdr:cNvPr>
            <xdr:cNvSpPr/>
          </xdr:nvSpPr>
          <xdr:spPr>
            <a:xfrm>
              <a:off x="1134745" y="2724150"/>
              <a:ext cx="63500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13348" name="Check Box 36" hidden="1">
              <a:extLst>
                <a:ext uri="{63B3BB69-23CF-44E3-9099-C40C66FF867C}">
                  <a14:compatExt spid="_x0000_s13348"/>
                </a:ext>
              </a:extLst>
            </xdr:cNvPr>
            <xdr:cNvSpPr/>
          </xdr:nvSpPr>
          <xdr:spPr>
            <a:xfrm>
              <a:off x="1130300" y="2317115"/>
              <a:ext cx="635000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5</xdr:col>
          <xdr:colOff>1041400</xdr:colOff>
          <xdr:row>13</xdr:row>
          <xdr:rowOff>12700</xdr:rowOff>
        </xdr:to>
        <xdr:sp>
          <xdr:nvSpPr>
            <xdr:cNvPr id="13349" name="Check Box 37" hidden="1">
              <a:extLst>
                <a:ext uri="{63B3BB69-23CF-44E3-9099-C40C66FF867C}">
                  <a14:compatExt spid="_x0000_s13349"/>
                </a:ext>
              </a:extLst>
            </xdr:cNvPr>
            <xdr:cNvSpPr/>
          </xdr:nvSpPr>
          <xdr:spPr>
            <a:xfrm>
              <a:off x="4166870" y="2502535"/>
              <a:ext cx="698500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67310</xdr:rowOff>
        </xdr:to>
        <xdr:sp>
          <xdr:nvSpPr>
            <xdr:cNvPr id="13350" name="Check Box 38" hidden="1">
              <a:extLst>
                <a:ext uri="{63B3BB69-23CF-44E3-9099-C40C66FF867C}">
                  <a14:compatExt spid="_x0000_s13350"/>
                </a:ext>
              </a:extLst>
            </xdr:cNvPr>
            <xdr:cNvSpPr/>
          </xdr:nvSpPr>
          <xdr:spPr>
            <a:xfrm>
              <a:off x="1999615" y="1489710"/>
              <a:ext cx="408940" cy="320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13351" name="Check Box 39" hidden="1">
              <a:extLst>
                <a:ext uri="{63B3BB69-23CF-44E3-9099-C40C66FF867C}">
                  <a14:compatExt spid="_x0000_s13351"/>
                </a:ext>
              </a:extLst>
            </xdr:cNvPr>
            <xdr:cNvSpPr/>
          </xdr:nvSpPr>
          <xdr:spPr>
            <a:xfrm>
              <a:off x="1962785" y="1934845"/>
              <a:ext cx="40894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15361" name="Check Box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>
            <a:xfrm>
              <a:off x="1955800" y="2329815"/>
              <a:ext cx="787400" cy="2057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5362" name="Check Box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>
            <a:xfrm>
              <a:off x="1270000" y="794258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165735</xdr:rowOff>
        </xdr:from>
        <xdr:to>
          <xdr:col>2</xdr:col>
          <xdr:colOff>24130</xdr:colOff>
          <xdr:row>8</xdr:row>
          <xdr:rowOff>76200</xdr:rowOff>
        </xdr:to>
        <xdr:sp>
          <xdr:nvSpPr>
            <xdr:cNvPr id="15363" name="Check Box 3" hidden="1">
              <a:extLst>
                <a:ext uri="{63B3BB69-23CF-44E3-9099-C40C66FF867C}">
                  <a14:compatExt spid="_x0000_s15363"/>
                </a:ext>
              </a:extLst>
            </xdr:cNvPr>
            <xdr:cNvSpPr/>
          </xdr:nvSpPr>
          <xdr:spPr>
            <a:xfrm>
              <a:off x="1200150" y="1503045"/>
              <a:ext cx="411480" cy="31623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15364" name="Check Box 4" hidden="1">
              <a:extLst>
                <a:ext uri="{63B3BB69-23CF-44E3-9099-C40C66FF867C}">
                  <a14:compatExt spid="_x0000_s15364"/>
                </a:ext>
              </a:extLst>
            </xdr:cNvPr>
            <xdr:cNvSpPr/>
          </xdr:nvSpPr>
          <xdr:spPr>
            <a:xfrm>
              <a:off x="5292090" y="794258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15365" name="Check Box 5" hidden="1">
              <a:extLst>
                <a:ext uri="{63B3BB69-23CF-44E3-9099-C40C66FF867C}">
                  <a14:compatExt spid="_x0000_s15365"/>
                </a:ext>
              </a:extLst>
            </xdr:cNvPr>
            <xdr:cNvSpPr/>
          </xdr:nvSpPr>
          <xdr:spPr>
            <a:xfrm>
              <a:off x="6752590" y="794258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5366" name="Check Box 6" hidden="1">
              <a:extLst>
                <a:ext uri="{63B3BB69-23CF-44E3-9099-C40C66FF867C}">
                  <a14:compatExt spid="_x0000_s15366"/>
                </a:ext>
              </a:extLst>
            </xdr:cNvPr>
            <xdr:cNvSpPr/>
          </xdr:nvSpPr>
          <xdr:spPr>
            <a:xfrm>
              <a:off x="8149590" y="7955280"/>
              <a:ext cx="393700" cy="177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15367" name="Check Box 7" hidden="1">
              <a:extLst>
                <a:ext uri="{63B3BB69-23CF-44E3-9099-C40C66FF867C}">
                  <a14:compatExt spid="_x0000_s15367"/>
                </a:ext>
              </a:extLst>
            </xdr:cNvPr>
            <xdr:cNvSpPr/>
          </xdr:nvSpPr>
          <xdr:spPr>
            <a:xfrm>
              <a:off x="1968500" y="2733675"/>
              <a:ext cx="78740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15368" name="Check Box 8" hidden="1">
              <a:extLst>
                <a:ext uri="{63B3BB69-23CF-44E3-9099-C40C66FF867C}">
                  <a14:compatExt spid="_x0000_s15368"/>
                </a:ext>
              </a:extLst>
            </xdr:cNvPr>
            <xdr:cNvSpPr/>
          </xdr:nvSpPr>
          <xdr:spPr>
            <a:xfrm>
              <a:off x="4192270" y="2329815"/>
              <a:ext cx="406400" cy="2057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15369" name="Check Box 9" hidden="1">
              <a:extLst>
                <a:ext uri="{63B3BB69-23CF-44E3-9099-C40C66FF867C}">
                  <a14:compatExt spid="_x0000_s15369"/>
                </a:ext>
              </a:extLst>
            </xdr:cNvPr>
            <xdr:cNvSpPr/>
          </xdr:nvSpPr>
          <xdr:spPr>
            <a:xfrm>
              <a:off x="5660390" y="2202815"/>
              <a:ext cx="635000" cy="4089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15370" name="Check Box 10" hidden="1">
              <a:extLst>
                <a:ext uri="{63B3BB69-23CF-44E3-9099-C40C66FF867C}">
                  <a14:compatExt spid="_x0000_s15370"/>
                </a:ext>
              </a:extLst>
            </xdr:cNvPr>
            <xdr:cNvSpPr/>
          </xdr:nvSpPr>
          <xdr:spPr>
            <a:xfrm>
              <a:off x="5660390" y="2400935"/>
              <a:ext cx="635000" cy="3835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15371" name="Check Box 11" hidden="1">
              <a:extLst>
                <a:ext uri="{63B3BB69-23CF-44E3-9099-C40C66FF867C}">
                  <a14:compatExt spid="_x0000_s15371"/>
                </a:ext>
              </a:extLst>
            </xdr:cNvPr>
            <xdr:cNvSpPr/>
          </xdr:nvSpPr>
          <xdr:spPr>
            <a:xfrm>
              <a:off x="4192270" y="2726055"/>
              <a:ext cx="406400" cy="172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15372" name="Check Box 12" hidden="1">
              <a:extLst>
                <a:ext uri="{63B3BB69-23CF-44E3-9099-C40C66FF867C}">
                  <a14:compatExt spid="_x0000_s15372"/>
                </a:ext>
              </a:extLst>
            </xdr:cNvPr>
            <xdr:cNvSpPr/>
          </xdr:nvSpPr>
          <xdr:spPr>
            <a:xfrm>
              <a:off x="5660390" y="2624455"/>
              <a:ext cx="635000" cy="3168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15373" name="Check Box 13" hidden="1">
              <a:extLst>
                <a:ext uri="{63B3BB69-23CF-44E3-9099-C40C66FF867C}">
                  <a14:compatExt spid="_x0000_s15373"/>
                </a:ext>
              </a:extLst>
            </xdr:cNvPr>
            <xdr:cNvSpPr/>
          </xdr:nvSpPr>
          <xdr:spPr>
            <a:xfrm>
              <a:off x="8505190" y="2190115"/>
              <a:ext cx="355600" cy="4216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15374" name="Check Box 14" hidden="1">
              <a:extLst>
                <a:ext uri="{63B3BB69-23CF-44E3-9099-C40C66FF867C}">
                  <a14:compatExt spid="_x0000_s15374"/>
                </a:ext>
              </a:extLst>
            </xdr:cNvPr>
            <xdr:cNvSpPr/>
          </xdr:nvSpPr>
          <xdr:spPr>
            <a:xfrm>
              <a:off x="8505190" y="2400935"/>
              <a:ext cx="355600" cy="3835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15375" name="Check Box 15" hidden="1">
              <a:extLst>
                <a:ext uri="{63B3BB69-23CF-44E3-9099-C40C66FF867C}">
                  <a14:compatExt spid="_x0000_s15375"/>
                </a:ext>
              </a:extLst>
            </xdr:cNvPr>
            <xdr:cNvSpPr/>
          </xdr:nvSpPr>
          <xdr:spPr>
            <a:xfrm>
              <a:off x="7654290" y="2726055"/>
              <a:ext cx="406400" cy="172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15376" name="Check Box 16" hidden="1">
              <a:extLst>
                <a:ext uri="{63B3BB69-23CF-44E3-9099-C40C66FF867C}">
                  <a14:compatExt spid="_x0000_s15376"/>
                </a:ext>
              </a:extLst>
            </xdr:cNvPr>
            <xdr:cNvSpPr/>
          </xdr:nvSpPr>
          <xdr:spPr>
            <a:xfrm>
              <a:off x="8505190" y="2560955"/>
              <a:ext cx="355600" cy="5200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104775</xdr:rowOff>
        </xdr:to>
        <xdr:sp>
          <xdr:nvSpPr>
            <xdr:cNvPr id="15377" name="Check Box 17" hidden="1">
              <a:extLst>
                <a:ext uri="{63B3BB69-23CF-44E3-9099-C40C66FF867C}">
                  <a14:compatExt spid="_x0000_s15377"/>
                </a:ext>
              </a:extLst>
            </xdr:cNvPr>
            <xdr:cNvSpPr/>
          </xdr:nvSpPr>
          <xdr:spPr>
            <a:xfrm>
              <a:off x="7514590" y="1142365"/>
              <a:ext cx="393700" cy="299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5378" name="Check Box 18" hidden="1">
              <a:extLst>
                <a:ext uri="{63B3BB69-23CF-44E3-9099-C40C66FF867C}">
                  <a14:compatExt spid="_x0000_s15378"/>
                </a:ext>
              </a:extLst>
            </xdr:cNvPr>
            <xdr:cNvSpPr/>
          </xdr:nvSpPr>
          <xdr:spPr>
            <a:xfrm>
              <a:off x="8314690" y="74612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5379" name="Check Box 19" hidden="1">
              <a:extLst>
                <a:ext uri="{63B3BB69-23CF-44E3-9099-C40C66FF867C}">
                  <a14:compatExt spid="_x0000_s15379"/>
                </a:ext>
              </a:extLst>
            </xdr:cNvPr>
            <xdr:cNvSpPr/>
          </xdr:nvSpPr>
          <xdr:spPr>
            <a:xfrm>
              <a:off x="8314690" y="94424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5380" name="Check Box 20" hidden="1">
              <a:extLst>
                <a:ext uri="{63B3BB69-23CF-44E3-9099-C40C66FF867C}">
                  <a14:compatExt spid="_x0000_s15380"/>
                </a:ext>
              </a:extLst>
            </xdr:cNvPr>
            <xdr:cNvSpPr/>
          </xdr:nvSpPr>
          <xdr:spPr>
            <a:xfrm>
              <a:off x="1955800" y="1743075"/>
              <a:ext cx="7874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15381" name="Check Box 21" hidden="1">
              <a:extLst>
                <a:ext uri="{63B3BB69-23CF-44E3-9099-C40C66FF867C}">
                  <a14:compatExt spid="_x0000_s15381"/>
                </a:ext>
              </a:extLst>
            </xdr:cNvPr>
            <xdr:cNvSpPr/>
          </xdr:nvSpPr>
          <xdr:spPr>
            <a:xfrm>
              <a:off x="2616200" y="1755775"/>
              <a:ext cx="5969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15382" name="Check Box 22" hidden="1">
              <a:extLst>
                <a:ext uri="{63B3BB69-23CF-44E3-9099-C40C66FF867C}">
                  <a14:compatExt spid="_x0000_s15382"/>
                </a:ext>
              </a:extLst>
            </xdr:cNvPr>
            <xdr:cNvSpPr/>
          </xdr:nvSpPr>
          <xdr:spPr>
            <a:xfrm>
              <a:off x="2616200" y="1953895"/>
              <a:ext cx="5969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8</xdr:row>
          <xdr:rowOff>0</xdr:rowOff>
        </xdr:to>
        <xdr:sp>
          <xdr:nvSpPr>
            <xdr:cNvPr id="15383" name="Check Box 23" hidden="1">
              <a:extLst>
                <a:ext uri="{63B3BB69-23CF-44E3-9099-C40C66FF867C}">
                  <a14:compatExt spid="_x0000_s15383"/>
                </a:ext>
              </a:extLst>
            </xdr:cNvPr>
            <xdr:cNvSpPr/>
          </xdr:nvSpPr>
          <xdr:spPr>
            <a:xfrm>
              <a:off x="3403600" y="1544955"/>
              <a:ext cx="7747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15384" name="Check Box 24" hidden="1">
              <a:extLst>
                <a:ext uri="{63B3BB69-23CF-44E3-9099-C40C66FF867C}">
                  <a14:compatExt spid="_x0000_s15384"/>
                </a:ext>
              </a:extLst>
            </xdr:cNvPr>
            <xdr:cNvSpPr/>
          </xdr:nvSpPr>
          <xdr:spPr>
            <a:xfrm>
              <a:off x="2717800" y="1544955"/>
              <a:ext cx="6604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5</xdr:col>
          <xdr:colOff>825500</xdr:colOff>
          <xdr:row>8</xdr:row>
          <xdr:rowOff>0</xdr:rowOff>
        </xdr:to>
        <xdr:sp>
          <xdr:nvSpPr>
            <xdr:cNvPr id="15385" name="Check Box 25" hidden="1">
              <a:extLst>
                <a:ext uri="{63B3BB69-23CF-44E3-9099-C40C66FF867C}">
                  <a14:compatExt spid="_x0000_s15385"/>
                </a:ext>
              </a:extLst>
            </xdr:cNvPr>
            <xdr:cNvSpPr/>
          </xdr:nvSpPr>
          <xdr:spPr>
            <a:xfrm>
              <a:off x="4306570" y="1544955"/>
              <a:ext cx="3429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15386" name="Check Box 26" hidden="1">
              <a:extLst>
                <a:ext uri="{63B3BB69-23CF-44E3-9099-C40C66FF867C}">
                  <a14:compatExt spid="_x0000_s15386"/>
                </a:ext>
              </a:extLst>
            </xdr:cNvPr>
            <xdr:cNvSpPr/>
          </xdr:nvSpPr>
          <xdr:spPr>
            <a:xfrm>
              <a:off x="2527300" y="470090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15387" name="Check Box 27" hidden="1">
              <a:extLst>
                <a:ext uri="{63B3BB69-23CF-44E3-9099-C40C66FF867C}">
                  <a14:compatExt spid="_x0000_s15387"/>
                </a:ext>
              </a:extLst>
            </xdr:cNvPr>
            <xdr:cNvSpPr/>
          </xdr:nvSpPr>
          <xdr:spPr>
            <a:xfrm>
              <a:off x="7654290" y="233743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15388" name="Check Box 28" hidden="1">
              <a:extLst>
                <a:ext uri="{63B3BB69-23CF-44E3-9099-C40C66FF867C}">
                  <a14:compatExt spid="_x0000_s15388"/>
                </a:ext>
              </a:extLst>
            </xdr:cNvPr>
            <xdr:cNvSpPr/>
          </xdr:nvSpPr>
          <xdr:spPr>
            <a:xfrm>
              <a:off x="7654290" y="253555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104775</xdr:rowOff>
        </xdr:to>
        <xdr:sp>
          <xdr:nvSpPr>
            <xdr:cNvPr id="15389" name="Check Box 29" hidden="1">
              <a:extLst>
                <a:ext uri="{63B3BB69-23CF-44E3-9099-C40C66FF867C}">
                  <a14:compatExt spid="_x0000_s15389"/>
                </a:ext>
              </a:extLst>
            </xdr:cNvPr>
            <xdr:cNvSpPr/>
          </xdr:nvSpPr>
          <xdr:spPr>
            <a:xfrm>
              <a:off x="8314690" y="1142365"/>
              <a:ext cx="393700" cy="299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5390" name="Check Box 30" hidden="1">
              <a:extLst>
                <a:ext uri="{63B3BB69-23CF-44E3-9099-C40C66FF867C}">
                  <a14:compatExt spid="_x0000_s15390"/>
                </a:ext>
              </a:extLst>
            </xdr:cNvPr>
            <xdr:cNvSpPr/>
          </xdr:nvSpPr>
          <xdr:spPr>
            <a:xfrm>
              <a:off x="7514590" y="94424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5391" name="Check Box 31" hidden="1">
              <a:extLst>
                <a:ext uri="{63B3BB69-23CF-44E3-9099-C40C66FF867C}">
                  <a14:compatExt spid="_x0000_s15391"/>
                </a:ext>
              </a:extLst>
            </xdr:cNvPr>
            <xdr:cNvSpPr/>
          </xdr:nvSpPr>
          <xdr:spPr>
            <a:xfrm>
              <a:off x="7514590" y="74612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15392" name="Check Box 32" hidden="1">
              <a:extLst>
                <a:ext uri="{63B3BB69-23CF-44E3-9099-C40C66FF867C}">
                  <a14:compatExt spid="_x0000_s15392"/>
                </a:ext>
              </a:extLst>
            </xdr:cNvPr>
            <xdr:cNvSpPr/>
          </xdr:nvSpPr>
          <xdr:spPr>
            <a:xfrm>
              <a:off x="1144270" y="2496820"/>
              <a:ext cx="519430" cy="28765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15393" name="Check Box 33" hidden="1">
              <a:extLst>
                <a:ext uri="{63B3BB69-23CF-44E3-9099-C40C66FF867C}">
                  <a14:compatExt spid="_x0000_s15393"/>
                </a:ext>
              </a:extLst>
            </xdr:cNvPr>
            <xdr:cNvSpPr/>
          </xdr:nvSpPr>
          <xdr:spPr>
            <a:xfrm>
              <a:off x="1765300" y="4502785"/>
              <a:ext cx="1028700" cy="66230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5394" name="Check Box 34" hidden="1">
              <a:extLst>
                <a:ext uri="{63B3BB69-23CF-44E3-9099-C40C66FF867C}">
                  <a14:compatExt spid="_x0000_s15394"/>
                </a:ext>
              </a:extLst>
            </xdr:cNvPr>
            <xdr:cNvSpPr/>
          </xdr:nvSpPr>
          <xdr:spPr>
            <a:xfrm>
              <a:off x="1955800" y="2489835"/>
              <a:ext cx="787400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15395" name="Check Box 35" hidden="1">
              <a:extLst>
                <a:ext uri="{63B3BB69-23CF-44E3-9099-C40C66FF867C}">
                  <a14:compatExt spid="_x0000_s15395"/>
                </a:ext>
              </a:extLst>
            </xdr:cNvPr>
            <xdr:cNvSpPr/>
          </xdr:nvSpPr>
          <xdr:spPr>
            <a:xfrm>
              <a:off x="1134745" y="2724150"/>
              <a:ext cx="63500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15396" name="Check Box 36" hidden="1">
              <a:extLst>
                <a:ext uri="{63B3BB69-23CF-44E3-9099-C40C66FF867C}">
                  <a14:compatExt spid="_x0000_s15396"/>
                </a:ext>
              </a:extLst>
            </xdr:cNvPr>
            <xdr:cNvSpPr/>
          </xdr:nvSpPr>
          <xdr:spPr>
            <a:xfrm>
              <a:off x="1130300" y="2317115"/>
              <a:ext cx="635000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5</xdr:col>
          <xdr:colOff>1041400</xdr:colOff>
          <xdr:row>13</xdr:row>
          <xdr:rowOff>12700</xdr:rowOff>
        </xdr:to>
        <xdr:sp>
          <xdr:nvSpPr>
            <xdr:cNvPr id="15397" name="Check Box 37" hidden="1">
              <a:extLst>
                <a:ext uri="{63B3BB69-23CF-44E3-9099-C40C66FF867C}">
                  <a14:compatExt spid="_x0000_s15397"/>
                </a:ext>
              </a:extLst>
            </xdr:cNvPr>
            <xdr:cNvSpPr/>
          </xdr:nvSpPr>
          <xdr:spPr>
            <a:xfrm>
              <a:off x="4166870" y="2502535"/>
              <a:ext cx="698500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67310</xdr:rowOff>
        </xdr:to>
        <xdr:sp>
          <xdr:nvSpPr>
            <xdr:cNvPr id="15398" name="Check Box 38" hidden="1">
              <a:extLst>
                <a:ext uri="{63B3BB69-23CF-44E3-9099-C40C66FF867C}">
                  <a14:compatExt spid="_x0000_s15398"/>
                </a:ext>
              </a:extLst>
            </xdr:cNvPr>
            <xdr:cNvSpPr/>
          </xdr:nvSpPr>
          <xdr:spPr>
            <a:xfrm>
              <a:off x="1999615" y="1489710"/>
              <a:ext cx="408940" cy="320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15399" name="Check Box 39" hidden="1">
              <a:extLst>
                <a:ext uri="{63B3BB69-23CF-44E3-9099-C40C66FF867C}">
                  <a14:compatExt spid="_x0000_s15399"/>
                </a:ext>
              </a:extLst>
            </xdr:cNvPr>
            <xdr:cNvSpPr/>
          </xdr:nvSpPr>
          <xdr:spPr>
            <a:xfrm>
              <a:off x="1962785" y="1934845"/>
              <a:ext cx="40894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23</xdr:row>
      <xdr:rowOff>0</xdr:rowOff>
    </xdr:from>
    <xdr:to>
      <xdr:col>9</xdr:col>
      <xdr:colOff>266700</xdr:colOff>
      <xdr:row>23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678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266700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266700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266700</xdr:colOff>
      <xdr:row>23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678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266700</xdr:colOff>
      <xdr:row>23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5060" y="678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266700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42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266700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80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50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266700</xdr:colOff>
      <xdr:row>23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5060" y="678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266700</xdr:colOff>
      <xdr:row>23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85060" y="678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266700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342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266700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80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50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266700</xdr:colOff>
      <xdr:row>23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85060" y="678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266700</xdr:colOff>
      <xdr:row>23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85060" y="678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266700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342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266700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80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850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266700</xdr:colOff>
      <xdr:row>23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85060" y="678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266700</xdr:colOff>
      <xdr:row>22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85060" y="6413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266700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342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266700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80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850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266700</xdr:colOff>
      <xdr:row>22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85060" y="6413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225.xml"/><Relationship Id="rId8" Type="http://schemas.openxmlformats.org/officeDocument/2006/relationships/ctrlProp" Target="../ctrlProps/ctrlProp224.xml"/><Relationship Id="rId7" Type="http://schemas.openxmlformats.org/officeDocument/2006/relationships/ctrlProp" Target="../ctrlProps/ctrlProp223.xml"/><Relationship Id="rId6" Type="http://schemas.openxmlformats.org/officeDocument/2006/relationships/ctrlProp" Target="../ctrlProps/ctrlProp222.xml"/><Relationship Id="rId5" Type="http://schemas.openxmlformats.org/officeDocument/2006/relationships/ctrlProp" Target="../ctrlProps/ctrlProp221.xml"/><Relationship Id="rId41" Type="http://schemas.openxmlformats.org/officeDocument/2006/relationships/ctrlProp" Target="../ctrlProps/ctrlProp257.xml"/><Relationship Id="rId40" Type="http://schemas.openxmlformats.org/officeDocument/2006/relationships/ctrlProp" Target="../ctrlProps/ctrlProp256.xml"/><Relationship Id="rId4" Type="http://schemas.openxmlformats.org/officeDocument/2006/relationships/ctrlProp" Target="../ctrlProps/ctrlProp220.xml"/><Relationship Id="rId39" Type="http://schemas.openxmlformats.org/officeDocument/2006/relationships/ctrlProp" Target="../ctrlProps/ctrlProp255.xml"/><Relationship Id="rId38" Type="http://schemas.openxmlformats.org/officeDocument/2006/relationships/ctrlProp" Target="../ctrlProps/ctrlProp254.xml"/><Relationship Id="rId37" Type="http://schemas.openxmlformats.org/officeDocument/2006/relationships/ctrlProp" Target="../ctrlProps/ctrlProp253.xml"/><Relationship Id="rId36" Type="http://schemas.openxmlformats.org/officeDocument/2006/relationships/ctrlProp" Target="../ctrlProps/ctrlProp252.xml"/><Relationship Id="rId35" Type="http://schemas.openxmlformats.org/officeDocument/2006/relationships/ctrlProp" Target="../ctrlProps/ctrlProp251.xml"/><Relationship Id="rId34" Type="http://schemas.openxmlformats.org/officeDocument/2006/relationships/ctrlProp" Target="../ctrlProps/ctrlProp250.xml"/><Relationship Id="rId33" Type="http://schemas.openxmlformats.org/officeDocument/2006/relationships/ctrlProp" Target="../ctrlProps/ctrlProp249.xml"/><Relationship Id="rId32" Type="http://schemas.openxmlformats.org/officeDocument/2006/relationships/ctrlProp" Target="../ctrlProps/ctrlProp248.xml"/><Relationship Id="rId31" Type="http://schemas.openxmlformats.org/officeDocument/2006/relationships/ctrlProp" Target="../ctrlProps/ctrlProp247.xml"/><Relationship Id="rId30" Type="http://schemas.openxmlformats.org/officeDocument/2006/relationships/ctrlProp" Target="../ctrlProps/ctrlProp246.xml"/><Relationship Id="rId3" Type="http://schemas.openxmlformats.org/officeDocument/2006/relationships/ctrlProp" Target="../ctrlProps/ctrlProp219.xml"/><Relationship Id="rId29" Type="http://schemas.openxmlformats.org/officeDocument/2006/relationships/ctrlProp" Target="../ctrlProps/ctrlProp245.xml"/><Relationship Id="rId28" Type="http://schemas.openxmlformats.org/officeDocument/2006/relationships/ctrlProp" Target="../ctrlProps/ctrlProp244.xml"/><Relationship Id="rId27" Type="http://schemas.openxmlformats.org/officeDocument/2006/relationships/ctrlProp" Target="../ctrlProps/ctrlProp243.xml"/><Relationship Id="rId26" Type="http://schemas.openxmlformats.org/officeDocument/2006/relationships/ctrlProp" Target="../ctrlProps/ctrlProp242.xml"/><Relationship Id="rId25" Type="http://schemas.openxmlformats.org/officeDocument/2006/relationships/ctrlProp" Target="../ctrlProps/ctrlProp241.xml"/><Relationship Id="rId24" Type="http://schemas.openxmlformats.org/officeDocument/2006/relationships/ctrlProp" Target="../ctrlProps/ctrlProp240.xml"/><Relationship Id="rId23" Type="http://schemas.openxmlformats.org/officeDocument/2006/relationships/ctrlProp" Target="../ctrlProps/ctrlProp239.xml"/><Relationship Id="rId22" Type="http://schemas.openxmlformats.org/officeDocument/2006/relationships/ctrlProp" Target="../ctrlProps/ctrlProp238.xml"/><Relationship Id="rId21" Type="http://schemas.openxmlformats.org/officeDocument/2006/relationships/ctrlProp" Target="../ctrlProps/ctrlProp237.xml"/><Relationship Id="rId20" Type="http://schemas.openxmlformats.org/officeDocument/2006/relationships/ctrlProp" Target="../ctrlProps/ctrlProp236.xml"/><Relationship Id="rId2" Type="http://schemas.openxmlformats.org/officeDocument/2006/relationships/vmlDrawing" Target="../drawings/vmlDrawing6.vml"/><Relationship Id="rId19" Type="http://schemas.openxmlformats.org/officeDocument/2006/relationships/ctrlProp" Target="../ctrlProps/ctrlProp235.xml"/><Relationship Id="rId18" Type="http://schemas.openxmlformats.org/officeDocument/2006/relationships/ctrlProp" Target="../ctrlProps/ctrlProp234.xml"/><Relationship Id="rId17" Type="http://schemas.openxmlformats.org/officeDocument/2006/relationships/ctrlProp" Target="../ctrlProps/ctrlProp233.xml"/><Relationship Id="rId16" Type="http://schemas.openxmlformats.org/officeDocument/2006/relationships/ctrlProp" Target="../ctrlProps/ctrlProp232.xml"/><Relationship Id="rId15" Type="http://schemas.openxmlformats.org/officeDocument/2006/relationships/ctrlProp" Target="../ctrlProps/ctrlProp231.xml"/><Relationship Id="rId14" Type="http://schemas.openxmlformats.org/officeDocument/2006/relationships/ctrlProp" Target="../ctrlProps/ctrlProp230.xml"/><Relationship Id="rId13" Type="http://schemas.openxmlformats.org/officeDocument/2006/relationships/ctrlProp" Target="../ctrlProps/ctrlProp229.xml"/><Relationship Id="rId12" Type="http://schemas.openxmlformats.org/officeDocument/2006/relationships/ctrlProp" Target="../ctrlProps/ctrlProp228.xml"/><Relationship Id="rId11" Type="http://schemas.openxmlformats.org/officeDocument/2006/relationships/ctrlProp" Target="../ctrlProps/ctrlProp227.xml"/><Relationship Id="rId10" Type="http://schemas.openxmlformats.org/officeDocument/2006/relationships/ctrlProp" Target="../ctrlProps/ctrlProp226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7.xml"/><Relationship Id="rId8" Type="http://schemas.openxmlformats.org/officeDocument/2006/relationships/ctrlProp" Target="../ctrlProps/ctrlProp146.xml"/><Relationship Id="rId7" Type="http://schemas.openxmlformats.org/officeDocument/2006/relationships/ctrlProp" Target="../ctrlProps/ctrlProp145.xml"/><Relationship Id="rId6" Type="http://schemas.openxmlformats.org/officeDocument/2006/relationships/ctrlProp" Target="../ctrlProps/ctrlProp144.xml"/><Relationship Id="rId5" Type="http://schemas.openxmlformats.org/officeDocument/2006/relationships/ctrlProp" Target="../ctrlProps/ctrlProp143.xml"/><Relationship Id="rId41" Type="http://schemas.openxmlformats.org/officeDocument/2006/relationships/ctrlProp" Target="../ctrlProps/ctrlProp179.xml"/><Relationship Id="rId40" Type="http://schemas.openxmlformats.org/officeDocument/2006/relationships/ctrlProp" Target="../ctrlProps/ctrlProp178.xml"/><Relationship Id="rId4" Type="http://schemas.openxmlformats.org/officeDocument/2006/relationships/ctrlProp" Target="../ctrlProps/ctrlProp142.xml"/><Relationship Id="rId39" Type="http://schemas.openxmlformats.org/officeDocument/2006/relationships/ctrlProp" Target="../ctrlProps/ctrlProp177.xml"/><Relationship Id="rId38" Type="http://schemas.openxmlformats.org/officeDocument/2006/relationships/ctrlProp" Target="../ctrlProps/ctrlProp176.xml"/><Relationship Id="rId37" Type="http://schemas.openxmlformats.org/officeDocument/2006/relationships/ctrlProp" Target="../ctrlProps/ctrlProp175.xml"/><Relationship Id="rId36" Type="http://schemas.openxmlformats.org/officeDocument/2006/relationships/ctrlProp" Target="../ctrlProps/ctrlProp174.xml"/><Relationship Id="rId35" Type="http://schemas.openxmlformats.org/officeDocument/2006/relationships/ctrlProp" Target="../ctrlProps/ctrlProp173.xml"/><Relationship Id="rId34" Type="http://schemas.openxmlformats.org/officeDocument/2006/relationships/ctrlProp" Target="../ctrlProps/ctrlProp172.xml"/><Relationship Id="rId33" Type="http://schemas.openxmlformats.org/officeDocument/2006/relationships/ctrlProp" Target="../ctrlProps/ctrlProp171.xml"/><Relationship Id="rId32" Type="http://schemas.openxmlformats.org/officeDocument/2006/relationships/ctrlProp" Target="../ctrlProps/ctrlProp170.xml"/><Relationship Id="rId31" Type="http://schemas.openxmlformats.org/officeDocument/2006/relationships/ctrlProp" Target="../ctrlProps/ctrlProp169.xml"/><Relationship Id="rId30" Type="http://schemas.openxmlformats.org/officeDocument/2006/relationships/ctrlProp" Target="../ctrlProps/ctrlProp168.xml"/><Relationship Id="rId3" Type="http://schemas.openxmlformats.org/officeDocument/2006/relationships/ctrlProp" Target="../ctrlProps/ctrlProp141.xml"/><Relationship Id="rId29" Type="http://schemas.openxmlformats.org/officeDocument/2006/relationships/ctrlProp" Target="../ctrlProps/ctrlProp167.xml"/><Relationship Id="rId28" Type="http://schemas.openxmlformats.org/officeDocument/2006/relationships/ctrlProp" Target="../ctrlProps/ctrlProp166.xml"/><Relationship Id="rId27" Type="http://schemas.openxmlformats.org/officeDocument/2006/relationships/ctrlProp" Target="../ctrlProps/ctrlProp165.xml"/><Relationship Id="rId26" Type="http://schemas.openxmlformats.org/officeDocument/2006/relationships/ctrlProp" Target="../ctrlProps/ctrlProp164.xml"/><Relationship Id="rId25" Type="http://schemas.openxmlformats.org/officeDocument/2006/relationships/ctrlProp" Target="../ctrlProps/ctrlProp163.xml"/><Relationship Id="rId24" Type="http://schemas.openxmlformats.org/officeDocument/2006/relationships/ctrlProp" Target="../ctrlProps/ctrlProp162.xml"/><Relationship Id="rId23" Type="http://schemas.openxmlformats.org/officeDocument/2006/relationships/ctrlProp" Target="../ctrlProps/ctrlProp161.xml"/><Relationship Id="rId22" Type="http://schemas.openxmlformats.org/officeDocument/2006/relationships/ctrlProp" Target="../ctrlProps/ctrlProp160.xml"/><Relationship Id="rId21" Type="http://schemas.openxmlformats.org/officeDocument/2006/relationships/ctrlProp" Target="../ctrlProps/ctrlProp159.xml"/><Relationship Id="rId20" Type="http://schemas.openxmlformats.org/officeDocument/2006/relationships/ctrlProp" Target="../ctrlProps/ctrlProp15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7.xml"/><Relationship Id="rId18" Type="http://schemas.openxmlformats.org/officeDocument/2006/relationships/ctrlProp" Target="../ctrlProps/ctrlProp156.xml"/><Relationship Id="rId17" Type="http://schemas.openxmlformats.org/officeDocument/2006/relationships/ctrlProp" Target="../ctrlProps/ctrlProp155.xml"/><Relationship Id="rId16" Type="http://schemas.openxmlformats.org/officeDocument/2006/relationships/ctrlProp" Target="../ctrlProps/ctrlProp154.xml"/><Relationship Id="rId15" Type="http://schemas.openxmlformats.org/officeDocument/2006/relationships/ctrlProp" Target="../ctrlProps/ctrlProp153.xml"/><Relationship Id="rId14" Type="http://schemas.openxmlformats.org/officeDocument/2006/relationships/ctrlProp" Target="../ctrlProps/ctrlProp152.xml"/><Relationship Id="rId13" Type="http://schemas.openxmlformats.org/officeDocument/2006/relationships/ctrlProp" Target="../ctrlProps/ctrlProp151.xml"/><Relationship Id="rId12" Type="http://schemas.openxmlformats.org/officeDocument/2006/relationships/ctrlProp" Target="../ctrlProps/ctrlProp150.xml"/><Relationship Id="rId11" Type="http://schemas.openxmlformats.org/officeDocument/2006/relationships/ctrlProp" Target="../ctrlProps/ctrlProp149.xml"/><Relationship Id="rId10" Type="http://schemas.openxmlformats.org/officeDocument/2006/relationships/ctrlProp" Target="../ctrlProps/ctrlProp148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86.xml"/><Relationship Id="rId8" Type="http://schemas.openxmlformats.org/officeDocument/2006/relationships/ctrlProp" Target="../ctrlProps/ctrlProp185.xml"/><Relationship Id="rId7" Type="http://schemas.openxmlformats.org/officeDocument/2006/relationships/ctrlProp" Target="../ctrlProps/ctrlProp184.xml"/><Relationship Id="rId6" Type="http://schemas.openxmlformats.org/officeDocument/2006/relationships/ctrlProp" Target="../ctrlProps/ctrlProp183.xml"/><Relationship Id="rId5" Type="http://schemas.openxmlformats.org/officeDocument/2006/relationships/ctrlProp" Target="../ctrlProps/ctrlProp182.xml"/><Relationship Id="rId41" Type="http://schemas.openxmlformats.org/officeDocument/2006/relationships/ctrlProp" Target="../ctrlProps/ctrlProp218.xml"/><Relationship Id="rId40" Type="http://schemas.openxmlformats.org/officeDocument/2006/relationships/ctrlProp" Target="../ctrlProps/ctrlProp217.xml"/><Relationship Id="rId4" Type="http://schemas.openxmlformats.org/officeDocument/2006/relationships/ctrlProp" Target="../ctrlProps/ctrlProp181.xml"/><Relationship Id="rId39" Type="http://schemas.openxmlformats.org/officeDocument/2006/relationships/ctrlProp" Target="../ctrlProps/ctrlProp216.xml"/><Relationship Id="rId38" Type="http://schemas.openxmlformats.org/officeDocument/2006/relationships/ctrlProp" Target="../ctrlProps/ctrlProp215.xml"/><Relationship Id="rId37" Type="http://schemas.openxmlformats.org/officeDocument/2006/relationships/ctrlProp" Target="../ctrlProps/ctrlProp214.xml"/><Relationship Id="rId36" Type="http://schemas.openxmlformats.org/officeDocument/2006/relationships/ctrlProp" Target="../ctrlProps/ctrlProp213.xml"/><Relationship Id="rId35" Type="http://schemas.openxmlformats.org/officeDocument/2006/relationships/ctrlProp" Target="../ctrlProps/ctrlProp212.xml"/><Relationship Id="rId34" Type="http://schemas.openxmlformats.org/officeDocument/2006/relationships/ctrlProp" Target="../ctrlProps/ctrlProp211.xml"/><Relationship Id="rId33" Type="http://schemas.openxmlformats.org/officeDocument/2006/relationships/ctrlProp" Target="../ctrlProps/ctrlProp210.xml"/><Relationship Id="rId32" Type="http://schemas.openxmlformats.org/officeDocument/2006/relationships/ctrlProp" Target="../ctrlProps/ctrlProp209.xml"/><Relationship Id="rId31" Type="http://schemas.openxmlformats.org/officeDocument/2006/relationships/ctrlProp" Target="../ctrlProps/ctrlProp208.xml"/><Relationship Id="rId30" Type="http://schemas.openxmlformats.org/officeDocument/2006/relationships/ctrlProp" Target="../ctrlProps/ctrlProp207.xml"/><Relationship Id="rId3" Type="http://schemas.openxmlformats.org/officeDocument/2006/relationships/ctrlProp" Target="../ctrlProps/ctrlProp180.xml"/><Relationship Id="rId29" Type="http://schemas.openxmlformats.org/officeDocument/2006/relationships/ctrlProp" Target="../ctrlProps/ctrlProp206.xml"/><Relationship Id="rId28" Type="http://schemas.openxmlformats.org/officeDocument/2006/relationships/ctrlProp" Target="../ctrlProps/ctrlProp205.xml"/><Relationship Id="rId27" Type="http://schemas.openxmlformats.org/officeDocument/2006/relationships/ctrlProp" Target="../ctrlProps/ctrlProp204.xml"/><Relationship Id="rId26" Type="http://schemas.openxmlformats.org/officeDocument/2006/relationships/ctrlProp" Target="../ctrlProps/ctrlProp203.xml"/><Relationship Id="rId25" Type="http://schemas.openxmlformats.org/officeDocument/2006/relationships/ctrlProp" Target="../ctrlProps/ctrlProp202.xml"/><Relationship Id="rId24" Type="http://schemas.openxmlformats.org/officeDocument/2006/relationships/ctrlProp" Target="../ctrlProps/ctrlProp201.xml"/><Relationship Id="rId23" Type="http://schemas.openxmlformats.org/officeDocument/2006/relationships/ctrlProp" Target="../ctrlProps/ctrlProp200.xml"/><Relationship Id="rId22" Type="http://schemas.openxmlformats.org/officeDocument/2006/relationships/ctrlProp" Target="../ctrlProps/ctrlProp199.xml"/><Relationship Id="rId21" Type="http://schemas.openxmlformats.org/officeDocument/2006/relationships/ctrlProp" Target="../ctrlProps/ctrlProp198.xml"/><Relationship Id="rId20" Type="http://schemas.openxmlformats.org/officeDocument/2006/relationships/ctrlProp" Target="../ctrlProps/ctrlProp197.xml"/><Relationship Id="rId2" Type="http://schemas.openxmlformats.org/officeDocument/2006/relationships/vmlDrawing" Target="../drawings/vmlDrawing5.vml"/><Relationship Id="rId19" Type="http://schemas.openxmlformats.org/officeDocument/2006/relationships/ctrlProp" Target="../ctrlProps/ctrlProp196.xml"/><Relationship Id="rId18" Type="http://schemas.openxmlformats.org/officeDocument/2006/relationships/ctrlProp" Target="../ctrlProps/ctrlProp195.xml"/><Relationship Id="rId17" Type="http://schemas.openxmlformats.org/officeDocument/2006/relationships/ctrlProp" Target="../ctrlProps/ctrlProp194.xml"/><Relationship Id="rId16" Type="http://schemas.openxmlformats.org/officeDocument/2006/relationships/ctrlProp" Target="../ctrlProps/ctrlProp193.xml"/><Relationship Id="rId15" Type="http://schemas.openxmlformats.org/officeDocument/2006/relationships/ctrlProp" Target="../ctrlProps/ctrlProp192.xml"/><Relationship Id="rId14" Type="http://schemas.openxmlformats.org/officeDocument/2006/relationships/ctrlProp" Target="../ctrlProps/ctrlProp191.xml"/><Relationship Id="rId13" Type="http://schemas.openxmlformats.org/officeDocument/2006/relationships/ctrlProp" Target="../ctrlProps/ctrlProp190.xml"/><Relationship Id="rId12" Type="http://schemas.openxmlformats.org/officeDocument/2006/relationships/ctrlProp" Target="../ctrlProps/ctrlProp189.xml"/><Relationship Id="rId11" Type="http://schemas.openxmlformats.org/officeDocument/2006/relationships/ctrlProp" Target="../ctrlProps/ctrlProp188.xml"/><Relationship Id="rId10" Type="http://schemas.openxmlformats.org/officeDocument/2006/relationships/ctrlProp" Target="../ctrlProps/ctrlProp187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4"/>
  <sheetViews>
    <sheetView zoomScale="120" zoomScaleNormal="120" workbookViewId="0">
      <selection activeCell="B31" sqref="B31"/>
    </sheetView>
  </sheetViews>
  <sheetFormatPr defaultColWidth="11" defaultRowHeight="15.6" outlineLevelCol="1"/>
  <cols>
    <col min="1" max="1" width="5.5" style="366" customWidth="1"/>
    <col min="2" max="2" width="96.3333333333333" style="367" customWidth="1"/>
    <col min="3" max="3" width="10.1666666666667" customWidth="1"/>
  </cols>
  <sheetData>
    <row r="1" customFormat="1" ht="21" customHeight="1" spans="1:2">
      <c r="A1" s="368"/>
      <c r="B1" s="369" t="s">
        <v>0</v>
      </c>
    </row>
    <row r="2" customFormat="1" spans="1:2">
      <c r="A2" s="370">
        <v>1</v>
      </c>
      <c r="B2" s="371" t="s">
        <v>1</v>
      </c>
    </row>
    <row r="3" customFormat="1" spans="1:2">
      <c r="A3" s="370">
        <v>2</v>
      </c>
      <c r="B3" s="371" t="s">
        <v>2</v>
      </c>
    </row>
    <row r="4" customFormat="1" spans="1:2">
      <c r="A4" s="370">
        <v>3</v>
      </c>
      <c r="B4" s="371" t="s">
        <v>3</v>
      </c>
    </row>
    <row r="5" customFormat="1" spans="1:2">
      <c r="A5" s="370">
        <v>4</v>
      </c>
      <c r="B5" s="371" t="s">
        <v>4</v>
      </c>
    </row>
    <row r="6" customFormat="1" spans="1:2">
      <c r="A6" s="370">
        <v>5</v>
      </c>
      <c r="B6" s="371" t="s">
        <v>5</v>
      </c>
    </row>
    <row r="7" customFormat="1" spans="1:2">
      <c r="A7" s="370">
        <v>6</v>
      </c>
      <c r="B7" s="371" t="s">
        <v>6</v>
      </c>
    </row>
    <row r="8" s="365" customFormat="1" ht="35" customHeight="1" spans="1:2">
      <c r="A8" s="372">
        <v>7</v>
      </c>
      <c r="B8" s="373" t="s">
        <v>7</v>
      </c>
    </row>
    <row r="9" customFormat="1" ht="19" customHeight="1" spans="1:2">
      <c r="A9" s="368"/>
      <c r="B9" s="374" t="s">
        <v>8</v>
      </c>
    </row>
    <row r="10" customFormat="1" ht="30" customHeight="1" spans="1:2">
      <c r="A10" s="370">
        <v>1</v>
      </c>
      <c r="B10" s="375" t="s">
        <v>9</v>
      </c>
    </row>
    <row r="11" customFormat="1" spans="1:2">
      <c r="A11" s="370">
        <v>2</v>
      </c>
      <c r="B11" s="373" t="s">
        <v>10</v>
      </c>
    </row>
    <row r="12" customFormat="1" spans="1:2">
      <c r="A12" s="370"/>
      <c r="B12" s="371"/>
    </row>
    <row r="13" customFormat="1" ht="20.4" spans="1:2">
      <c r="A13" s="368"/>
      <c r="B13" s="374" t="s">
        <v>11</v>
      </c>
    </row>
    <row r="14" customFormat="1" ht="31.2" spans="1:2">
      <c r="A14" s="370">
        <v>1</v>
      </c>
      <c r="B14" s="375" t="s">
        <v>12</v>
      </c>
    </row>
    <row r="15" customFormat="1" spans="1:2">
      <c r="A15" s="370">
        <v>2</v>
      </c>
      <c r="B15" s="371" t="s">
        <v>13</v>
      </c>
    </row>
    <row r="16" customFormat="1" spans="1:2">
      <c r="A16" s="370">
        <v>3</v>
      </c>
      <c r="B16" s="371" t="s">
        <v>14</v>
      </c>
    </row>
    <row r="17" customFormat="1" spans="1:2">
      <c r="A17" s="370"/>
      <c r="B17" s="371"/>
    </row>
    <row r="18" customFormat="1" ht="20.4" spans="1:2">
      <c r="A18" s="368"/>
      <c r="B18" s="374" t="s">
        <v>15</v>
      </c>
    </row>
    <row r="19" customFormat="1" ht="31.2" spans="1:2">
      <c r="A19" s="370">
        <v>1</v>
      </c>
      <c r="B19" s="375" t="s">
        <v>16</v>
      </c>
    </row>
    <row r="20" customFormat="1" spans="1:2">
      <c r="A20" s="370">
        <v>2</v>
      </c>
      <c r="B20" s="371" t="s">
        <v>17</v>
      </c>
    </row>
    <row r="21" customFormat="1" ht="31.2" spans="1:2">
      <c r="A21" s="370">
        <v>3</v>
      </c>
      <c r="B21" s="371" t="s">
        <v>18</v>
      </c>
    </row>
    <row r="22" customFormat="1" spans="1:2">
      <c r="A22" s="370"/>
      <c r="B22" s="371"/>
    </row>
    <row r="24" customFormat="1" spans="1:2">
      <c r="A24" s="376"/>
      <c r="B24" s="377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O40" sqref="O40"/>
    </sheetView>
  </sheetViews>
  <sheetFormatPr defaultColWidth="10.1666666666667" defaultRowHeight="15.6"/>
  <cols>
    <col min="1" max="1" width="9.66666666666667" style="88" customWidth="1"/>
    <col min="2" max="2" width="11.1666666666667" style="88" customWidth="1"/>
    <col min="3" max="3" width="9.16666666666667" style="88" customWidth="1"/>
    <col min="4" max="4" width="9.5" style="88" customWidth="1"/>
    <col min="5" max="5" width="10.6833333333333" style="88" customWidth="1"/>
    <col min="6" max="6" width="18.6" style="88" customWidth="1"/>
    <col min="7" max="7" width="9.5" style="88" customWidth="1"/>
    <col min="8" max="8" width="9.16666666666667" style="88" customWidth="1"/>
    <col min="9" max="9" width="8.16666666666667" style="88" customWidth="1"/>
    <col min="10" max="10" width="10.5" style="88" customWidth="1"/>
    <col min="11" max="11" width="12.1666666666667" style="88" customWidth="1"/>
    <col min="12" max="16384" width="10.1666666666667" style="88"/>
  </cols>
  <sheetData>
    <row r="1" s="88" customFormat="1" ht="26.55" spans="1:11">
      <c r="A1" s="91" t="s">
        <v>206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="88" customFormat="1" spans="1:11">
      <c r="A2" s="92" t="s">
        <v>37</v>
      </c>
      <c r="B2" s="93" t="s">
        <v>38</v>
      </c>
      <c r="C2" s="93"/>
      <c r="D2" s="94" t="s">
        <v>46</v>
      </c>
      <c r="E2" s="95" t="s">
        <v>47</v>
      </c>
      <c r="F2" s="96" t="s">
        <v>207</v>
      </c>
      <c r="G2" s="97" t="s">
        <v>53</v>
      </c>
      <c r="H2" s="97"/>
      <c r="I2" s="126" t="s">
        <v>41</v>
      </c>
      <c r="J2" s="97" t="s">
        <v>42</v>
      </c>
      <c r="K2" s="152"/>
    </row>
    <row r="3" s="88" customFormat="1" spans="1:11">
      <c r="A3" s="98" t="s">
        <v>59</v>
      </c>
      <c r="B3" s="99">
        <v>32097</v>
      </c>
      <c r="C3" s="99"/>
      <c r="D3" s="100" t="s">
        <v>208</v>
      </c>
      <c r="E3" s="101"/>
      <c r="F3" s="101"/>
      <c r="G3" s="101"/>
      <c r="H3" s="102" t="s">
        <v>209</v>
      </c>
      <c r="I3" s="102"/>
      <c r="J3" s="102"/>
      <c r="K3" s="153"/>
    </row>
    <row r="4" s="88" customFormat="1" spans="1:11">
      <c r="A4" s="103" t="s">
        <v>56</v>
      </c>
      <c r="B4" s="104">
        <v>6</v>
      </c>
      <c r="C4" s="104">
        <v>6</v>
      </c>
      <c r="D4" s="105" t="s">
        <v>210</v>
      </c>
      <c r="E4" s="106" t="s">
        <v>211</v>
      </c>
      <c r="F4" s="106"/>
      <c r="G4" s="106"/>
      <c r="H4" s="105" t="s">
        <v>212</v>
      </c>
      <c r="I4" s="105"/>
      <c r="J4" s="119" t="s">
        <v>50</v>
      </c>
      <c r="K4" s="154" t="s">
        <v>51</v>
      </c>
    </row>
    <row r="5" s="88" customFormat="1" spans="1:11">
      <c r="A5" s="103" t="s">
        <v>213</v>
      </c>
      <c r="B5" s="99">
        <v>5</v>
      </c>
      <c r="C5" s="99"/>
      <c r="D5" s="100" t="s">
        <v>211</v>
      </c>
      <c r="E5" s="100" t="s">
        <v>214</v>
      </c>
      <c r="F5" s="100" t="s">
        <v>215</v>
      </c>
      <c r="G5" s="100" t="s">
        <v>216</v>
      </c>
      <c r="H5" s="105" t="s">
        <v>217</v>
      </c>
      <c r="I5" s="105"/>
      <c r="J5" s="119" t="s">
        <v>50</v>
      </c>
      <c r="K5" s="154" t="s">
        <v>51</v>
      </c>
    </row>
    <row r="6" s="88" customFormat="1" ht="16.35" spans="1:11">
      <c r="A6" s="107" t="s">
        <v>218</v>
      </c>
      <c r="B6" s="108">
        <v>640</v>
      </c>
      <c r="C6" s="108"/>
      <c r="D6" s="109" t="s">
        <v>219</v>
      </c>
      <c r="E6" s="110"/>
      <c r="F6" s="111">
        <v>7360</v>
      </c>
      <c r="G6" s="109"/>
      <c r="H6" s="112" t="s">
        <v>220</v>
      </c>
      <c r="I6" s="112"/>
      <c r="J6" s="111" t="s">
        <v>50</v>
      </c>
      <c r="K6" s="155" t="s">
        <v>51</v>
      </c>
    </row>
    <row r="7" s="88" customFormat="1" ht="16.35" spans="1:11">
      <c r="A7" s="113"/>
      <c r="B7" s="114"/>
      <c r="C7" s="114"/>
      <c r="D7" s="113"/>
      <c r="E7" s="114"/>
      <c r="F7" s="115"/>
      <c r="G7" s="113"/>
      <c r="H7" s="115"/>
      <c r="I7" s="114"/>
      <c r="J7" s="114"/>
      <c r="K7" s="114"/>
    </row>
    <row r="8" s="88" customFormat="1" spans="1:11">
      <c r="A8" s="116" t="s">
        <v>221</v>
      </c>
      <c r="B8" s="96" t="s">
        <v>222</v>
      </c>
      <c r="C8" s="96" t="s">
        <v>223</v>
      </c>
      <c r="D8" s="96" t="s">
        <v>224</v>
      </c>
      <c r="E8" s="96" t="s">
        <v>225</v>
      </c>
      <c r="F8" s="96" t="s">
        <v>226</v>
      </c>
      <c r="G8" s="117" t="s">
        <v>260</v>
      </c>
      <c r="H8" s="118"/>
      <c r="I8" s="118"/>
      <c r="J8" s="118"/>
      <c r="K8" s="156"/>
    </row>
    <row r="9" s="88" customFormat="1" spans="1:11">
      <c r="A9" s="103" t="s">
        <v>228</v>
      </c>
      <c r="B9" s="105"/>
      <c r="C9" s="119" t="s">
        <v>50</v>
      </c>
      <c r="D9" s="119" t="s">
        <v>51</v>
      </c>
      <c r="E9" s="100" t="s">
        <v>229</v>
      </c>
      <c r="F9" s="120" t="s">
        <v>230</v>
      </c>
      <c r="G9" s="121"/>
      <c r="H9" s="122"/>
      <c r="I9" s="122"/>
      <c r="J9" s="122"/>
      <c r="K9" s="157"/>
    </row>
    <row r="10" s="88" customFormat="1" spans="1:11">
      <c r="A10" s="103" t="s">
        <v>231</v>
      </c>
      <c r="B10" s="105"/>
      <c r="C10" s="119" t="s">
        <v>50</v>
      </c>
      <c r="D10" s="119" t="s">
        <v>51</v>
      </c>
      <c r="E10" s="100" t="s">
        <v>232</v>
      </c>
      <c r="F10" s="120" t="s">
        <v>194</v>
      </c>
      <c r="G10" s="121" t="s">
        <v>233</v>
      </c>
      <c r="H10" s="122"/>
      <c r="I10" s="122"/>
      <c r="J10" s="122"/>
      <c r="K10" s="157"/>
    </row>
    <row r="11" s="88" customFormat="1" spans="1:11">
      <c r="A11" s="123" t="s">
        <v>195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58"/>
    </row>
    <row r="12" s="88" customFormat="1" spans="1:11">
      <c r="A12" s="98" t="s">
        <v>73</v>
      </c>
      <c r="B12" s="119" t="s">
        <v>69</v>
      </c>
      <c r="C12" s="119" t="s">
        <v>70</v>
      </c>
      <c r="D12" s="120"/>
      <c r="E12" s="100" t="s">
        <v>71</v>
      </c>
      <c r="F12" s="119" t="s">
        <v>69</v>
      </c>
      <c r="G12" s="119" t="s">
        <v>70</v>
      </c>
      <c r="H12" s="119"/>
      <c r="I12" s="100" t="s">
        <v>234</v>
      </c>
      <c r="J12" s="119" t="s">
        <v>69</v>
      </c>
      <c r="K12" s="154" t="s">
        <v>70</v>
      </c>
    </row>
    <row r="13" s="88" customFormat="1" spans="1:11">
      <c r="A13" s="98" t="s">
        <v>76</v>
      </c>
      <c r="B13" s="119" t="s">
        <v>69</v>
      </c>
      <c r="C13" s="119" t="s">
        <v>70</v>
      </c>
      <c r="D13" s="120"/>
      <c r="E13" s="100" t="s">
        <v>81</v>
      </c>
      <c r="F13" s="119" t="s">
        <v>69</v>
      </c>
      <c r="G13" s="119" t="s">
        <v>70</v>
      </c>
      <c r="H13" s="119"/>
      <c r="I13" s="100" t="s">
        <v>235</v>
      </c>
      <c r="J13" s="119" t="s">
        <v>69</v>
      </c>
      <c r="K13" s="154" t="s">
        <v>70</v>
      </c>
    </row>
    <row r="14" s="88" customFormat="1" ht="16.35" spans="1:11">
      <c r="A14" s="107" t="s">
        <v>236</v>
      </c>
      <c r="B14" s="111" t="s">
        <v>69</v>
      </c>
      <c r="C14" s="111" t="s">
        <v>70</v>
      </c>
      <c r="D14" s="110"/>
      <c r="E14" s="109" t="s">
        <v>237</v>
      </c>
      <c r="F14" s="111" t="s">
        <v>69</v>
      </c>
      <c r="G14" s="111" t="s">
        <v>70</v>
      </c>
      <c r="H14" s="111"/>
      <c r="I14" s="109" t="s">
        <v>238</v>
      </c>
      <c r="J14" s="111" t="s">
        <v>69</v>
      </c>
      <c r="K14" s="155" t="s">
        <v>70</v>
      </c>
    </row>
    <row r="15" s="88" customFormat="1" ht="16.35" spans="1:11">
      <c r="A15" s="113"/>
      <c r="B15" s="125"/>
      <c r="C15" s="125"/>
      <c r="D15" s="114"/>
      <c r="E15" s="113"/>
      <c r="F15" s="125"/>
      <c r="G15" s="125"/>
      <c r="H15" s="125"/>
      <c r="I15" s="113"/>
      <c r="J15" s="125"/>
      <c r="K15" s="125"/>
    </row>
    <row r="16" s="89" customFormat="1" spans="1:11">
      <c r="A16" s="92" t="s">
        <v>239</v>
      </c>
      <c r="B16" s="126"/>
      <c r="C16" s="126"/>
      <c r="D16" s="126"/>
      <c r="E16" s="126"/>
      <c r="F16" s="126"/>
      <c r="G16" s="126"/>
      <c r="H16" s="126"/>
      <c r="I16" s="126"/>
      <c r="J16" s="126"/>
      <c r="K16" s="159"/>
    </row>
    <row r="17" s="88" customFormat="1" spans="1:11">
      <c r="A17" s="103" t="s">
        <v>240</v>
      </c>
      <c r="B17" s="105"/>
      <c r="C17" s="105"/>
      <c r="D17" s="105"/>
      <c r="E17" s="105"/>
      <c r="F17" s="105"/>
      <c r="G17" s="105"/>
      <c r="H17" s="105"/>
      <c r="I17" s="105"/>
      <c r="J17" s="105"/>
      <c r="K17" s="160"/>
    </row>
    <row r="18" s="88" customFormat="1" spans="1:11">
      <c r="A18" s="103" t="s">
        <v>241</v>
      </c>
      <c r="B18" s="105"/>
      <c r="C18" s="105"/>
      <c r="D18" s="105"/>
      <c r="E18" s="105"/>
      <c r="F18" s="105"/>
      <c r="G18" s="105"/>
      <c r="H18" s="105"/>
      <c r="I18" s="105"/>
      <c r="J18" s="105"/>
      <c r="K18" s="160"/>
    </row>
    <row r="19" s="88" customFormat="1" spans="1:11">
      <c r="A19" s="127" t="s">
        <v>242</v>
      </c>
      <c r="B19" s="119"/>
      <c r="C19" s="119"/>
      <c r="D19" s="119"/>
      <c r="E19" s="119"/>
      <c r="F19" s="119"/>
      <c r="G19" s="119"/>
      <c r="H19" s="119"/>
      <c r="I19" s="119"/>
      <c r="J19" s="119"/>
      <c r="K19" s="154"/>
    </row>
    <row r="20" s="88" customFormat="1" spans="1:11">
      <c r="A20" s="128" t="s">
        <v>243</v>
      </c>
      <c r="B20" s="129"/>
      <c r="C20" s="129"/>
      <c r="D20" s="129"/>
      <c r="E20" s="129"/>
      <c r="F20" s="129"/>
      <c r="G20" s="129"/>
      <c r="H20" s="129"/>
      <c r="I20" s="129"/>
      <c r="J20" s="129"/>
      <c r="K20" s="161"/>
    </row>
    <row r="21" s="88" customFormat="1" spans="1:11">
      <c r="A21" s="128" t="s">
        <v>244</v>
      </c>
      <c r="B21" s="129"/>
      <c r="C21" s="129"/>
      <c r="D21" s="129"/>
      <c r="E21" s="129"/>
      <c r="F21" s="129"/>
      <c r="G21" s="129"/>
      <c r="H21" s="129"/>
      <c r="I21" s="129"/>
      <c r="J21" s="129"/>
      <c r="K21" s="161"/>
    </row>
    <row r="22" s="88" customFormat="1" spans="1:11">
      <c r="A22" s="128" t="s">
        <v>245</v>
      </c>
      <c r="B22" s="129"/>
      <c r="C22" s="129"/>
      <c r="D22" s="129"/>
      <c r="E22" s="129"/>
      <c r="F22" s="129"/>
      <c r="G22" s="129"/>
      <c r="H22" s="129"/>
      <c r="I22" s="129"/>
      <c r="J22" s="129"/>
      <c r="K22" s="161"/>
    </row>
    <row r="23" s="88" customFormat="1" spans="1:11">
      <c r="A23" s="130" t="s">
        <v>246</v>
      </c>
      <c r="B23" s="131"/>
      <c r="C23" s="131"/>
      <c r="D23" s="131"/>
      <c r="E23" s="131"/>
      <c r="F23" s="131"/>
      <c r="G23" s="131"/>
      <c r="H23" s="131"/>
      <c r="I23" s="131"/>
      <c r="J23" s="131"/>
      <c r="K23" s="162"/>
    </row>
    <row r="24" s="88" customFormat="1" spans="1:11">
      <c r="A24" s="103" t="s">
        <v>111</v>
      </c>
      <c r="B24" s="105"/>
      <c r="C24" s="119" t="s">
        <v>50</v>
      </c>
      <c r="D24" s="119" t="s">
        <v>51</v>
      </c>
      <c r="E24" s="102"/>
      <c r="F24" s="102"/>
      <c r="G24" s="102"/>
      <c r="H24" s="102"/>
      <c r="I24" s="102"/>
      <c r="J24" s="102"/>
      <c r="K24" s="153"/>
    </row>
    <row r="25" s="88" customFormat="1" ht="16.35" spans="1:11">
      <c r="A25" s="132" t="s">
        <v>247</v>
      </c>
      <c r="B25" s="133"/>
      <c r="C25" s="133"/>
      <c r="D25" s="133"/>
      <c r="E25" s="133"/>
      <c r="F25" s="133"/>
      <c r="G25" s="133"/>
      <c r="H25" s="133"/>
      <c r="I25" s="133"/>
      <c r="J25" s="133"/>
      <c r="K25" s="163"/>
    </row>
    <row r="26" s="88" customFormat="1" ht="16.35" spans="1:11">
      <c r="A26" s="134"/>
      <c r="B26" s="134"/>
      <c r="C26" s="134"/>
      <c r="D26" s="134"/>
      <c r="E26" s="134"/>
      <c r="F26" s="134"/>
      <c r="G26" s="134"/>
      <c r="H26" s="134"/>
      <c r="I26" s="134"/>
      <c r="J26" s="134"/>
      <c r="K26" s="134"/>
    </row>
    <row r="27" s="88" customFormat="1" spans="1:11">
      <c r="A27" s="135" t="s">
        <v>248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56"/>
    </row>
    <row r="28" s="88" customFormat="1" spans="1:11">
      <c r="A28" s="127" t="s">
        <v>249</v>
      </c>
      <c r="B28" s="119"/>
      <c r="C28" s="119"/>
      <c r="D28" s="119"/>
      <c r="E28" s="119"/>
      <c r="F28" s="119"/>
      <c r="G28" s="119"/>
      <c r="H28" s="119"/>
      <c r="I28" s="119"/>
      <c r="J28" s="119"/>
      <c r="K28" s="154"/>
    </row>
    <row r="29" s="88" customFormat="1" spans="1:11">
      <c r="A29" s="136"/>
      <c r="B29" s="137"/>
      <c r="C29" s="137"/>
      <c r="D29" s="137"/>
      <c r="E29" s="137"/>
      <c r="F29" s="137"/>
      <c r="G29" s="137"/>
      <c r="H29" s="137"/>
      <c r="I29" s="137"/>
      <c r="J29" s="137"/>
      <c r="K29" s="164"/>
    </row>
    <row r="30" s="88" customFormat="1" spans="1:11">
      <c r="A30" s="138"/>
      <c r="B30" s="139"/>
      <c r="C30" s="139"/>
      <c r="D30" s="139"/>
      <c r="E30" s="139"/>
      <c r="F30" s="139"/>
      <c r="G30" s="139"/>
      <c r="H30" s="139"/>
      <c r="I30" s="139"/>
      <c r="J30" s="139"/>
      <c r="K30" s="165"/>
    </row>
    <row r="31" s="88" customFormat="1" spans="1:11">
      <c r="A31" s="140"/>
      <c r="B31" s="141"/>
      <c r="C31" s="141"/>
      <c r="D31" s="141"/>
      <c r="E31" s="141"/>
      <c r="F31" s="141"/>
      <c r="G31" s="141"/>
      <c r="H31" s="141"/>
      <c r="I31" s="141"/>
      <c r="J31" s="141"/>
      <c r="K31" s="166"/>
    </row>
    <row r="32" s="88" customFormat="1" spans="1:11">
      <c r="A32" s="140"/>
      <c r="B32" s="141"/>
      <c r="C32" s="141"/>
      <c r="D32" s="141"/>
      <c r="E32" s="141"/>
      <c r="F32" s="141"/>
      <c r="G32" s="141"/>
      <c r="H32" s="141"/>
      <c r="I32" s="141"/>
      <c r="J32" s="141"/>
      <c r="K32" s="166"/>
    </row>
    <row r="33" s="88" customFormat="1" ht="23" customHeight="1" spans="1:11">
      <c r="A33" s="140"/>
      <c r="B33" s="141"/>
      <c r="C33" s="141"/>
      <c r="D33" s="141"/>
      <c r="E33" s="141"/>
      <c r="F33" s="141"/>
      <c r="G33" s="141"/>
      <c r="H33" s="141"/>
      <c r="I33" s="141"/>
      <c r="J33" s="141"/>
      <c r="K33" s="166"/>
    </row>
    <row r="34" s="88" customFormat="1" ht="23" customHeight="1" spans="1:11">
      <c r="A34" s="128"/>
      <c r="B34" s="129"/>
      <c r="C34" s="129"/>
      <c r="D34" s="129"/>
      <c r="E34" s="129"/>
      <c r="F34" s="129"/>
      <c r="G34" s="129"/>
      <c r="H34" s="129"/>
      <c r="I34" s="129"/>
      <c r="J34" s="129"/>
      <c r="K34" s="161"/>
    </row>
    <row r="35" s="88" customFormat="1" ht="23" customHeight="1" spans="1:11">
      <c r="A35" s="142"/>
      <c r="B35" s="129"/>
      <c r="C35" s="129"/>
      <c r="D35" s="129"/>
      <c r="E35" s="129"/>
      <c r="F35" s="129"/>
      <c r="G35" s="129"/>
      <c r="H35" s="129"/>
      <c r="I35" s="129"/>
      <c r="J35" s="129"/>
      <c r="K35" s="161"/>
    </row>
    <row r="36" s="88" customFormat="1" ht="23" customHeight="1" spans="1:11">
      <c r="A36" s="143"/>
      <c r="B36" s="144"/>
      <c r="C36" s="144"/>
      <c r="D36" s="144"/>
      <c r="E36" s="144"/>
      <c r="F36" s="144"/>
      <c r="G36" s="144"/>
      <c r="H36" s="144"/>
      <c r="I36" s="144"/>
      <c r="J36" s="144"/>
      <c r="K36" s="167"/>
    </row>
    <row r="37" s="88" customFormat="1" ht="18.75" customHeight="1" spans="1:11">
      <c r="A37" s="145" t="s">
        <v>250</v>
      </c>
      <c r="B37" s="146"/>
      <c r="C37" s="146"/>
      <c r="D37" s="146"/>
      <c r="E37" s="146"/>
      <c r="F37" s="146"/>
      <c r="G37" s="146"/>
      <c r="H37" s="146"/>
      <c r="I37" s="146"/>
      <c r="J37" s="146"/>
      <c r="K37" s="168"/>
    </row>
    <row r="38" s="90" customFormat="1" ht="18.75" customHeight="1" spans="1:11">
      <c r="A38" s="103" t="s">
        <v>251</v>
      </c>
      <c r="B38" s="105"/>
      <c r="C38" s="105"/>
      <c r="D38" s="102" t="s">
        <v>252</v>
      </c>
      <c r="E38" s="102"/>
      <c r="F38" s="147" t="s">
        <v>253</v>
      </c>
      <c r="G38" s="148"/>
      <c r="H38" s="105" t="s">
        <v>254</v>
      </c>
      <c r="I38" s="105"/>
      <c r="J38" s="105" t="s">
        <v>255</v>
      </c>
      <c r="K38" s="160"/>
    </row>
    <row r="39" s="88" customFormat="1" ht="18.75" customHeight="1" spans="1:13">
      <c r="A39" s="103" t="s">
        <v>112</v>
      </c>
      <c r="B39" s="105" t="s">
        <v>256</v>
      </c>
      <c r="C39" s="105"/>
      <c r="D39" s="105"/>
      <c r="E39" s="105"/>
      <c r="F39" s="105"/>
      <c r="G39" s="105"/>
      <c r="H39" s="105"/>
      <c r="I39" s="105"/>
      <c r="J39" s="105"/>
      <c r="K39" s="160"/>
      <c r="M39" s="90"/>
    </row>
    <row r="40" s="88" customFormat="1" ht="31" customHeight="1" spans="1:11">
      <c r="A40" s="103" t="s">
        <v>257</v>
      </c>
      <c r="B40" s="105"/>
      <c r="C40" s="105"/>
      <c r="D40" s="105"/>
      <c r="E40" s="105"/>
      <c r="F40" s="105"/>
      <c r="G40" s="105"/>
      <c r="H40" s="105"/>
      <c r="I40" s="105"/>
      <c r="J40" s="105"/>
      <c r="K40" s="160"/>
    </row>
    <row r="41" s="88" customFormat="1" ht="18.75" customHeight="1" spans="1:11">
      <c r="A41" s="103"/>
      <c r="B41" s="105"/>
      <c r="C41" s="105"/>
      <c r="D41" s="105"/>
      <c r="E41" s="105"/>
      <c r="F41" s="105"/>
      <c r="G41" s="105"/>
      <c r="H41" s="105"/>
      <c r="I41" s="105"/>
      <c r="J41" s="105"/>
      <c r="K41" s="160"/>
    </row>
    <row r="42" s="88" customFormat="1" ht="32" customHeight="1" spans="1:11">
      <c r="A42" s="107" t="s">
        <v>124</v>
      </c>
      <c r="B42" s="149" t="s">
        <v>204</v>
      </c>
      <c r="C42" s="149"/>
      <c r="D42" s="109" t="s">
        <v>258</v>
      </c>
      <c r="E42" s="110" t="s">
        <v>205</v>
      </c>
      <c r="F42" s="109" t="s">
        <v>127</v>
      </c>
      <c r="G42" s="150">
        <v>45493</v>
      </c>
      <c r="H42" s="151" t="s">
        <v>128</v>
      </c>
      <c r="I42" s="151"/>
      <c r="J42" s="149" t="s">
        <v>129</v>
      </c>
      <c r="K42" s="169"/>
    </row>
    <row r="43" s="88" customFormat="1" ht="16.5" customHeight="1"/>
    <row r="44" s="88" customFormat="1" ht="16.5" customHeight="1"/>
    <row r="45" s="88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165735</xdr:rowOff>
                  </from>
                  <to>
                    <xdr:col>2</xdr:col>
                    <xdr:colOff>24130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6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7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8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9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0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1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2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3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4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5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6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7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8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9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0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1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2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3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4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5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5</xdr:col>
                    <xdr:colOff>825500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6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7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8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9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0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1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2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3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4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5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6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7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5</xdr:col>
                    <xdr:colOff>1041400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8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67310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9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27"/>
  <sheetViews>
    <sheetView zoomScale="80" zoomScaleNormal="80" workbookViewId="0">
      <selection activeCell="I11" sqref="I11"/>
    </sheetView>
  </sheetViews>
  <sheetFormatPr defaultColWidth="9" defaultRowHeight="26" customHeight="1"/>
  <cols>
    <col min="1" max="1" width="17.1666666666667" style="62" customWidth="1"/>
    <col min="2" max="2" width="7.8" style="62" customWidth="1"/>
    <col min="3" max="7" width="9.33333333333333" style="62" customWidth="1"/>
    <col min="8" max="8" width="1.33333333333333" style="62" customWidth="1"/>
    <col min="9" max="9" width="11.5" style="62" customWidth="1"/>
    <col min="10" max="10" width="12.8" style="62" customWidth="1"/>
    <col min="11" max="11" width="10.5" style="62" customWidth="1"/>
    <col min="12" max="12" width="10.6" style="62" customWidth="1"/>
    <col min="13" max="13" width="13.25" style="62" customWidth="1"/>
    <col min="14" max="14" width="10.875" style="62" customWidth="1"/>
    <col min="15" max="16384" width="9" style="62"/>
  </cols>
  <sheetData>
    <row r="1" s="62" customFormat="1" ht="30" customHeight="1" spans="1:14">
      <c r="A1" s="63" t="s">
        <v>132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="4" customFormat="1" ht="25" customHeight="1" spans="1:14">
      <c r="A2" s="65" t="s">
        <v>46</v>
      </c>
      <c r="B2" s="66" t="s">
        <v>47</v>
      </c>
      <c r="C2" s="67"/>
      <c r="D2" s="68" t="s">
        <v>133</v>
      </c>
      <c r="E2" s="69" t="s">
        <v>261</v>
      </c>
      <c r="F2" s="69"/>
      <c r="G2" s="69"/>
      <c r="H2" s="70"/>
      <c r="I2" s="81" t="s">
        <v>41</v>
      </c>
      <c r="J2" s="82" t="s">
        <v>262</v>
      </c>
      <c r="K2" s="83"/>
      <c r="L2" s="83"/>
      <c r="M2" s="83"/>
      <c r="N2" s="83"/>
    </row>
    <row r="3" s="4" customFormat="1" ht="23" customHeight="1" spans="1:14">
      <c r="A3" s="71" t="s">
        <v>134</v>
      </c>
      <c r="B3" s="72" t="s">
        <v>135</v>
      </c>
      <c r="C3" s="73"/>
      <c r="D3" s="73"/>
      <c r="E3" s="73"/>
      <c r="F3" s="73"/>
      <c r="G3" s="73"/>
      <c r="H3" s="65"/>
      <c r="I3" s="72" t="s">
        <v>136</v>
      </c>
      <c r="J3" s="73"/>
      <c r="K3" s="73"/>
      <c r="L3" s="73"/>
      <c r="M3" s="73"/>
      <c r="N3" s="73"/>
    </row>
    <row r="4" s="4" customFormat="1" ht="23" customHeight="1" spans="1:14">
      <c r="A4" s="73"/>
      <c r="B4" s="74" t="s">
        <v>94</v>
      </c>
      <c r="C4" s="74" t="s">
        <v>95</v>
      </c>
      <c r="D4" s="74" t="s">
        <v>96</v>
      </c>
      <c r="E4" s="74" t="s">
        <v>97</v>
      </c>
      <c r="F4" s="74" t="s">
        <v>98</v>
      </c>
      <c r="G4" s="74" t="s">
        <v>99</v>
      </c>
      <c r="H4" s="65"/>
      <c r="I4" s="74" t="s">
        <v>94</v>
      </c>
      <c r="J4" s="74" t="s">
        <v>95</v>
      </c>
      <c r="K4" s="74" t="s">
        <v>96</v>
      </c>
      <c r="L4" s="74" t="s">
        <v>97</v>
      </c>
      <c r="M4" s="74" t="s">
        <v>98</v>
      </c>
      <c r="N4" s="74" t="s">
        <v>99</v>
      </c>
    </row>
    <row r="5" s="4" customFormat="1" ht="23" customHeight="1" spans="1:14">
      <c r="A5" s="71"/>
      <c r="B5" s="74" t="s">
        <v>137</v>
      </c>
      <c r="C5" s="74" t="s">
        <v>138</v>
      </c>
      <c r="D5" s="74" t="s">
        <v>139</v>
      </c>
      <c r="E5" s="74" t="s">
        <v>140</v>
      </c>
      <c r="F5" s="74" t="s">
        <v>141</v>
      </c>
      <c r="G5" s="74" t="s">
        <v>142</v>
      </c>
      <c r="H5" s="65"/>
      <c r="I5" s="74" t="s">
        <v>137</v>
      </c>
      <c r="J5" s="74" t="s">
        <v>138</v>
      </c>
      <c r="K5" s="74" t="s">
        <v>139</v>
      </c>
      <c r="L5" s="74" t="s">
        <v>140</v>
      </c>
      <c r="M5" s="74" t="s">
        <v>141</v>
      </c>
      <c r="N5" s="74" t="s">
        <v>142</v>
      </c>
    </row>
    <row r="6" s="4" customFormat="1" ht="21" customHeight="1" spans="1:14">
      <c r="A6" s="75" t="s">
        <v>143</v>
      </c>
      <c r="B6" s="74">
        <f t="shared" ref="B6:B8" si="0">C6-1</f>
        <v>73</v>
      </c>
      <c r="C6" s="74">
        <f t="shared" ref="C6:C8" si="1">D6-2</f>
        <v>74</v>
      </c>
      <c r="D6" s="74">
        <v>76</v>
      </c>
      <c r="E6" s="74">
        <f t="shared" ref="E6:E8" si="2">D6+2</f>
        <v>78</v>
      </c>
      <c r="F6" s="74">
        <f t="shared" ref="F6:F8" si="3">E6+2</f>
        <v>80</v>
      </c>
      <c r="G6" s="74">
        <f t="shared" ref="G6:G8" si="4">F6+1</f>
        <v>81</v>
      </c>
      <c r="H6" s="65"/>
      <c r="I6" s="65" t="s">
        <v>144</v>
      </c>
      <c r="J6" s="65" t="s">
        <v>145</v>
      </c>
      <c r="K6" s="65" t="s">
        <v>146</v>
      </c>
      <c r="L6" s="65" t="s">
        <v>145</v>
      </c>
      <c r="M6" s="65" t="s">
        <v>144</v>
      </c>
      <c r="N6" s="65" t="s">
        <v>147</v>
      </c>
    </row>
    <row r="7" s="4" customFormat="1" ht="21" customHeight="1" spans="1:14">
      <c r="A7" s="75" t="s">
        <v>148</v>
      </c>
      <c r="B7" s="74">
        <f t="shared" si="0"/>
        <v>71</v>
      </c>
      <c r="C7" s="74">
        <f t="shared" si="1"/>
        <v>72</v>
      </c>
      <c r="D7" s="74">
        <v>74</v>
      </c>
      <c r="E7" s="74">
        <f t="shared" si="2"/>
        <v>76</v>
      </c>
      <c r="F7" s="74">
        <f t="shared" si="3"/>
        <v>78</v>
      </c>
      <c r="G7" s="74">
        <f t="shared" si="4"/>
        <v>79</v>
      </c>
      <c r="H7" s="65"/>
      <c r="I7" s="65" t="s">
        <v>149</v>
      </c>
      <c r="J7" s="65" t="s">
        <v>145</v>
      </c>
      <c r="K7" s="65">
        <f>0.3/0.3</f>
        <v>1</v>
      </c>
      <c r="L7" s="65" t="s">
        <v>146</v>
      </c>
      <c r="M7" s="65" t="s">
        <v>150</v>
      </c>
      <c r="N7" s="65" t="s">
        <v>151</v>
      </c>
    </row>
    <row r="8" s="4" customFormat="1" ht="21" customHeight="1" spans="1:14">
      <c r="A8" s="76" t="s">
        <v>152</v>
      </c>
      <c r="B8" s="74">
        <f t="shared" si="0"/>
        <v>65</v>
      </c>
      <c r="C8" s="74">
        <f t="shared" si="1"/>
        <v>66</v>
      </c>
      <c r="D8" s="74">
        <v>68</v>
      </c>
      <c r="E8" s="74">
        <f t="shared" si="2"/>
        <v>70</v>
      </c>
      <c r="F8" s="74">
        <f t="shared" si="3"/>
        <v>72</v>
      </c>
      <c r="G8" s="74">
        <f t="shared" si="4"/>
        <v>73</v>
      </c>
      <c r="H8" s="65"/>
      <c r="I8" s="65" t="s">
        <v>153</v>
      </c>
      <c r="J8" s="65" t="s">
        <v>145</v>
      </c>
      <c r="K8" s="65" t="s">
        <v>145</v>
      </c>
      <c r="L8" s="65" t="s">
        <v>145</v>
      </c>
      <c r="M8" s="65" t="s">
        <v>145</v>
      </c>
      <c r="N8" s="65" t="s">
        <v>145</v>
      </c>
    </row>
    <row r="9" s="4" customFormat="1" ht="21" customHeight="1" spans="1:14">
      <c r="A9" s="75" t="s">
        <v>154</v>
      </c>
      <c r="B9" s="74">
        <f t="shared" ref="B9:B11" si="5">C9-4</f>
        <v>116</v>
      </c>
      <c r="C9" s="74">
        <f t="shared" ref="C9:C11" si="6">D9-4</f>
        <v>120</v>
      </c>
      <c r="D9" s="74">
        <v>124</v>
      </c>
      <c r="E9" s="74">
        <f t="shared" ref="E9:E11" si="7">D9+4</f>
        <v>128</v>
      </c>
      <c r="F9" s="74">
        <f>E9+4</f>
        <v>132</v>
      </c>
      <c r="G9" s="74">
        <f t="shared" ref="G9:G11" si="8">F9+6</f>
        <v>138</v>
      </c>
      <c r="H9" s="65"/>
      <c r="I9" s="65" t="s">
        <v>145</v>
      </c>
      <c r="J9" s="65" t="s">
        <v>145</v>
      </c>
      <c r="K9" s="65" t="s">
        <v>145</v>
      </c>
      <c r="L9" s="65" t="s">
        <v>155</v>
      </c>
      <c r="M9" s="65" t="s">
        <v>145</v>
      </c>
      <c r="N9" s="65" t="s">
        <v>145</v>
      </c>
    </row>
    <row r="10" s="4" customFormat="1" ht="21" customHeight="1" spans="1:14">
      <c r="A10" s="75" t="s">
        <v>156</v>
      </c>
      <c r="B10" s="74">
        <f t="shared" si="5"/>
        <v>114</v>
      </c>
      <c r="C10" s="74">
        <f t="shared" si="6"/>
        <v>118</v>
      </c>
      <c r="D10" s="74">
        <v>122</v>
      </c>
      <c r="E10" s="74">
        <f t="shared" si="7"/>
        <v>126</v>
      </c>
      <c r="F10" s="74">
        <f>E10+5</f>
        <v>131</v>
      </c>
      <c r="G10" s="74">
        <f t="shared" si="8"/>
        <v>137</v>
      </c>
      <c r="H10" s="65"/>
      <c r="I10" s="65" t="s">
        <v>145</v>
      </c>
      <c r="J10" s="65" t="s">
        <v>145</v>
      </c>
      <c r="K10" s="65" t="s">
        <v>145</v>
      </c>
      <c r="L10" s="65" t="s">
        <v>145</v>
      </c>
      <c r="M10" s="65" t="s">
        <v>145</v>
      </c>
      <c r="N10" s="65" t="s">
        <v>145</v>
      </c>
    </row>
    <row r="11" s="4" customFormat="1" ht="21" customHeight="1" spans="1:14">
      <c r="A11" s="75" t="s">
        <v>157</v>
      </c>
      <c r="B11" s="74">
        <f t="shared" si="5"/>
        <v>112</v>
      </c>
      <c r="C11" s="74">
        <f t="shared" si="6"/>
        <v>116</v>
      </c>
      <c r="D11" s="74">
        <v>120</v>
      </c>
      <c r="E11" s="74">
        <f t="shared" si="7"/>
        <v>124</v>
      </c>
      <c r="F11" s="74">
        <f>E11+5</f>
        <v>129</v>
      </c>
      <c r="G11" s="74">
        <f t="shared" si="8"/>
        <v>135</v>
      </c>
      <c r="H11" s="65"/>
      <c r="I11" s="65" t="s">
        <v>158</v>
      </c>
      <c r="J11" s="65" t="s">
        <v>159</v>
      </c>
      <c r="K11" s="65" t="s">
        <v>160</v>
      </c>
      <c r="L11" s="65" t="s">
        <v>161</v>
      </c>
      <c r="M11" s="65" t="s">
        <v>159</v>
      </c>
      <c r="N11" s="65" t="s">
        <v>162</v>
      </c>
    </row>
    <row r="12" s="4" customFormat="1" ht="21" customHeight="1" spans="1:21">
      <c r="A12" s="75" t="s">
        <v>163</v>
      </c>
      <c r="B12" s="74">
        <f>C12-1.2</f>
        <v>48.6</v>
      </c>
      <c r="C12" s="74">
        <f>D12-1.2</f>
        <v>49.8</v>
      </c>
      <c r="D12" s="74">
        <v>51</v>
      </c>
      <c r="E12" s="74">
        <f>D12+1.2</f>
        <v>52.2</v>
      </c>
      <c r="F12" s="74">
        <f>E12+1.2</f>
        <v>53.4</v>
      </c>
      <c r="G12" s="74">
        <f>F12+1.4</f>
        <v>54.8</v>
      </c>
      <c r="H12" s="65"/>
      <c r="I12" s="65" t="s">
        <v>164</v>
      </c>
      <c r="J12" s="65" t="s">
        <v>165</v>
      </c>
      <c r="K12" s="65" t="s">
        <v>145</v>
      </c>
      <c r="L12" s="65" t="s">
        <v>155</v>
      </c>
      <c r="M12" s="65" t="s">
        <v>145</v>
      </c>
      <c r="N12" s="65" t="s">
        <v>166</v>
      </c>
      <c r="U12" s="87"/>
    </row>
    <row r="13" s="4" customFormat="1" ht="21" customHeight="1" spans="1:14">
      <c r="A13" s="75" t="s">
        <v>167</v>
      </c>
      <c r="B13" s="74">
        <f>C13-0.6</f>
        <v>63.2</v>
      </c>
      <c r="C13" s="74">
        <f>D13-1.2</f>
        <v>63.8</v>
      </c>
      <c r="D13" s="74">
        <v>65</v>
      </c>
      <c r="E13" s="74">
        <f>D13+1.2</f>
        <v>66.2</v>
      </c>
      <c r="F13" s="74">
        <f>E13+1.2</f>
        <v>67.4</v>
      </c>
      <c r="G13" s="74">
        <f>F13+0.6</f>
        <v>68</v>
      </c>
      <c r="H13" s="65"/>
      <c r="I13" s="65" t="s">
        <v>168</v>
      </c>
      <c r="J13" s="65">
        <f>0.3/0.2</f>
        <v>1.5</v>
      </c>
      <c r="K13" s="65" t="s">
        <v>169</v>
      </c>
      <c r="L13" s="65" t="s">
        <v>169</v>
      </c>
      <c r="M13" s="65" t="s">
        <v>169</v>
      </c>
      <c r="N13" s="65" t="s">
        <v>169</v>
      </c>
    </row>
    <row r="14" s="4" customFormat="1" ht="21" customHeight="1" spans="1:14">
      <c r="A14" s="75" t="s">
        <v>170</v>
      </c>
      <c r="B14" s="74">
        <f>C14-0.8</f>
        <v>22.9</v>
      </c>
      <c r="C14" s="74">
        <f>D14-0.8</f>
        <v>23.7</v>
      </c>
      <c r="D14" s="74">
        <v>24.5</v>
      </c>
      <c r="E14" s="74">
        <f>D14+0.8</f>
        <v>25.3</v>
      </c>
      <c r="F14" s="74">
        <f>E14+0.8</f>
        <v>26.1</v>
      </c>
      <c r="G14" s="74">
        <f>F14+1.3</f>
        <v>27.4</v>
      </c>
      <c r="H14" s="65"/>
      <c r="I14" s="65" t="s">
        <v>146</v>
      </c>
      <c r="J14" s="65" t="s">
        <v>145</v>
      </c>
      <c r="K14" s="65" t="s">
        <v>168</v>
      </c>
      <c r="L14" s="65" t="s">
        <v>168</v>
      </c>
      <c r="M14" s="65" t="s">
        <v>169</v>
      </c>
      <c r="N14" s="65" t="s">
        <v>169</v>
      </c>
    </row>
    <row r="15" s="4" customFormat="1" ht="21" customHeight="1" spans="1:14">
      <c r="A15" s="75" t="s">
        <v>171</v>
      </c>
      <c r="B15" s="74">
        <f>C15-0.7</f>
        <v>19.1</v>
      </c>
      <c r="C15" s="74">
        <f>D15-0.7</f>
        <v>19.8</v>
      </c>
      <c r="D15" s="74">
        <v>20.5</v>
      </c>
      <c r="E15" s="74">
        <f>D15+0.7</f>
        <v>21.2</v>
      </c>
      <c r="F15" s="74">
        <f>E15+0.7</f>
        <v>21.9</v>
      </c>
      <c r="G15" s="74">
        <f>F15+1</f>
        <v>22.9</v>
      </c>
      <c r="H15" s="65"/>
      <c r="I15" s="65" t="s">
        <v>145</v>
      </c>
      <c r="J15" s="65" t="s">
        <v>145</v>
      </c>
      <c r="K15" s="65" t="s">
        <v>145</v>
      </c>
      <c r="L15" s="65" t="s">
        <v>145</v>
      </c>
      <c r="M15" s="65" t="s">
        <v>145</v>
      </c>
      <c r="N15" s="65" t="s">
        <v>145</v>
      </c>
    </row>
    <row r="16" s="4" customFormat="1" ht="21" customHeight="1" spans="1:14">
      <c r="A16" s="75" t="s">
        <v>172</v>
      </c>
      <c r="B16" s="74">
        <f>C16-0.5</f>
        <v>14</v>
      </c>
      <c r="C16" s="74">
        <f>D16-0.5</f>
        <v>14.5</v>
      </c>
      <c r="D16" s="74">
        <v>15</v>
      </c>
      <c r="E16" s="74">
        <f>D16+0.5</f>
        <v>15.5</v>
      </c>
      <c r="F16" s="74">
        <f>E16+0.5</f>
        <v>16</v>
      </c>
      <c r="G16" s="74">
        <f>F16+0.7</f>
        <v>16.7</v>
      </c>
      <c r="H16" s="65"/>
      <c r="I16" s="65" t="s">
        <v>145</v>
      </c>
      <c r="J16" s="65" t="s">
        <v>145</v>
      </c>
      <c r="K16" s="65" t="s">
        <v>145</v>
      </c>
      <c r="L16" s="65" t="s">
        <v>145</v>
      </c>
      <c r="M16" s="65" t="s">
        <v>145</v>
      </c>
      <c r="N16" s="65" t="s">
        <v>145</v>
      </c>
    </row>
    <row r="17" s="4" customFormat="1" ht="21" customHeight="1" spans="1:14">
      <c r="A17" s="75" t="s">
        <v>173</v>
      </c>
      <c r="B17" s="74">
        <f>C17-1</f>
        <v>57</v>
      </c>
      <c r="C17" s="74">
        <f>D17-1</f>
        <v>58</v>
      </c>
      <c r="D17" s="74">
        <v>59</v>
      </c>
      <c r="E17" s="74">
        <f>D17+1</f>
        <v>60</v>
      </c>
      <c r="F17" s="74">
        <f>E17+1</f>
        <v>61</v>
      </c>
      <c r="G17" s="74">
        <f>F17+1.5</f>
        <v>62.5</v>
      </c>
      <c r="H17" s="65"/>
      <c r="I17" s="65"/>
      <c r="J17" s="65" t="s">
        <v>145</v>
      </c>
      <c r="K17" s="65" t="s">
        <v>145</v>
      </c>
      <c r="L17" s="65" t="s">
        <v>145</v>
      </c>
      <c r="M17" s="65" t="s">
        <v>145</v>
      </c>
      <c r="N17" s="65" t="s">
        <v>145</v>
      </c>
    </row>
    <row r="18" s="4" customFormat="1" ht="21" customHeight="1" spans="1:14">
      <c r="A18" s="75" t="s">
        <v>174</v>
      </c>
      <c r="B18" s="74">
        <f>C18-1</f>
        <v>55</v>
      </c>
      <c r="C18" s="74">
        <f>D18-1</f>
        <v>56</v>
      </c>
      <c r="D18" s="74">
        <v>57</v>
      </c>
      <c r="E18" s="74">
        <f>D18+1</f>
        <v>58</v>
      </c>
      <c r="F18" s="74">
        <f>E18+1</f>
        <v>59</v>
      </c>
      <c r="G18" s="74">
        <f>F18+1.5</f>
        <v>60.5</v>
      </c>
      <c r="H18" s="65"/>
      <c r="I18" s="65" t="s">
        <v>175</v>
      </c>
      <c r="J18" s="65" t="s">
        <v>169</v>
      </c>
      <c r="K18" s="65" t="s">
        <v>169</v>
      </c>
      <c r="L18" s="65" t="s">
        <v>176</v>
      </c>
      <c r="M18" s="65" t="s">
        <v>169</v>
      </c>
      <c r="N18" s="65" t="s">
        <v>144</v>
      </c>
    </row>
    <row r="19" s="4" customFormat="1" ht="21" customHeight="1" spans="1:14">
      <c r="A19" s="75" t="s">
        <v>177</v>
      </c>
      <c r="B19" s="74">
        <f>D19</f>
        <v>10.5</v>
      </c>
      <c r="C19" s="74">
        <f t="shared" ref="C19:C25" si="9">D19</f>
        <v>10.5</v>
      </c>
      <c r="D19" s="74">
        <v>10.5</v>
      </c>
      <c r="E19" s="74">
        <f t="shared" ref="E19:E25" si="10">D19</f>
        <v>10.5</v>
      </c>
      <c r="F19" s="74">
        <f>D19</f>
        <v>10.5</v>
      </c>
      <c r="G19" s="74">
        <f>D19</f>
        <v>10.5</v>
      </c>
      <c r="H19" s="65"/>
      <c r="I19" s="65" t="s">
        <v>146</v>
      </c>
      <c r="J19" s="65" t="s">
        <v>145</v>
      </c>
      <c r="K19" s="65" t="s">
        <v>168</v>
      </c>
      <c r="L19" s="65" t="s">
        <v>168</v>
      </c>
      <c r="M19" s="65" t="s">
        <v>169</v>
      </c>
      <c r="N19" s="65" t="s">
        <v>169</v>
      </c>
    </row>
    <row r="20" s="4" customFormat="1" ht="29" customHeight="1" spans="1:14">
      <c r="A20" s="75" t="s">
        <v>178</v>
      </c>
      <c r="B20" s="74">
        <f>D20</f>
        <v>10</v>
      </c>
      <c r="C20" s="74">
        <f t="shared" si="9"/>
        <v>10</v>
      </c>
      <c r="D20" s="74">
        <v>10</v>
      </c>
      <c r="E20" s="74">
        <f t="shared" si="10"/>
        <v>10</v>
      </c>
      <c r="F20" s="74">
        <f>D20</f>
        <v>10</v>
      </c>
      <c r="G20" s="74">
        <f>D20</f>
        <v>10</v>
      </c>
      <c r="H20" s="77"/>
      <c r="I20" s="65" t="s">
        <v>164</v>
      </c>
      <c r="J20" s="65" t="s">
        <v>165</v>
      </c>
      <c r="K20" s="65" t="s">
        <v>145</v>
      </c>
      <c r="L20" s="65" t="s">
        <v>155</v>
      </c>
      <c r="M20" s="65" t="s">
        <v>145</v>
      </c>
      <c r="N20" s="65" t="s">
        <v>166</v>
      </c>
    </row>
    <row r="21" s="4" customFormat="1" ht="29" customHeight="1" spans="1:14">
      <c r="A21" s="75" t="s">
        <v>179</v>
      </c>
      <c r="B21" s="74">
        <f>C21-0.5</f>
        <v>36</v>
      </c>
      <c r="C21" s="74">
        <f>D21-0.5</f>
        <v>36.5</v>
      </c>
      <c r="D21" s="74">
        <v>37</v>
      </c>
      <c r="E21" s="74">
        <f t="shared" ref="E21:G21" si="11">D21+0.5</f>
        <v>37.5</v>
      </c>
      <c r="F21" s="74">
        <f t="shared" si="11"/>
        <v>38</v>
      </c>
      <c r="G21" s="74">
        <f t="shared" si="11"/>
        <v>38.5</v>
      </c>
      <c r="H21" s="77"/>
      <c r="I21" s="65" t="s">
        <v>168</v>
      </c>
      <c r="J21" s="65" t="s">
        <v>169</v>
      </c>
      <c r="K21" s="65" t="s">
        <v>169</v>
      </c>
      <c r="L21" s="65" t="s">
        <v>169</v>
      </c>
      <c r="M21" s="65" t="s">
        <v>169</v>
      </c>
      <c r="N21" s="65" t="s">
        <v>169</v>
      </c>
    </row>
    <row r="22" s="4" customFormat="1" ht="29" customHeight="1" spans="1:14">
      <c r="A22" s="75" t="s">
        <v>180</v>
      </c>
      <c r="B22" s="74">
        <f>C22-0.5</f>
        <v>26</v>
      </c>
      <c r="C22" s="74">
        <f>D22-0.5</f>
        <v>26.5</v>
      </c>
      <c r="D22" s="74">
        <v>27</v>
      </c>
      <c r="E22" s="74">
        <f>D22+0.5</f>
        <v>27.5</v>
      </c>
      <c r="F22" s="74">
        <f>E22+0.5</f>
        <v>28</v>
      </c>
      <c r="G22" s="74">
        <f>F22+0.75</f>
        <v>28.75</v>
      </c>
      <c r="H22" s="77"/>
      <c r="I22" s="65" t="s">
        <v>145</v>
      </c>
      <c r="J22" s="65" t="s">
        <v>145</v>
      </c>
      <c r="K22" s="65" t="s">
        <v>145</v>
      </c>
      <c r="L22" s="65" t="s">
        <v>145</v>
      </c>
      <c r="M22" s="65" t="s">
        <v>145</v>
      </c>
      <c r="N22" s="65" t="s">
        <v>145</v>
      </c>
    </row>
    <row r="23" s="4" customFormat="1" ht="29" customHeight="1" spans="1:14">
      <c r="A23" s="75" t="s">
        <v>181</v>
      </c>
      <c r="B23" s="74">
        <f>D23-1</f>
        <v>24</v>
      </c>
      <c r="C23" s="74">
        <f>B23</f>
        <v>24</v>
      </c>
      <c r="D23" s="74">
        <v>25</v>
      </c>
      <c r="E23" s="74">
        <f t="shared" si="10"/>
        <v>25</v>
      </c>
      <c r="F23" s="74">
        <f>D23+1.5</f>
        <v>26.5</v>
      </c>
      <c r="G23" s="74">
        <f t="shared" ref="G23:G25" si="12">F23</f>
        <v>26.5</v>
      </c>
      <c r="H23" s="77"/>
      <c r="I23" s="65"/>
      <c r="J23" s="65" t="s">
        <v>145</v>
      </c>
      <c r="K23" s="65" t="s">
        <v>145</v>
      </c>
      <c r="L23" s="65" t="s">
        <v>145</v>
      </c>
      <c r="M23" s="65" t="s">
        <v>145</v>
      </c>
      <c r="N23" s="65" t="s">
        <v>145</v>
      </c>
    </row>
    <row r="24" s="62" customFormat="1" ht="16.8" spans="1:14">
      <c r="A24" s="78" t="s">
        <v>182</v>
      </c>
      <c r="B24" s="79">
        <f>C24</f>
        <v>15</v>
      </c>
      <c r="C24" s="79">
        <f t="shared" si="9"/>
        <v>15</v>
      </c>
      <c r="D24" s="79">
        <v>15</v>
      </c>
      <c r="E24" s="79">
        <f t="shared" si="10"/>
        <v>15</v>
      </c>
      <c r="F24" s="79">
        <f>E24+2</f>
        <v>17</v>
      </c>
      <c r="G24" s="79">
        <f t="shared" si="12"/>
        <v>17</v>
      </c>
      <c r="H24" s="80"/>
      <c r="I24" s="84" t="s">
        <v>175</v>
      </c>
      <c r="J24" s="84" t="s">
        <v>169</v>
      </c>
      <c r="K24" s="84" t="s">
        <v>169</v>
      </c>
      <c r="L24" s="84" t="s">
        <v>176</v>
      </c>
      <c r="M24" s="84" t="s">
        <v>169</v>
      </c>
      <c r="N24" s="84" t="s">
        <v>144</v>
      </c>
    </row>
    <row r="25" s="62" customFormat="1" ht="16.8" spans="1:14">
      <c r="A25" s="75" t="s">
        <v>183</v>
      </c>
      <c r="B25" s="74">
        <f>C25</f>
        <v>6.5</v>
      </c>
      <c r="C25" s="74">
        <f t="shared" si="9"/>
        <v>6.5</v>
      </c>
      <c r="D25" s="74">
        <v>6.5</v>
      </c>
      <c r="E25" s="74">
        <f t="shared" si="10"/>
        <v>6.5</v>
      </c>
      <c r="F25" s="74">
        <f>E25</f>
        <v>6.5</v>
      </c>
      <c r="G25" s="74">
        <f t="shared" si="12"/>
        <v>6.5</v>
      </c>
      <c r="H25" s="80"/>
      <c r="I25" s="65" t="s">
        <v>146</v>
      </c>
      <c r="J25" s="65" t="s">
        <v>145</v>
      </c>
      <c r="K25" s="65" t="s">
        <v>168</v>
      </c>
      <c r="L25" s="65" t="s">
        <v>168</v>
      </c>
      <c r="M25" s="65" t="s">
        <v>169</v>
      </c>
      <c r="N25" s="65" t="s">
        <v>169</v>
      </c>
    </row>
    <row r="26" s="62" customFormat="1" ht="15.6" spans="1:14">
      <c r="A26" s="80"/>
      <c r="B26" s="80"/>
      <c r="C26" s="80"/>
      <c r="D26" s="80"/>
      <c r="E26" s="80"/>
      <c r="F26" s="80"/>
      <c r="G26" s="80"/>
      <c r="H26" s="80"/>
      <c r="I26" s="85"/>
      <c r="J26" s="86"/>
      <c r="K26" s="85"/>
      <c r="L26" s="85"/>
      <c r="M26" s="85"/>
      <c r="N26" s="85"/>
    </row>
    <row r="27" s="62" customFormat="1" ht="15.6" spans="1:14">
      <c r="A27" s="80"/>
      <c r="B27" s="80"/>
      <c r="C27" s="80"/>
      <c r="D27" s="80"/>
      <c r="E27" s="80"/>
      <c r="F27" s="80"/>
      <c r="G27" s="80"/>
      <c r="H27" s="80"/>
      <c r="I27" s="85" t="s">
        <v>184</v>
      </c>
      <c r="J27" s="86">
        <v>45291</v>
      </c>
      <c r="K27" s="85" t="s">
        <v>185</v>
      </c>
      <c r="L27" s="85" t="s">
        <v>205</v>
      </c>
      <c r="M27" s="85" t="s">
        <v>186</v>
      </c>
      <c r="N27" s="85" t="s">
        <v>129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ageMargins left="0.751388888888889" right="0.751388888888889" top="1" bottom="1" header="0.5" footer="0.5"/>
  <pageSetup paperSize="9" scale="70" fitToHeight="0" orientation="landscape" horizontalDpi="600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4"/>
  <sheetViews>
    <sheetView workbookViewId="0">
      <selection activeCell="H17" sqref="H17"/>
    </sheetView>
  </sheetViews>
  <sheetFormatPr defaultColWidth="8.1" defaultRowHeight="14.4"/>
  <cols>
    <col min="1" max="1" width="6.3" style="1" customWidth="1"/>
    <col min="2" max="2" width="11.025" style="1" customWidth="1"/>
    <col min="3" max="3" width="12.15" style="1" customWidth="1"/>
    <col min="4" max="4" width="11.475" style="1" customWidth="1"/>
    <col min="5" max="5" width="17.8916666666667" style="1" customWidth="1"/>
    <col min="6" max="6" width="10.2416666666667" style="1" customWidth="1"/>
    <col min="7" max="7" width="7.2" style="1" customWidth="1"/>
    <col min="8" max="8" width="10.575" style="1" customWidth="1"/>
    <col min="9" max="12" width="9" style="1" customWidth="1"/>
    <col min="13" max="14" width="8.325" style="1" customWidth="1"/>
    <col min="15" max="15" width="9.675" style="1" customWidth="1"/>
    <col min="16" max="16384" width="8.1" style="1"/>
  </cols>
  <sheetData>
    <row r="1" s="1" customFormat="1" ht="28.5" customHeight="1" spans="1:15">
      <c r="A1" s="5" t="s">
        <v>263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2" customFormat="1" ht="18" customHeight="1" spans="1:15">
      <c r="A2" s="6" t="s">
        <v>264</v>
      </c>
      <c r="B2" s="7" t="s">
        <v>265</v>
      </c>
      <c r="C2" s="7" t="s">
        <v>266</v>
      </c>
      <c r="D2" s="7" t="s">
        <v>267</v>
      </c>
      <c r="E2" s="7" t="s">
        <v>268</v>
      </c>
      <c r="F2" s="7" t="s">
        <v>269</v>
      </c>
      <c r="G2" s="7" t="s">
        <v>270</v>
      </c>
      <c r="H2" s="7" t="s">
        <v>271</v>
      </c>
      <c r="I2" s="6" t="s">
        <v>272</v>
      </c>
      <c r="J2" s="6" t="s">
        <v>273</v>
      </c>
      <c r="K2" s="6" t="s">
        <v>274</v>
      </c>
      <c r="L2" s="6" t="s">
        <v>275</v>
      </c>
      <c r="M2" s="6" t="s">
        <v>276</v>
      </c>
      <c r="N2" s="7" t="s">
        <v>277</v>
      </c>
      <c r="O2" s="7" t="s">
        <v>278</v>
      </c>
    </row>
    <row r="3" s="2" customFormat="1" ht="18" customHeight="1" spans="1:15">
      <c r="A3" s="6"/>
      <c r="B3" s="9"/>
      <c r="C3" s="9"/>
      <c r="D3" s="9"/>
      <c r="E3" s="9"/>
      <c r="F3" s="9"/>
      <c r="G3" s="9"/>
      <c r="H3" s="9"/>
      <c r="I3" s="6" t="s">
        <v>279</v>
      </c>
      <c r="J3" s="6" t="s">
        <v>279</v>
      </c>
      <c r="K3" s="6" t="s">
        <v>279</v>
      </c>
      <c r="L3" s="6" t="s">
        <v>279</v>
      </c>
      <c r="M3" s="6" t="s">
        <v>279</v>
      </c>
      <c r="N3" s="9"/>
      <c r="O3" s="9"/>
    </row>
    <row r="4" s="2" customFormat="1" ht="18" customHeight="1" spans="1:15">
      <c r="A4" s="36">
        <v>1</v>
      </c>
      <c r="B4" s="31" t="s">
        <v>280</v>
      </c>
      <c r="C4" s="32" t="s">
        <v>281</v>
      </c>
      <c r="D4" s="12" t="s">
        <v>103</v>
      </c>
      <c r="E4" s="14" t="s">
        <v>47</v>
      </c>
      <c r="F4" s="11" t="s">
        <v>282</v>
      </c>
      <c r="G4" s="60" t="s">
        <v>79</v>
      </c>
      <c r="H4" s="61"/>
      <c r="I4" s="36">
        <v>1</v>
      </c>
      <c r="J4" s="36"/>
      <c r="K4" s="36">
        <v>1</v>
      </c>
      <c r="L4" s="36"/>
      <c r="M4" s="36">
        <v>1</v>
      </c>
      <c r="N4" s="61">
        <f t="shared" ref="N4:N9" si="0">SUM(I4:M4)</f>
        <v>3</v>
      </c>
      <c r="O4" s="61"/>
    </row>
    <row r="5" s="2" customFormat="1" ht="18" customHeight="1" spans="1:15">
      <c r="A5" s="36">
        <v>2</v>
      </c>
      <c r="B5" s="31" t="s">
        <v>283</v>
      </c>
      <c r="C5" s="32" t="s">
        <v>281</v>
      </c>
      <c r="D5" s="12" t="s">
        <v>102</v>
      </c>
      <c r="E5" s="14" t="s">
        <v>47</v>
      </c>
      <c r="F5" s="11" t="s">
        <v>282</v>
      </c>
      <c r="G5" s="60" t="s">
        <v>79</v>
      </c>
      <c r="H5" s="61"/>
      <c r="I5" s="36"/>
      <c r="J5" s="36">
        <v>1</v>
      </c>
      <c r="K5" s="36"/>
      <c r="L5" s="36">
        <v>1</v>
      </c>
      <c r="M5" s="36">
        <v>1</v>
      </c>
      <c r="N5" s="61">
        <f t="shared" si="0"/>
        <v>3</v>
      </c>
      <c r="O5" s="61"/>
    </row>
    <row r="6" s="2" customFormat="1" ht="18" customHeight="1" spans="1:15">
      <c r="A6" s="36">
        <v>3</v>
      </c>
      <c r="B6" s="31" t="s">
        <v>284</v>
      </c>
      <c r="C6" s="32" t="s">
        <v>281</v>
      </c>
      <c r="D6" s="12" t="s">
        <v>104</v>
      </c>
      <c r="E6" s="14" t="s">
        <v>47</v>
      </c>
      <c r="F6" s="11" t="s">
        <v>282</v>
      </c>
      <c r="G6" s="60" t="s">
        <v>79</v>
      </c>
      <c r="H6" s="61"/>
      <c r="I6" s="36">
        <v>1</v>
      </c>
      <c r="J6" s="36">
        <v>1</v>
      </c>
      <c r="K6" s="36"/>
      <c r="L6" s="36">
        <v>1</v>
      </c>
      <c r="M6" s="36"/>
      <c r="N6" s="61">
        <f t="shared" si="0"/>
        <v>3</v>
      </c>
      <c r="O6" s="61"/>
    </row>
    <row r="7" s="2" customFormat="1" ht="18" customHeight="1" spans="1:15">
      <c r="A7" s="36">
        <v>4</v>
      </c>
      <c r="B7" s="31" t="s">
        <v>285</v>
      </c>
      <c r="C7" s="32" t="s">
        <v>281</v>
      </c>
      <c r="D7" s="12" t="s">
        <v>101</v>
      </c>
      <c r="E7" s="14" t="s">
        <v>47</v>
      </c>
      <c r="F7" s="11" t="s">
        <v>282</v>
      </c>
      <c r="G7" s="60" t="s">
        <v>79</v>
      </c>
      <c r="H7" s="61"/>
      <c r="I7" s="36"/>
      <c r="J7" s="36"/>
      <c r="K7" s="36">
        <v>1</v>
      </c>
      <c r="L7" s="36"/>
      <c r="M7" s="36">
        <v>1</v>
      </c>
      <c r="N7" s="61">
        <f t="shared" si="0"/>
        <v>2</v>
      </c>
      <c r="O7" s="61"/>
    </row>
    <row r="8" s="2" customFormat="1" ht="18" customHeight="1" spans="1:15">
      <c r="A8" s="36">
        <v>5</v>
      </c>
      <c r="B8" s="31" t="s">
        <v>286</v>
      </c>
      <c r="C8" s="32" t="s">
        <v>281</v>
      </c>
      <c r="D8" s="12" t="s">
        <v>105</v>
      </c>
      <c r="E8" s="14" t="s">
        <v>47</v>
      </c>
      <c r="F8" s="11" t="s">
        <v>282</v>
      </c>
      <c r="G8" s="60" t="s">
        <v>79</v>
      </c>
      <c r="H8" s="61"/>
      <c r="I8" s="36"/>
      <c r="J8" s="36">
        <v>1</v>
      </c>
      <c r="K8" s="36"/>
      <c r="L8" s="36">
        <v>1</v>
      </c>
      <c r="M8" s="36">
        <v>1</v>
      </c>
      <c r="N8" s="61">
        <f t="shared" si="0"/>
        <v>3</v>
      </c>
      <c r="O8" s="61"/>
    </row>
    <row r="9" s="2" customFormat="1" ht="18" customHeight="1" spans="1:15">
      <c r="A9" s="36">
        <v>6</v>
      </c>
      <c r="B9" s="31" t="s">
        <v>287</v>
      </c>
      <c r="C9" s="32" t="s">
        <v>281</v>
      </c>
      <c r="D9" s="12" t="s">
        <v>106</v>
      </c>
      <c r="E9" s="14" t="s">
        <v>47</v>
      </c>
      <c r="F9" s="11" t="s">
        <v>282</v>
      </c>
      <c r="G9" s="60" t="s">
        <v>79</v>
      </c>
      <c r="H9" s="61"/>
      <c r="I9" s="36">
        <v>1</v>
      </c>
      <c r="J9" s="36">
        <v>1</v>
      </c>
      <c r="K9" s="36"/>
      <c r="L9" s="36">
        <v>1</v>
      </c>
      <c r="M9" s="36"/>
      <c r="N9" s="61">
        <f t="shared" si="0"/>
        <v>3</v>
      </c>
      <c r="O9" s="61"/>
    </row>
    <row r="10" s="2" customFormat="1" ht="18" customHeight="1" spans="1:15">
      <c r="A10" s="36"/>
      <c r="B10" s="31"/>
      <c r="C10" s="32"/>
      <c r="D10" s="12"/>
      <c r="E10" s="14"/>
      <c r="F10" s="11"/>
      <c r="G10" s="60"/>
      <c r="H10" s="61"/>
      <c r="I10" s="36"/>
      <c r="J10" s="36"/>
      <c r="K10" s="36"/>
      <c r="L10" s="36"/>
      <c r="M10" s="36"/>
      <c r="N10" s="61"/>
      <c r="O10" s="61"/>
    </row>
    <row r="11" s="2" customFormat="1" ht="18" customHeight="1" spans="1:15">
      <c r="A11" s="36"/>
      <c r="B11" s="14"/>
      <c r="C11" s="32"/>
      <c r="D11" s="12"/>
      <c r="E11" s="14"/>
      <c r="F11" s="11"/>
      <c r="G11" s="60"/>
      <c r="H11" s="61"/>
      <c r="I11" s="36"/>
      <c r="J11" s="36"/>
      <c r="K11" s="36"/>
      <c r="L11" s="36"/>
      <c r="M11" s="36"/>
      <c r="N11" s="61"/>
      <c r="O11" s="61"/>
    </row>
    <row r="12" s="1" customFormat="1" ht="14.25" customHeight="1" spans="1:1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</row>
    <row r="13" s="4" customFormat="1" ht="29.25" customHeight="1" spans="1:15">
      <c r="A13" s="20" t="s">
        <v>288</v>
      </c>
      <c r="B13" s="21"/>
      <c r="C13" s="21"/>
      <c r="D13" s="22"/>
      <c r="E13" s="23"/>
      <c r="F13" s="41"/>
      <c r="G13" s="41"/>
      <c r="H13" s="41"/>
      <c r="I13" s="34"/>
      <c r="J13" s="20" t="s">
        <v>289</v>
      </c>
      <c r="K13" s="21"/>
      <c r="L13" s="21"/>
      <c r="M13" s="22"/>
      <c r="N13" s="21"/>
      <c r="O13" s="29"/>
    </row>
    <row r="14" s="1" customFormat="1" ht="72.95" customHeight="1" spans="1:15">
      <c r="A14" s="24" t="s">
        <v>290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</row>
  </sheetData>
  <mergeCells count="15">
    <mergeCell ref="A1:O1"/>
    <mergeCell ref="A13:D13"/>
    <mergeCell ref="E13:I13"/>
    <mergeCell ref="J13:M13"/>
    <mergeCell ref="A14:O14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:O10 O11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4"/>
  <sheetViews>
    <sheetView zoomScale="120" zoomScaleNormal="120" workbookViewId="0">
      <selection activeCell="A14" sqref="A14:M14"/>
    </sheetView>
  </sheetViews>
  <sheetFormatPr defaultColWidth="8.1" defaultRowHeight="14.4"/>
  <cols>
    <col min="1" max="2" width="6.3" style="1" customWidth="1"/>
    <col min="3" max="3" width="11.025" style="1" customWidth="1"/>
    <col min="4" max="4" width="12.6" style="1" customWidth="1"/>
    <col min="5" max="5" width="11.025" style="1" customWidth="1"/>
    <col min="6" max="6" width="15.6" style="1" customWidth="1"/>
    <col min="7" max="10" width="9" style="1" customWidth="1"/>
    <col min="11" max="11" width="8.325" style="1" customWidth="1"/>
    <col min="12" max="13" width="9.675" style="1" customWidth="1"/>
    <col min="14" max="16384" width="8.1" style="1"/>
  </cols>
  <sheetData>
    <row r="1" s="1" customFormat="1" ht="28.5" customHeight="1" spans="1:13">
      <c r="A1" s="5" t="s">
        <v>291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2" customFormat="1" ht="18" customHeight="1" spans="1:13">
      <c r="A2" s="6" t="s">
        <v>264</v>
      </c>
      <c r="B2" s="7" t="s">
        <v>269</v>
      </c>
      <c r="C2" s="7" t="s">
        <v>265</v>
      </c>
      <c r="D2" s="7" t="s">
        <v>266</v>
      </c>
      <c r="E2" s="7" t="s">
        <v>267</v>
      </c>
      <c r="F2" s="7" t="s">
        <v>268</v>
      </c>
      <c r="G2" s="6" t="s">
        <v>292</v>
      </c>
      <c r="H2" s="6"/>
      <c r="I2" s="6" t="s">
        <v>293</v>
      </c>
      <c r="J2" s="6"/>
      <c r="K2" s="8" t="s">
        <v>294</v>
      </c>
      <c r="L2" s="57" t="s">
        <v>295</v>
      </c>
      <c r="M2" s="26" t="s">
        <v>296</v>
      </c>
    </row>
    <row r="3" s="2" customFormat="1" ht="21" customHeight="1" spans="1:13">
      <c r="A3" s="6"/>
      <c r="B3" s="9"/>
      <c r="C3" s="9"/>
      <c r="D3" s="9"/>
      <c r="E3" s="9"/>
      <c r="F3" s="9"/>
      <c r="G3" s="6" t="s">
        <v>297</v>
      </c>
      <c r="H3" s="6" t="s">
        <v>298</v>
      </c>
      <c r="I3" s="6" t="s">
        <v>297</v>
      </c>
      <c r="J3" s="6" t="s">
        <v>298</v>
      </c>
      <c r="K3" s="10"/>
      <c r="L3" s="58"/>
      <c r="M3" s="27"/>
    </row>
    <row r="4" s="54" customFormat="1" ht="18" customHeight="1" spans="1:13">
      <c r="A4" s="11">
        <v>1</v>
      </c>
      <c r="B4" s="11" t="s">
        <v>282</v>
      </c>
      <c r="C4" s="31" t="s">
        <v>280</v>
      </c>
      <c r="D4" s="32" t="s">
        <v>281</v>
      </c>
      <c r="E4" s="12" t="s">
        <v>103</v>
      </c>
      <c r="F4" s="14" t="s">
        <v>47</v>
      </c>
      <c r="G4" s="15">
        <v>-0.005</v>
      </c>
      <c r="H4" s="15">
        <v>-0.001</v>
      </c>
      <c r="I4" s="16">
        <v>-0.002</v>
      </c>
      <c r="J4" s="16">
        <v>-0.008</v>
      </c>
      <c r="K4" s="15">
        <f t="shared" ref="K4:K9" si="0">SUM(G4:J4)</f>
        <v>-0.016</v>
      </c>
      <c r="L4" s="11"/>
      <c r="M4" s="11" t="s">
        <v>299</v>
      </c>
    </row>
    <row r="5" s="54" customFormat="1" ht="18" customHeight="1" spans="1:13">
      <c r="A5" s="11">
        <v>2</v>
      </c>
      <c r="B5" s="11" t="s">
        <v>282</v>
      </c>
      <c r="C5" s="31" t="s">
        <v>283</v>
      </c>
      <c r="D5" s="32" t="s">
        <v>281</v>
      </c>
      <c r="E5" s="12" t="s">
        <v>102</v>
      </c>
      <c r="F5" s="14" t="s">
        <v>47</v>
      </c>
      <c r="G5" s="15">
        <v>-0.006</v>
      </c>
      <c r="H5" s="15">
        <v>-0.003</v>
      </c>
      <c r="I5" s="16">
        <v>-0.003</v>
      </c>
      <c r="J5" s="16">
        <v>-0.009</v>
      </c>
      <c r="K5" s="15">
        <f t="shared" si="0"/>
        <v>-0.021</v>
      </c>
      <c r="L5" s="11"/>
      <c r="M5" s="11" t="s">
        <v>299</v>
      </c>
    </row>
    <row r="6" s="54" customFormat="1" ht="18" customHeight="1" spans="1:13">
      <c r="A6" s="11">
        <v>3</v>
      </c>
      <c r="B6" s="11" t="s">
        <v>282</v>
      </c>
      <c r="C6" s="31" t="s">
        <v>300</v>
      </c>
      <c r="D6" s="32" t="s">
        <v>281</v>
      </c>
      <c r="E6" s="12" t="s">
        <v>104</v>
      </c>
      <c r="F6" s="14" t="s">
        <v>47</v>
      </c>
      <c r="G6" s="15">
        <v>-0.005</v>
      </c>
      <c r="H6" s="15">
        <v>-0.002</v>
      </c>
      <c r="I6" s="16">
        <v>-0.003</v>
      </c>
      <c r="J6" s="16">
        <v>-0.008</v>
      </c>
      <c r="K6" s="15">
        <f t="shared" si="0"/>
        <v>-0.018</v>
      </c>
      <c r="L6" s="11"/>
      <c r="M6" s="11" t="s">
        <v>299</v>
      </c>
    </row>
    <row r="7" s="54" customFormat="1" ht="18" customHeight="1" spans="1:13">
      <c r="A7" s="11">
        <v>4</v>
      </c>
      <c r="B7" s="11" t="s">
        <v>282</v>
      </c>
      <c r="C7" s="31" t="s">
        <v>301</v>
      </c>
      <c r="D7" s="32" t="s">
        <v>281</v>
      </c>
      <c r="E7" s="12" t="s">
        <v>101</v>
      </c>
      <c r="F7" s="14" t="s">
        <v>47</v>
      </c>
      <c r="G7" s="15">
        <v>-0.005</v>
      </c>
      <c r="H7" s="15">
        <v>-0.001</v>
      </c>
      <c r="I7" s="16">
        <v>-0.002</v>
      </c>
      <c r="J7" s="16">
        <v>-0.008</v>
      </c>
      <c r="K7" s="15">
        <f t="shared" si="0"/>
        <v>-0.016</v>
      </c>
      <c r="L7" s="11"/>
      <c r="M7" s="11" t="s">
        <v>299</v>
      </c>
    </row>
    <row r="8" s="54" customFormat="1" ht="18" customHeight="1" spans="1:13">
      <c r="A8" s="36">
        <v>5</v>
      </c>
      <c r="B8" s="11" t="s">
        <v>282</v>
      </c>
      <c r="C8" s="31" t="s">
        <v>302</v>
      </c>
      <c r="D8" s="32" t="s">
        <v>281</v>
      </c>
      <c r="E8" s="12" t="s">
        <v>105</v>
      </c>
      <c r="F8" s="14" t="s">
        <v>47</v>
      </c>
      <c r="G8" s="15">
        <v>-0.006</v>
      </c>
      <c r="H8" s="15">
        <v>-0.003</v>
      </c>
      <c r="I8" s="16">
        <v>-0.003</v>
      </c>
      <c r="J8" s="16">
        <v>-0.009</v>
      </c>
      <c r="K8" s="15">
        <f t="shared" si="0"/>
        <v>-0.021</v>
      </c>
      <c r="L8" s="11"/>
      <c r="M8" s="11" t="s">
        <v>299</v>
      </c>
    </row>
    <row r="9" s="54" customFormat="1" ht="18" customHeight="1" spans="1:13">
      <c r="A9" s="36">
        <v>6</v>
      </c>
      <c r="B9" s="11" t="s">
        <v>282</v>
      </c>
      <c r="C9" s="31" t="s">
        <v>287</v>
      </c>
      <c r="D9" s="32" t="s">
        <v>281</v>
      </c>
      <c r="E9" s="12" t="s">
        <v>106</v>
      </c>
      <c r="F9" s="14" t="s">
        <v>47</v>
      </c>
      <c r="G9" s="15">
        <v>-0.005</v>
      </c>
      <c r="H9" s="15">
        <v>-0.002</v>
      </c>
      <c r="I9" s="16">
        <v>-0.003</v>
      </c>
      <c r="J9" s="16">
        <v>-0.008</v>
      </c>
      <c r="K9" s="15">
        <f t="shared" si="0"/>
        <v>-0.018</v>
      </c>
      <c r="L9" s="11"/>
      <c r="M9" s="11" t="s">
        <v>299</v>
      </c>
    </row>
    <row r="10" s="54" customFormat="1" ht="18" customHeight="1" spans="1:13">
      <c r="A10" s="11"/>
      <c r="B10" s="11"/>
      <c r="C10" s="31"/>
      <c r="D10" s="32"/>
      <c r="E10" s="12"/>
      <c r="F10" s="14"/>
      <c r="G10" s="15"/>
      <c r="H10" s="15"/>
      <c r="I10" s="16"/>
      <c r="J10" s="16"/>
      <c r="K10" s="15"/>
      <c r="L10" s="11"/>
      <c r="M10" s="11"/>
    </row>
    <row r="11" s="55" customFormat="1" ht="14.25" customHeight="1" spans="1:13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</row>
    <row r="12" s="1" customFormat="1" ht="14.25" customHeight="1" spans="1:13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</row>
    <row r="13" s="4" customFormat="1" ht="29.25" customHeight="1" spans="1:13">
      <c r="A13" s="20" t="s">
        <v>288</v>
      </c>
      <c r="B13" s="21"/>
      <c r="C13" s="21"/>
      <c r="D13" s="21"/>
      <c r="E13" s="22"/>
      <c r="F13" s="23"/>
      <c r="G13" s="34"/>
      <c r="H13" s="20" t="s">
        <v>289</v>
      </c>
      <c r="I13" s="21"/>
      <c r="J13" s="21"/>
      <c r="K13" s="22"/>
      <c r="L13" s="59"/>
      <c r="M13" s="29"/>
    </row>
    <row r="14" s="1" customFormat="1" ht="105" customHeight="1" spans="1:13">
      <c r="A14" s="56" t="s">
        <v>303</v>
      </c>
      <c r="B14" s="56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</row>
  </sheetData>
  <mergeCells count="17">
    <mergeCell ref="A1:M1"/>
    <mergeCell ref="G2:H2"/>
    <mergeCell ref="I2:J2"/>
    <mergeCell ref="A13:E13"/>
    <mergeCell ref="F13:G13"/>
    <mergeCell ref="H13:K13"/>
    <mergeCell ref="L13:M13"/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11 M12:M1048576">
      <formula1>"YES,NO"</formula1>
    </dataValidation>
  </dataValidations>
  <pageMargins left="0.751388888888889" right="0.751388888888889" top="1" bottom="1" header="0.5" footer="0.5"/>
  <pageSetup paperSize="9" scale="8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2"/>
  <sheetViews>
    <sheetView view="pageBreakPreview" zoomScale="110" zoomScaleNormal="100" workbookViewId="0">
      <selection activeCell="I19" sqref="I19"/>
    </sheetView>
  </sheetViews>
  <sheetFormatPr defaultColWidth="8.1" defaultRowHeight="14.4"/>
  <cols>
    <col min="1" max="2" width="7.76666666666667" style="1" customWidth="1"/>
    <col min="3" max="3" width="11.025" style="1" customWidth="1"/>
    <col min="4" max="4" width="11.5916666666667" style="1" customWidth="1"/>
    <col min="5" max="5" width="11.025" style="1" customWidth="1"/>
    <col min="6" max="6" width="18.5666666666667" style="1" customWidth="1"/>
    <col min="7" max="7" width="21.9416666666667" style="1" customWidth="1"/>
    <col min="8" max="8" width="15.9916666666667" style="1" customWidth="1"/>
    <col min="9" max="9" width="5.74166666666667" style="1" customWidth="1"/>
    <col min="10" max="10" width="9.99166666666667" style="1" customWidth="1"/>
    <col min="11" max="12" width="7.31666666666667" style="1" customWidth="1"/>
    <col min="13" max="13" width="9.54166666666667" style="1" customWidth="1"/>
    <col min="14" max="14" width="12.2666666666667" style="1" customWidth="1"/>
    <col min="15" max="19" width="7.425" style="1" customWidth="1"/>
    <col min="20" max="20" width="7.31666666666667" style="1" customWidth="1"/>
    <col min="21" max="21" width="7.09166666666667" style="1" customWidth="1"/>
    <col min="22" max="22" width="6.3" style="1" customWidth="1"/>
    <col min="23" max="23" width="7.65" style="1" customWidth="1"/>
    <col min="24" max="16384" width="8.1" style="1"/>
  </cols>
  <sheetData>
    <row r="1" s="1" customFormat="1" ht="28.5" customHeight="1" spans="1:23">
      <c r="A1" s="5" t="s">
        <v>304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="2" customFormat="1" ht="15.95" customHeight="1" spans="1:23">
      <c r="A2" s="7" t="s">
        <v>305</v>
      </c>
      <c r="B2" s="7" t="s">
        <v>269</v>
      </c>
      <c r="C2" s="7" t="s">
        <v>265</v>
      </c>
      <c r="D2" s="7" t="s">
        <v>266</v>
      </c>
      <c r="E2" s="7" t="s">
        <v>267</v>
      </c>
      <c r="F2" s="7" t="s">
        <v>268</v>
      </c>
      <c r="G2" s="43" t="s">
        <v>306</v>
      </c>
      <c r="H2" s="44"/>
      <c r="I2" s="50"/>
      <c r="J2" s="43" t="s">
        <v>307</v>
      </c>
      <c r="K2" s="44"/>
      <c r="L2" s="50"/>
      <c r="M2" s="43" t="s">
        <v>308</v>
      </c>
      <c r="N2" s="44"/>
      <c r="O2" s="50"/>
      <c r="P2" s="43" t="s">
        <v>309</v>
      </c>
      <c r="Q2" s="44"/>
      <c r="R2" s="50"/>
      <c r="S2" s="44" t="s">
        <v>310</v>
      </c>
      <c r="T2" s="44"/>
      <c r="U2" s="50"/>
      <c r="V2" s="37" t="s">
        <v>311</v>
      </c>
      <c r="W2" s="37" t="s">
        <v>278</v>
      </c>
    </row>
    <row r="3" s="2" customFormat="1" ht="18" customHeight="1" spans="1:23">
      <c r="A3" s="45"/>
      <c r="B3" s="45"/>
      <c r="C3" s="45"/>
      <c r="D3" s="45"/>
      <c r="E3" s="45"/>
      <c r="F3" s="45"/>
      <c r="G3" s="6" t="s">
        <v>312</v>
      </c>
      <c r="H3" s="6" t="s">
        <v>52</v>
      </c>
      <c r="I3" s="6" t="s">
        <v>269</v>
      </c>
      <c r="J3" s="6" t="s">
        <v>312</v>
      </c>
      <c r="K3" s="6" t="s">
        <v>52</v>
      </c>
      <c r="L3" s="6" t="s">
        <v>269</v>
      </c>
      <c r="M3" s="6" t="s">
        <v>312</v>
      </c>
      <c r="N3" s="6" t="s">
        <v>52</v>
      </c>
      <c r="O3" s="6" t="s">
        <v>269</v>
      </c>
      <c r="P3" s="6" t="s">
        <v>312</v>
      </c>
      <c r="Q3" s="6" t="s">
        <v>52</v>
      </c>
      <c r="R3" s="6" t="s">
        <v>269</v>
      </c>
      <c r="S3" s="6" t="s">
        <v>312</v>
      </c>
      <c r="T3" s="6" t="s">
        <v>52</v>
      </c>
      <c r="U3" s="6" t="s">
        <v>269</v>
      </c>
      <c r="V3" s="52"/>
      <c r="W3" s="52"/>
    </row>
    <row r="4" s="1" customFormat="1" ht="18" customHeight="1" spans="1:23">
      <c r="A4" s="19"/>
      <c r="B4" s="11" t="s">
        <v>282</v>
      </c>
      <c r="C4" s="31" t="s">
        <v>313</v>
      </c>
      <c r="D4" s="32" t="s">
        <v>281</v>
      </c>
      <c r="E4" s="12" t="s">
        <v>103</v>
      </c>
      <c r="F4" s="14" t="s">
        <v>47</v>
      </c>
      <c r="G4" s="31" t="s">
        <v>281</v>
      </c>
      <c r="H4" s="46" t="s">
        <v>314</v>
      </c>
      <c r="I4" s="12" t="s">
        <v>315</v>
      </c>
      <c r="J4" s="51" t="s">
        <v>316</v>
      </c>
      <c r="K4" s="42" t="s">
        <v>317</v>
      </c>
      <c r="L4" s="42" t="s">
        <v>282</v>
      </c>
      <c r="M4" s="51" t="s">
        <v>318</v>
      </c>
      <c r="N4" s="42" t="s">
        <v>319</v>
      </c>
      <c r="O4" s="42" t="s">
        <v>320</v>
      </c>
      <c r="P4" s="42"/>
      <c r="Q4" s="42"/>
      <c r="R4" s="42"/>
      <c r="S4" s="42"/>
      <c r="T4" s="42"/>
      <c r="U4" s="42"/>
      <c r="V4" s="42" t="s">
        <v>79</v>
      </c>
      <c r="W4" s="42"/>
    </row>
    <row r="5" s="1" customFormat="1" ht="18" customHeight="1" spans="1:23">
      <c r="A5" s="19"/>
      <c r="B5" s="11" t="s">
        <v>282</v>
      </c>
      <c r="C5" s="31" t="s">
        <v>321</v>
      </c>
      <c r="D5" s="32" t="s">
        <v>281</v>
      </c>
      <c r="E5" s="12" t="s">
        <v>102</v>
      </c>
      <c r="F5" s="14" t="s">
        <v>47</v>
      </c>
      <c r="G5" s="31"/>
      <c r="H5" s="32"/>
      <c r="I5" s="12"/>
      <c r="J5" s="14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</row>
    <row r="6" s="1" customFormat="1" ht="14.25" customHeight="1" spans="1:23">
      <c r="A6" s="19"/>
      <c r="B6" s="11" t="s">
        <v>282</v>
      </c>
      <c r="C6" s="31" t="s">
        <v>322</v>
      </c>
      <c r="D6" s="32" t="s">
        <v>281</v>
      </c>
      <c r="E6" s="12" t="s">
        <v>104</v>
      </c>
      <c r="F6" s="14" t="s">
        <v>47</v>
      </c>
      <c r="G6" s="31" t="s">
        <v>281</v>
      </c>
      <c r="H6" s="46" t="s">
        <v>314</v>
      </c>
      <c r="I6" s="12" t="s">
        <v>315</v>
      </c>
      <c r="J6" s="51" t="s">
        <v>316</v>
      </c>
      <c r="K6" s="42" t="s">
        <v>317</v>
      </c>
      <c r="L6" s="42" t="s">
        <v>282</v>
      </c>
      <c r="M6" s="51" t="s">
        <v>318</v>
      </c>
      <c r="N6" s="42" t="s">
        <v>319</v>
      </c>
      <c r="O6" s="42" t="s">
        <v>320</v>
      </c>
      <c r="P6" s="19"/>
      <c r="Q6" s="19"/>
      <c r="R6" s="19"/>
      <c r="S6" s="19"/>
      <c r="T6" s="19"/>
      <c r="U6" s="19"/>
      <c r="V6" s="42" t="s">
        <v>79</v>
      </c>
      <c r="W6" s="19"/>
    </row>
    <row r="7" s="1" customFormat="1" ht="14.25" customHeight="1" spans="1:23">
      <c r="A7" s="47"/>
      <c r="B7" s="11" t="s">
        <v>282</v>
      </c>
      <c r="C7" s="31" t="s">
        <v>323</v>
      </c>
      <c r="D7" s="32" t="s">
        <v>281</v>
      </c>
      <c r="E7" s="12" t="s">
        <v>101</v>
      </c>
      <c r="F7" s="14" t="s">
        <v>47</v>
      </c>
      <c r="G7" s="31"/>
      <c r="H7" s="32"/>
      <c r="I7" s="12"/>
      <c r="J7" s="14"/>
      <c r="K7" s="48"/>
      <c r="L7" s="48"/>
      <c r="M7" s="48"/>
      <c r="N7" s="48"/>
      <c r="O7" s="48"/>
      <c r="P7" s="48"/>
      <c r="Q7" s="48"/>
      <c r="R7" s="48"/>
      <c r="S7" s="48"/>
      <c r="T7" s="48"/>
      <c r="U7" s="53"/>
      <c r="V7" s="42"/>
      <c r="W7" s="53"/>
    </row>
    <row r="8" s="1" customFormat="1" ht="14.25" customHeight="1" spans="1:23">
      <c r="A8" s="47"/>
      <c r="B8" s="11" t="s">
        <v>282</v>
      </c>
      <c r="C8" s="31" t="s">
        <v>286</v>
      </c>
      <c r="D8" s="32" t="s">
        <v>281</v>
      </c>
      <c r="E8" s="12" t="s">
        <v>105</v>
      </c>
      <c r="F8" s="14" t="s">
        <v>47</v>
      </c>
      <c r="G8" s="31" t="s">
        <v>281</v>
      </c>
      <c r="H8" s="46" t="s">
        <v>314</v>
      </c>
      <c r="I8" s="12" t="s">
        <v>315</v>
      </c>
      <c r="J8" s="51" t="s">
        <v>316</v>
      </c>
      <c r="K8" s="42" t="s">
        <v>317</v>
      </c>
      <c r="L8" s="42" t="s">
        <v>282</v>
      </c>
      <c r="M8" s="51" t="s">
        <v>318</v>
      </c>
      <c r="N8" s="42" t="s">
        <v>319</v>
      </c>
      <c r="O8" s="42" t="s">
        <v>320</v>
      </c>
      <c r="P8" s="48"/>
      <c r="Q8" s="48"/>
      <c r="R8" s="48"/>
      <c r="S8" s="48"/>
      <c r="T8" s="48"/>
      <c r="U8" s="53"/>
      <c r="V8" s="42" t="s">
        <v>79</v>
      </c>
      <c r="W8" s="53"/>
    </row>
    <row r="9" s="1" customFormat="1" ht="14.25" customHeight="1" spans="1:23">
      <c r="A9" s="47"/>
      <c r="B9" s="11" t="s">
        <v>282</v>
      </c>
      <c r="C9" s="31" t="s">
        <v>324</v>
      </c>
      <c r="D9" s="32" t="s">
        <v>281</v>
      </c>
      <c r="E9" s="12" t="s">
        <v>106</v>
      </c>
      <c r="F9" s="14" t="s">
        <v>47</v>
      </c>
      <c r="G9" s="31"/>
      <c r="H9" s="32"/>
      <c r="I9" s="12"/>
      <c r="J9" s="14"/>
      <c r="K9" s="48"/>
      <c r="L9" s="48"/>
      <c r="M9" s="48"/>
      <c r="N9" s="48"/>
      <c r="O9" s="48"/>
      <c r="P9" s="48"/>
      <c r="Q9" s="48"/>
      <c r="R9" s="48"/>
      <c r="S9" s="48"/>
      <c r="T9" s="48"/>
      <c r="U9" s="53"/>
      <c r="V9" s="42"/>
      <c r="W9" s="53"/>
    </row>
    <row r="10" s="1" customFormat="1" ht="14.25" customHeight="1" spans="1:23">
      <c r="A10" s="47"/>
      <c r="B10" s="48"/>
      <c r="C10" s="48"/>
      <c r="D10" s="48"/>
      <c r="E10" s="49"/>
      <c r="F10" s="47"/>
      <c r="G10" s="14"/>
      <c r="H10" s="48"/>
      <c r="I10" s="48"/>
      <c r="J10" s="47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53"/>
      <c r="V10" s="42"/>
      <c r="W10" s="53"/>
    </row>
    <row r="11" s="4" customFormat="1" ht="29.25" customHeight="1" spans="1:23">
      <c r="A11" s="20" t="s">
        <v>288</v>
      </c>
      <c r="B11" s="21"/>
      <c r="C11" s="21"/>
      <c r="D11" s="21"/>
      <c r="E11" s="22"/>
      <c r="F11" s="23"/>
      <c r="G11" s="34"/>
      <c r="H11" s="41"/>
      <c r="I11" s="41"/>
      <c r="J11" s="20" t="s">
        <v>289</v>
      </c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2"/>
      <c r="V11" s="21"/>
      <c r="W11" s="29"/>
    </row>
    <row r="12" s="1" customFormat="1" ht="72.95" customHeight="1" spans="1:23">
      <c r="A12" s="24" t="s">
        <v>325</v>
      </c>
      <c r="B12" s="24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</row>
  </sheetData>
  <mergeCells count="18">
    <mergeCell ref="A1:W1"/>
    <mergeCell ref="G2:I2"/>
    <mergeCell ref="J2:L2"/>
    <mergeCell ref="M2:O2"/>
    <mergeCell ref="P2:R2"/>
    <mergeCell ref="S2:U2"/>
    <mergeCell ref="A11:E11"/>
    <mergeCell ref="F11:G11"/>
    <mergeCell ref="J11:U11"/>
    <mergeCell ref="A12:W12"/>
    <mergeCell ref="A2:A3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1388888888889" right="0.751388888888889" top="1" bottom="1" header="0.5" footer="0.5"/>
  <pageSetup paperSize="9" scale="54" fitToHeight="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0"/>
  <sheetViews>
    <sheetView zoomScale="125" zoomScaleNormal="125" workbookViewId="0">
      <selection activeCell="H17" sqref="H17"/>
    </sheetView>
  </sheetViews>
  <sheetFormatPr defaultColWidth="8.1" defaultRowHeight="14.4"/>
  <cols>
    <col min="1" max="1" width="10.35" style="1" customWidth="1"/>
    <col min="2" max="2" width="11.1416666666667" style="1" customWidth="1"/>
    <col min="3" max="3" width="21.15" style="1" customWidth="1"/>
    <col min="4" max="4" width="8.89166666666667" style="1" customWidth="1"/>
    <col min="5" max="5" width="15.1916666666667" style="1" customWidth="1"/>
    <col min="6" max="6" width="12.15" style="1" customWidth="1"/>
    <col min="7" max="7" width="10.575" style="1" customWidth="1"/>
    <col min="8" max="8" width="12.6" style="1" customWidth="1"/>
    <col min="9" max="9" width="10.35" style="1" customWidth="1"/>
    <col min="10" max="13" width="9" style="1" customWidth="1"/>
    <col min="14" max="14" width="9.675" style="1" customWidth="1"/>
    <col min="15" max="16384" width="8.1" style="1"/>
  </cols>
  <sheetData>
    <row r="1" s="1" customFormat="1" ht="28.5" customHeight="1" spans="1:14">
      <c r="A1" s="5" t="s">
        <v>326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2" customFormat="1" ht="18" customHeight="1" spans="1:14">
      <c r="A2" s="36" t="s">
        <v>327</v>
      </c>
      <c r="B2" s="37" t="s">
        <v>265</v>
      </c>
      <c r="C2" s="37" t="s">
        <v>266</v>
      </c>
      <c r="D2" s="37" t="s">
        <v>267</v>
      </c>
      <c r="E2" s="36" t="s">
        <v>268</v>
      </c>
      <c r="F2" s="37" t="s">
        <v>269</v>
      </c>
      <c r="G2" s="36" t="s">
        <v>328</v>
      </c>
      <c r="H2" s="36" t="s">
        <v>329</v>
      </c>
      <c r="I2" s="36" t="s">
        <v>330</v>
      </c>
      <c r="J2" s="36" t="s">
        <v>329</v>
      </c>
      <c r="K2" s="36" t="s">
        <v>331</v>
      </c>
      <c r="L2" s="36" t="s">
        <v>329</v>
      </c>
      <c r="M2" s="37" t="s">
        <v>311</v>
      </c>
      <c r="N2" s="37" t="s">
        <v>278</v>
      </c>
    </row>
    <row r="3" s="1" customFormat="1" ht="14.25" customHeight="1" spans="1:15">
      <c r="A3" s="38">
        <v>45363</v>
      </c>
      <c r="B3" s="31" t="s">
        <v>280</v>
      </c>
      <c r="C3" s="32" t="s">
        <v>281</v>
      </c>
      <c r="D3" s="12" t="s">
        <v>103</v>
      </c>
      <c r="E3" s="14" t="s">
        <v>47</v>
      </c>
      <c r="F3" s="11" t="s">
        <v>282</v>
      </c>
      <c r="G3" s="39">
        <v>0.333333333333333</v>
      </c>
      <c r="H3" s="40" t="s">
        <v>332</v>
      </c>
      <c r="I3" s="39">
        <v>0.583333333333333</v>
      </c>
      <c r="J3" s="40" t="s">
        <v>332</v>
      </c>
      <c r="L3" s="42"/>
      <c r="M3" s="42"/>
      <c r="N3" s="42" t="s">
        <v>333</v>
      </c>
      <c r="O3" s="42"/>
    </row>
    <row r="4" s="1" customFormat="1" ht="14.25" customHeight="1" spans="1:15">
      <c r="A4" s="38">
        <v>45366</v>
      </c>
      <c r="B4" s="31" t="s">
        <v>334</v>
      </c>
      <c r="C4" s="32" t="s">
        <v>281</v>
      </c>
      <c r="D4" s="12" t="s">
        <v>102</v>
      </c>
      <c r="E4" s="14" t="s">
        <v>47</v>
      </c>
      <c r="F4" s="11" t="s">
        <v>282</v>
      </c>
      <c r="G4" s="39">
        <v>0.375</v>
      </c>
      <c r="H4" s="40" t="s">
        <v>332</v>
      </c>
      <c r="I4" s="39">
        <v>0.604166666666667</v>
      </c>
      <c r="J4" s="40" t="s">
        <v>332</v>
      </c>
      <c r="L4" s="36"/>
      <c r="M4" s="36"/>
      <c r="N4" s="37" t="s">
        <v>335</v>
      </c>
      <c r="O4" s="37"/>
    </row>
    <row r="5" s="1" customFormat="1" ht="14.25" customHeight="1" spans="1:15">
      <c r="A5" s="38">
        <v>45369</v>
      </c>
      <c r="B5" s="31" t="s">
        <v>336</v>
      </c>
      <c r="C5" s="32" t="s">
        <v>281</v>
      </c>
      <c r="D5" s="12" t="s">
        <v>104</v>
      </c>
      <c r="E5" s="14" t="s">
        <v>47</v>
      </c>
      <c r="F5" s="11" t="s">
        <v>282</v>
      </c>
      <c r="G5" s="39">
        <v>0.395833333333333</v>
      </c>
      <c r="H5" s="40" t="s">
        <v>332</v>
      </c>
      <c r="I5" s="39">
        <v>0.625</v>
      </c>
      <c r="J5" s="40" t="s">
        <v>332</v>
      </c>
      <c r="L5" s="42"/>
      <c r="M5" s="42"/>
      <c r="N5" s="42" t="s">
        <v>337</v>
      </c>
      <c r="O5" s="42"/>
    </row>
    <row r="6" s="1" customFormat="1" ht="14.25" customHeight="1" spans="1:15">
      <c r="A6" s="38">
        <v>45370</v>
      </c>
      <c r="B6" s="31" t="s">
        <v>338</v>
      </c>
      <c r="C6" s="32" t="s">
        <v>281</v>
      </c>
      <c r="D6" s="12" t="s">
        <v>101</v>
      </c>
      <c r="E6" s="14" t="s">
        <v>47</v>
      </c>
      <c r="F6" s="11" t="s">
        <v>282</v>
      </c>
      <c r="G6" s="39">
        <v>0.416666666666667</v>
      </c>
      <c r="H6" s="40" t="s">
        <v>332</v>
      </c>
      <c r="I6" s="39">
        <v>0.645833333333334</v>
      </c>
      <c r="J6" s="40" t="s">
        <v>332</v>
      </c>
      <c r="L6" s="19"/>
      <c r="M6" s="19"/>
      <c r="N6" s="42" t="s">
        <v>337</v>
      </c>
      <c r="O6" s="19"/>
    </row>
    <row r="7" s="1" customFormat="1" ht="14.25" customHeight="1" spans="1:15">
      <c r="A7" s="38">
        <v>45373</v>
      </c>
      <c r="B7" s="31" t="s">
        <v>286</v>
      </c>
      <c r="C7" s="32" t="s">
        <v>281</v>
      </c>
      <c r="D7" s="12" t="s">
        <v>105</v>
      </c>
      <c r="E7" s="14" t="s">
        <v>47</v>
      </c>
      <c r="F7" s="11" t="s">
        <v>282</v>
      </c>
      <c r="G7" s="39">
        <v>0.4375</v>
      </c>
      <c r="H7" s="40" t="s">
        <v>332</v>
      </c>
      <c r="I7" s="39">
        <v>0.666666666666667</v>
      </c>
      <c r="J7" s="40" t="s">
        <v>332</v>
      </c>
      <c r="L7" s="19"/>
      <c r="M7" s="19"/>
      <c r="N7" s="37" t="s">
        <v>335</v>
      </c>
      <c r="O7" s="19"/>
    </row>
    <row r="8" s="1" customFormat="1" ht="14.25" customHeight="1" spans="1:15">
      <c r="A8" s="38">
        <v>45375</v>
      </c>
      <c r="B8" s="31" t="s">
        <v>339</v>
      </c>
      <c r="C8" s="32" t="s">
        <v>281</v>
      </c>
      <c r="D8" s="12" t="s">
        <v>106</v>
      </c>
      <c r="E8" s="14" t="s">
        <v>47</v>
      </c>
      <c r="F8" s="11" t="s">
        <v>282</v>
      </c>
      <c r="G8" s="39">
        <v>0.458333333333333</v>
      </c>
      <c r="H8" s="40" t="s">
        <v>332</v>
      </c>
      <c r="I8" s="39">
        <v>0.645833333333333</v>
      </c>
      <c r="J8" s="40" t="s">
        <v>332</v>
      </c>
      <c r="L8" s="19"/>
      <c r="M8" s="19"/>
      <c r="N8" s="37" t="s">
        <v>335</v>
      </c>
      <c r="O8" s="19"/>
    </row>
    <row r="9" s="4" customFormat="1" ht="29.25" customHeight="1" spans="1:14">
      <c r="A9" s="20" t="s">
        <v>288</v>
      </c>
      <c r="B9" s="21"/>
      <c r="C9" s="21"/>
      <c r="D9" s="22"/>
      <c r="E9" s="23"/>
      <c r="F9" s="41"/>
      <c r="G9" s="34"/>
      <c r="H9" s="41"/>
      <c r="I9" s="20" t="s">
        <v>289</v>
      </c>
      <c r="J9" s="21"/>
      <c r="K9" s="21"/>
      <c r="L9" s="21"/>
      <c r="M9" s="21"/>
      <c r="N9" s="29"/>
    </row>
    <row r="10" s="1" customFormat="1" ht="72.95" customHeight="1" spans="1:14">
      <c r="A10" s="24" t="s">
        <v>340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</row>
  </sheetData>
  <mergeCells count="5">
    <mergeCell ref="A1:N1"/>
    <mergeCell ref="A9:D9"/>
    <mergeCell ref="E9:G9"/>
    <mergeCell ref="I9:K9"/>
    <mergeCell ref="A10:N10"/>
  </mergeCells>
  <dataValidations count="1">
    <dataValidation type="list" allowBlank="1" showInputMessage="1" showErrorMessage="1" sqref="N1 O3 N9:N1048576 O5:O8">
      <formula1>"YES,NO"</formula1>
    </dataValidation>
  </dataValidations>
  <pageMargins left="0.751388888888889" right="0.751388888888889" top="1" bottom="1" header="0.5" footer="0.5"/>
  <pageSetup paperSize="9" scale="79" fitToHeight="0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zoomScale="125" zoomScaleNormal="125" workbookViewId="0">
      <selection activeCell="H12" sqref="H12"/>
    </sheetView>
  </sheetViews>
  <sheetFormatPr defaultColWidth="8.1" defaultRowHeight="14.4"/>
  <cols>
    <col min="1" max="1" width="9.79166666666667" style="1" customWidth="1"/>
    <col min="2" max="2" width="6.3" style="1" customWidth="1"/>
    <col min="3" max="3" width="11.025" style="1" customWidth="1"/>
    <col min="4" max="4" width="16.9916666666667" style="1" customWidth="1"/>
    <col min="5" max="5" width="11.025" style="1" customWidth="1"/>
    <col min="6" max="6" width="15.6" style="1" customWidth="1"/>
    <col min="7" max="7" width="10.575" style="1" customWidth="1"/>
    <col min="8" max="9" width="12.6" style="1" customWidth="1"/>
    <col min="10" max="10" width="10.35" style="1" customWidth="1"/>
    <col min="11" max="16384" width="8.1" style="1"/>
  </cols>
  <sheetData>
    <row r="1" s="1" customFormat="1" ht="28.5" customHeight="1" spans="1:10">
      <c r="A1" s="5" t="s">
        <v>341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18" customHeight="1" spans="1:12">
      <c r="A2" s="6" t="s">
        <v>305</v>
      </c>
      <c r="B2" s="7" t="s">
        <v>269</v>
      </c>
      <c r="C2" s="7" t="s">
        <v>265</v>
      </c>
      <c r="D2" s="7" t="s">
        <v>266</v>
      </c>
      <c r="E2" s="7" t="s">
        <v>267</v>
      </c>
      <c r="F2" s="7" t="s">
        <v>268</v>
      </c>
      <c r="G2" s="6" t="s">
        <v>342</v>
      </c>
      <c r="H2" s="6" t="s">
        <v>343</v>
      </c>
      <c r="I2" s="6" t="s">
        <v>344</v>
      </c>
      <c r="J2" s="6" t="s">
        <v>345</v>
      </c>
      <c r="K2" s="7" t="s">
        <v>311</v>
      </c>
      <c r="L2" s="7" t="s">
        <v>278</v>
      </c>
    </row>
    <row r="3" s="2" customFormat="1" ht="15.95" customHeight="1" spans="1:12">
      <c r="A3" s="30" t="s">
        <v>346</v>
      </c>
      <c r="B3" s="11" t="s">
        <v>282</v>
      </c>
      <c r="C3" s="31" t="s">
        <v>280</v>
      </c>
      <c r="D3" s="32" t="s">
        <v>281</v>
      </c>
      <c r="E3" s="12" t="s">
        <v>103</v>
      </c>
      <c r="F3" s="14" t="s">
        <v>47</v>
      </c>
      <c r="G3" s="33" t="s">
        <v>347</v>
      </c>
      <c r="H3" s="33" t="s">
        <v>348</v>
      </c>
      <c r="I3" s="33" t="s">
        <v>349</v>
      </c>
      <c r="J3" s="35" t="s">
        <v>350</v>
      </c>
      <c r="K3" s="35" t="s">
        <v>335</v>
      </c>
      <c r="L3" s="35"/>
    </row>
    <row r="4" s="2" customFormat="1" ht="15.95" customHeight="1" spans="1:12">
      <c r="A4" s="30" t="s">
        <v>346</v>
      </c>
      <c r="B4" s="11" t="s">
        <v>282</v>
      </c>
      <c r="C4" s="31" t="s">
        <v>334</v>
      </c>
      <c r="D4" s="32" t="s">
        <v>281</v>
      </c>
      <c r="E4" s="12" t="s">
        <v>102</v>
      </c>
      <c r="F4" s="14" t="s">
        <v>47</v>
      </c>
      <c r="G4" s="33" t="s">
        <v>347</v>
      </c>
      <c r="H4" s="33" t="s">
        <v>348</v>
      </c>
      <c r="I4" s="33" t="s">
        <v>349</v>
      </c>
      <c r="J4" s="35" t="s">
        <v>350</v>
      </c>
      <c r="K4" s="35" t="s">
        <v>335</v>
      </c>
      <c r="L4" s="35"/>
    </row>
    <row r="5" s="2" customFormat="1" ht="15.95" customHeight="1" spans="1:12">
      <c r="A5" s="30" t="s">
        <v>351</v>
      </c>
      <c r="B5" s="11" t="s">
        <v>282</v>
      </c>
      <c r="C5" s="31" t="s">
        <v>336</v>
      </c>
      <c r="D5" s="32" t="s">
        <v>281</v>
      </c>
      <c r="E5" s="12" t="s">
        <v>104</v>
      </c>
      <c r="F5" s="14" t="s">
        <v>47</v>
      </c>
      <c r="G5" s="33" t="s">
        <v>347</v>
      </c>
      <c r="H5" s="33" t="s">
        <v>348</v>
      </c>
      <c r="I5" s="33" t="s">
        <v>349</v>
      </c>
      <c r="J5" s="35" t="s">
        <v>350</v>
      </c>
      <c r="K5" s="35" t="s">
        <v>335</v>
      </c>
      <c r="L5" s="35"/>
    </row>
    <row r="6" s="2" customFormat="1" ht="15.95" customHeight="1" spans="1:12">
      <c r="A6" s="30" t="s">
        <v>352</v>
      </c>
      <c r="B6" s="11" t="s">
        <v>282</v>
      </c>
      <c r="C6" s="31" t="s">
        <v>338</v>
      </c>
      <c r="D6" s="32" t="s">
        <v>281</v>
      </c>
      <c r="E6" s="12" t="s">
        <v>101</v>
      </c>
      <c r="F6" s="14" t="s">
        <v>47</v>
      </c>
      <c r="G6" s="33" t="s">
        <v>347</v>
      </c>
      <c r="H6" s="33" t="s">
        <v>348</v>
      </c>
      <c r="I6" s="33" t="s">
        <v>349</v>
      </c>
      <c r="J6" s="35" t="s">
        <v>350</v>
      </c>
      <c r="K6" s="35" t="s">
        <v>335</v>
      </c>
      <c r="L6" s="30"/>
    </row>
    <row r="7" s="2" customFormat="1" ht="15.95" customHeight="1" spans="1:12">
      <c r="A7" s="30" t="s">
        <v>346</v>
      </c>
      <c r="B7" s="11" t="s">
        <v>282</v>
      </c>
      <c r="C7" s="31" t="s">
        <v>286</v>
      </c>
      <c r="D7" s="32" t="s">
        <v>281</v>
      </c>
      <c r="E7" s="12" t="s">
        <v>105</v>
      </c>
      <c r="F7" s="14" t="s">
        <v>47</v>
      </c>
      <c r="G7" s="33" t="s">
        <v>347</v>
      </c>
      <c r="H7" s="33" t="s">
        <v>348</v>
      </c>
      <c r="I7" s="33" t="s">
        <v>349</v>
      </c>
      <c r="J7" s="35" t="s">
        <v>350</v>
      </c>
      <c r="K7" s="35" t="s">
        <v>335</v>
      </c>
      <c r="L7" s="30"/>
    </row>
    <row r="8" s="2" customFormat="1" ht="15.95" customHeight="1" spans="1:12">
      <c r="A8" s="30" t="s">
        <v>346</v>
      </c>
      <c r="B8" s="11" t="s">
        <v>282</v>
      </c>
      <c r="C8" s="31" t="s">
        <v>339</v>
      </c>
      <c r="D8" s="32" t="s">
        <v>281</v>
      </c>
      <c r="E8" s="12" t="s">
        <v>106</v>
      </c>
      <c r="F8" s="14" t="s">
        <v>47</v>
      </c>
      <c r="G8" s="33" t="s">
        <v>347</v>
      </c>
      <c r="H8" s="33" t="s">
        <v>348</v>
      </c>
      <c r="I8" s="33" t="s">
        <v>349</v>
      </c>
      <c r="J8" s="35" t="s">
        <v>350</v>
      </c>
      <c r="K8" s="35" t="s">
        <v>335</v>
      </c>
      <c r="L8" s="30"/>
    </row>
    <row r="9" s="2" customFormat="1" ht="15.95" customHeight="1" spans="1:12">
      <c r="A9" s="30"/>
      <c r="B9" s="11"/>
      <c r="C9" s="31"/>
      <c r="D9" s="32"/>
      <c r="E9" s="12"/>
      <c r="F9" s="14"/>
      <c r="G9" s="33"/>
      <c r="H9" s="33"/>
      <c r="I9" s="33"/>
      <c r="J9" s="35"/>
      <c r="K9" s="35"/>
      <c r="L9" s="30"/>
    </row>
    <row r="10" s="4" customFormat="1" ht="29.25" customHeight="1" spans="1:12">
      <c r="A10" s="20" t="s">
        <v>288</v>
      </c>
      <c r="B10" s="21"/>
      <c r="C10" s="21"/>
      <c r="D10" s="21"/>
      <c r="E10" s="22"/>
      <c r="F10" s="23"/>
      <c r="G10" s="34"/>
      <c r="H10" s="20" t="s">
        <v>289</v>
      </c>
      <c r="I10" s="21"/>
      <c r="J10" s="21"/>
      <c r="K10" s="21"/>
      <c r="L10" s="29"/>
    </row>
    <row r="11" s="1" customFormat="1" ht="72.95" customHeight="1" spans="1:12">
      <c r="A11" s="24" t="s">
        <v>353</v>
      </c>
      <c r="B11" s="24"/>
      <c r="C11" s="25"/>
      <c r="D11" s="25"/>
      <c r="E11" s="25"/>
      <c r="F11" s="25"/>
      <c r="G11" s="25"/>
      <c r="H11" s="25"/>
      <c r="I11" s="25"/>
      <c r="J11" s="25"/>
      <c r="K11" s="25"/>
      <c r="L11" s="25"/>
    </row>
  </sheetData>
  <mergeCells count="5">
    <mergeCell ref="A1:J1"/>
    <mergeCell ref="A10:E10"/>
    <mergeCell ref="F10:G10"/>
    <mergeCell ref="H10:J10"/>
    <mergeCell ref="A11:L11"/>
  </mergeCells>
  <dataValidations count="1">
    <dataValidation type="list" allowBlank="1" showInputMessage="1" showErrorMessage="1" sqref="L3:L11">
      <formula1>"YES,NO"</formula1>
    </dataValidation>
  </dataValidations>
  <pageMargins left="0.751388888888889" right="0.751388888888889" top="1" bottom="1" header="0.5" footer="0.5"/>
  <pageSetup paperSize="9" scale="90" fitToHeight="0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3"/>
  <sheetViews>
    <sheetView zoomScale="125" zoomScaleNormal="125" workbookViewId="0">
      <selection activeCell="H15" sqref="H15"/>
    </sheetView>
  </sheetViews>
  <sheetFormatPr defaultColWidth="8.1" defaultRowHeight="14.4"/>
  <cols>
    <col min="1" max="1" width="6.3" style="1" customWidth="1"/>
    <col min="2" max="2" width="9" style="1" customWidth="1"/>
    <col min="3" max="3" width="20.475" style="1" customWidth="1"/>
    <col min="4" max="4" width="17.4416666666667" style="1" customWidth="1"/>
    <col min="5" max="5" width="15.6" style="1" customWidth="1"/>
    <col min="6" max="6" width="11.5916666666667" style="1" customWidth="1"/>
    <col min="7" max="7" width="10.8" style="1" customWidth="1"/>
    <col min="8" max="8" width="11.3666666666667" style="1" customWidth="1"/>
    <col min="9" max="9" width="12.0416666666667" style="1" customWidth="1"/>
    <col min="10" max="16384" width="8.1" style="1"/>
  </cols>
  <sheetData>
    <row r="1" s="1" customFormat="1" ht="28.5" customHeight="1" spans="1:9">
      <c r="A1" s="5" t="s">
        <v>354</v>
      </c>
      <c r="B1" s="5"/>
      <c r="C1" s="5"/>
      <c r="D1" s="5"/>
      <c r="E1" s="5"/>
      <c r="F1" s="5"/>
      <c r="G1" s="5"/>
      <c r="H1" s="5"/>
      <c r="I1" s="5"/>
    </row>
    <row r="2" s="2" customFormat="1" ht="18" customHeight="1" spans="1:9">
      <c r="A2" s="6" t="s">
        <v>264</v>
      </c>
      <c r="B2" s="7" t="s">
        <v>269</v>
      </c>
      <c r="C2" s="7" t="s">
        <v>312</v>
      </c>
      <c r="D2" s="7" t="s">
        <v>267</v>
      </c>
      <c r="E2" s="7" t="s">
        <v>268</v>
      </c>
      <c r="F2" s="6" t="s">
        <v>355</v>
      </c>
      <c r="G2" s="6" t="s">
        <v>293</v>
      </c>
      <c r="H2" s="8" t="s">
        <v>294</v>
      </c>
      <c r="I2" s="26" t="s">
        <v>296</v>
      </c>
    </row>
    <row r="3" s="2" customFormat="1" ht="18" customHeight="1" spans="1:9">
      <c r="A3" s="6"/>
      <c r="B3" s="9"/>
      <c r="C3" s="9"/>
      <c r="D3" s="9"/>
      <c r="E3" s="9"/>
      <c r="F3" s="6" t="s">
        <v>356</v>
      </c>
      <c r="G3" s="6" t="s">
        <v>297</v>
      </c>
      <c r="H3" s="10"/>
      <c r="I3" s="27"/>
    </row>
    <row r="4" s="3" customFormat="1" ht="18" customHeight="1" spans="1:9">
      <c r="A4" s="11">
        <v>1</v>
      </c>
      <c r="B4" s="11" t="s">
        <v>357</v>
      </c>
      <c r="C4" s="12" t="s">
        <v>358</v>
      </c>
      <c r="D4" s="13" t="s">
        <v>101</v>
      </c>
      <c r="E4" s="14" t="s">
        <v>47</v>
      </c>
      <c r="F4" s="15">
        <v>-0.008</v>
      </c>
      <c r="G4" s="15">
        <v>-0.01</v>
      </c>
      <c r="H4" s="16">
        <f>SUM(F4:G4)</f>
        <v>-0.018</v>
      </c>
      <c r="I4" s="11"/>
    </row>
    <row r="5" s="3" customFormat="1" ht="18" customHeight="1" spans="1:9">
      <c r="A5" s="11">
        <v>2</v>
      </c>
      <c r="B5" s="11" t="s">
        <v>357</v>
      </c>
      <c r="C5" s="12" t="s">
        <v>358</v>
      </c>
      <c r="D5" s="13" t="s">
        <v>105</v>
      </c>
      <c r="E5" s="14" t="s">
        <v>47</v>
      </c>
      <c r="F5" s="15">
        <v>0.006</v>
      </c>
      <c r="G5" s="15">
        <v>-0.009</v>
      </c>
      <c r="H5" s="16">
        <f>SUM(F5:G5)</f>
        <v>-0.003</v>
      </c>
      <c r="I5" s="11"/>
    </row>
    <row r="6" s="3" customFormat="1" ht="18" customHeight="1" spans="1:9">
      <c r="A6" s="11">
        <v>3</v>
      </c>
      <c r="B6" s="17" t="s">
        <v>357</v>
      </c>
      <c r="C6" s="18" t="s">
        <v>359</v>
      </c>
      <c r="D6" s="13" t="s">
        <v>101</v>
      </c>
      <c r="E6" s="14" t="s">
        <v>47</v>
      </c>
      <c r="F6" s="15">
        <v>-0.008</v>
      </c>
      <c r="G6" s="15">
        <v>-0.009</v>
      </c>
      <c r="H6" s="16">
        <f>SUM(F6:G6)</f>
        <v>-0.017</v>
      </c>
      <c r="I6" s="11"/>
    </row>
    <row r="7" s="3" customFormat="1" ht="18" customHeight="1" spans="1:9">
      <c r="A7" s="11"/>
      <c r="B7" s="11"/>
      <c r="C7" s="18"/>
      <c r="D7" s="13"/>
      <c r="E7" s="14"/>
      <c r="F7" s="15"/>
      <c r="G7" s="15"/>
      <c r="H7" s="16"/>
      <c r="I7" s="28"/>
    </row>
    <row r="8" s="3" customFormat="1" ht="18" customHeight="1" spans="1:9">
      <c r="A8" s="11"/>
      <c r="B8" s="11"/>
      <c r="C8" s="18"/>
      <c r="D8" s="13"/>
      <c r="E8" s="14"/>
      <c r="F8" s="15"/>
      <c r="G8" s="15"/>
      <c r="H8" s="16"/>
      <c r="I8" s="28"/>
    </row>
    <row r="9" s="3" customFormat="1" ht="18" customHeight="1" spans="1:9">
      <c r="A9" s="11"/>
      <c r="B9" s="11"/>
      <c r="C9" s="18"/>
      <c r="D9" s="13"/>
      <c r="E9" s="14"/>
      <c r="F9" s="15"/>
      <c r="G9" s="15"/>
      <c r="H9" s="16"/>
      <c r="I9" s="28"/>
    </row>
    <row r="10" s="3" customFormat="1" ht="18" customHeight="1" spans="1:9">
      <c r="A10" s="11"/>
      <c r="B10" s="11"/>
      <c r="C10" s="18"/>
      <c r="D10" s="13"/>
      <c r="E10" s="14"/>
      <c r="F10" s="15"/>
      <c r="G10" s="15"/>
      <c r="H10" s="16"/>
      <c r="I10" s="28"/>
    </row>
    <row r="11" s="1" customFormat="1" ht="18" customHeight="1" spans="1:9">
      <c r="A11" s="19"/>
      <c r="B11" s="19"/>
      <c r="C11" s="19"/>
      <c r="D11" s="19"/>
      <c r="E11" s="19"/>
      <c r="F11" s="19"/>
      <c r="G11" s="19"/>
      <c r="H11" s="19"/>
      <c r="I11" s="19"/>
    </row>
    <row r="12" s="4" customFormat="1" ht="29.25" customHeight="1" spans="1:9">
      <c r="A12" s="20" t="s">
        <v>288</v>
      </c>
      <c r="B12" s="21"/>
      <c r="C12" s="21"/>
      <c r="D12" s="22"/>
      <c r="E12" s="23"/>
      <c r="F12" s="20" t="s">
        <v>289</v>
      </c>
      <c r="G12" s="21"/>
      <c r="H12" s="22"/>
      <c r="I12" s="29"/>
    </row>
    <row r="13" s="1" customFormat="1" ht="51.95" customHeight="1" spans="1:9">
      <c r="A13" s="24" t="s">
        <v>360</v>
      </c>
      <c r="B13" s="24"/>
      <c r="C13" s="25"/>
      <c r="D13" s="25"/>
      <c r="E13" s="25"/>
      <c r="F13" s="25"/>
      <c r="G13" s="25"/>
      <c r="H13" s="25"/>
      <c r="I13" s="25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7:I1048576">
      <formula1>"YES,NO"</formula1>
    </dataValidation>
  </dataValidations>
  <pageMargins left="0.751388888888889" right="0.751388888888889" top="1" bottom="1" header="0.5" footer="0.5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3" workbookViewId="0">
      <selection activeCell="B9" sqref="B9:G9"/>
    </sheetView>
  </sheetViews>
  <sheetFormatPr defaultColWidth="11" defaultRowHeight="15.6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6.35"/>
    <row r="2" ht="41" customHeight="1" spans="2:9">
      <c r="B2" s="344" t="s">
        <v>19</v>
      </c>
      <c r="C2" s="345"/>
      <c r="D2" s="345"/>
      <c r="E2" s="345"/>
      <c r="F2" s="345"/>
      <c r="G2" s="345"/>
      <c r="H2" s="345"/>
      <c r="I2" s="360"/>
    </row>
    <row r="3" ht="28" customHeight="1" spans="2:9">
      <c r="B3" s="346"/>
      <c r="C3" s="347"/>
      <c r="D3" s="348" t="s">
        <v>20</v>
      </c>
      <c r="E3" s="349"/>
      <c r="F3" s="350" t="s">
        <v>21</v>
      </c>
      <c r="G3" s="351"/>
      <c r="H3" s="348" t="s">
        <v>22</v>
      </c>
      <c r="I3" s="361"/>
    </row>
    <row r="4" ht="28" customHeight="1" spans="2:9">
      <c r="B4" s="346" t="s">
        <v>23</v>
      </c>
      <c r="C4" s="347" t="s">
        <v>24</v>
      </c>
      <c r="D4" s="347" t="s">
        <v>25</v>
      </c>
      <c r="E4" s="347" t="s">
        <v>26</v>
      </c>
      <c r="F4" s="352" t="s">
        <v>25</v>
      </c>
      <c r="G4" s="352" t="s">
        <v>26</v>
      </c>
      <c r="H4" s="347" t="s">
        <v>25</v>
      </c>
      <c r="I4" s="362" t="s">
        <v>26</v>
      </c>
    </row>
    <row r="5" ht="28" customHeight="1" spans="2:9">
      <c r="B5" s="353" t="s">
        <v>27</v>
      </c>
      <c r="C5" s="354">
        <v>13</v>
      </c>
      <c r="D5" s="354">
        <v>0</v>
      </c>
      <c r="E5" s="354">
        <v>1</v>
      </c>
      <c r="F5" s="355">
        <v>0</v>
      </c>
      <c r="G5" s="355">
        <v>1</v>
      </c>
      <c r="H5" s="354">
        <v>1</v>
      </c>
      <c r="I5" s="363">
        <v>2</v>
      </c>
    </row>
    <row r="6" ht="28" customHeight="1" spans="2:9">
      <c r="B6" s="353" t="s">
        <v>28</v>
      </c>
      <c r="C6" s="354">
        <v>20</v>
      </c>
      <c r="D6" s="354">
        <v>0</v>
      </c>
      <c r="E6" s="354">
        <v>1</v>
      </c>
      <c r="F6" s="355">
        <v>1</v>
      </c>
      <c r="G6" s="355">
        <v>2</v>
      </c>
      <c r="H6" s="354">
        <v>2</v>
      </c>
      <c r="I6" s="363">
        <v>3</v>
      </c>
    </row>
    <row r="7" ht="28" customHeight="1" spans="2:9">
      <c r="B7" s="353" t="s">
        <v>29</v>
      </c>
      <c r="C7" s="354">
        <v>32</v>
      </c>
      <c r="D7" s="354">
        <v>0</v>
      </c>
      <c r="E7" s="354">
        <v>1</v>
      </c>
      <c r="F7" s="355">
        <v>2</v>
      </c>
      <c r="G7" s="355">
        <v>3</v>
      </c>
      <c r="H7" s="354">
        <v>3</v>
      </c>
      <c r="I7" s="363">
        <v>4</v>
      </c>
    </row>
    <row r="8" ht="28" customHeight="1" spans="2:9">
      <c r="B8" s="353" t="s">
        <v>30</v>
      </c>
      <c r="C8" s="354">
        <v>50</v>
      </c>
      <c r="D8" s="354">
        <v>1</v>
      </c>
      <c r="E8" s="354">
        <v>2</v>
      </c>
      <c r="F8" s="355">
        <v>3</v>
      </c>
      <c r="G8" s="355">
        <v>4</v>
      </c>
      <c r="H8" s="354">
        <v>5</v>
      </c>
      <c r="I8" s="363">
        <v>6</v>
      </c>
    </row>
    <row r="9" ht="28" customHeight="1" spans="2:9">
      <c r="B9" s="353" t="s">
        <v>31</v>
      </c>
      <c r="C9" s="354">
        <v>80</v>
      </c>
      <c r="D9" s="354">
        <v>2</v>
      </c>
      <c r="E9" s="354">
        <v>3</v>
      </c>
      <c r="F9" s="355">
        <v>5</v>
      </c>
      <c r="G9" s="355">
        <v>6</v>
      </c>
      <c r="H9" s="354">
        <v>7</v>
      </c>
      <c r="I9" s="363">
        <v>8</v>
      </c>
    </row>
    <row r="10" ht="28" customHeight="1" spans="2:9">
      <c r="B10" s="353" t="s">
        <v>32</v>
      </c>
      <c r="C10" s="354">
        <v>125</v>
      </c>
      <c r="D10" s="354">
        <v>3</v>
      </c>
      <c r="E10" s="354">
        <v>4</v>
      </c>
      <c r="F10" s="355">
        <v>7</v>
      </c>
      <c r="G10" s="355">
        <v>8</v>
      </c>
      <c r="H10" s="354">
        <v>10</v>
      </c>
      <c r="I10" s="363">
        <v>11</v>
      </c>
    </row>
    <row r="11" ht="28" customHeight="1" spans="2:9">
      <c r="B11" s="353" t="s">
        <v>33</v>
      </c>
      <c r="C11" s="354">
        <v>200</v>
      </c>
      <c r="D11" s="354">
        <v>5</v>
      </c>
      <c r="E11" s="354">
        <v>6</v>
      </c>
      <c r="F11" s="355">
        <v>10</v>
      </c>
      <c r="G11" s="355">
        <v>11</v>
      </c>
      <c r="H11" s="354">
        <v>14</v>
      </c>
      <c r="I11" s="363">
        <v>15</v>
      </c>
    </row>
    <row r="12" ht="28" customHeight="1" spans="2:9">
      <c r="B12" s="356" t="s">
        <v>34</v>
      </c>
      <c r="C12" s="357">
        <v>315</v>
      </c>
      <c r="D12" s="357">
        <v>7</v>
      </c>
      <c r="E12" s="357">
        <v>8</v>
      </c>
      <c r="F12" s="358">
        <v>14</v>
      </c>
      <c r="G12" s="358">
        <v>15</v>
      </c>
      <c r="H12" s="357">
        <v>21</v>
      </c>
      <c r="I12" s="364">
        <v>22</v>
      </c>
    </row>
    <row r="14" spans="2:4">
      <c r="B14" s="359" t="s">
        <v>35</v>
      </c>
      <c r="C14" s="359"/>
      <c r="D14" s="35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view="pageBreakPreview" zoomScaleNormal="125" workbookViewId="0">
      <selection activeCell="O12" sqref="O12"/>
    </sheetView>
  </sheetViews>
  <sheetFormatPr defaultColWidth="10.3333333333333" defaultRowHeight="16.5" customHeight="1"/>
  <cols>
    <col min="1" max="1" width="11.7" style="172" customWidth="1"/>
    <col min="2" max="9" width="10.3333333333333" style="172"/>
    <col min="10" max="10" width="8.83333333333333" style="172" customWidth="1"/>
    <col min="11" max="11" width="12" style="172" customWidth="1"/>
    <col min="12" max="16384" width="10.3333333333333" style="172"/>
  </cols>
  <sheetData>
    <row r="1" ht="21.15" spans="1:11">
      <c r="A1" s="276" t="s">
        <v>36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</row>
    <row r="2" ht="16.35" spans="1:11">
      <c r="A2" s="174" t="s">
        <v>37</v>
      </c>
      <c r="B2" s="175" t="s">
        <v>38</v>
      </c>
      <c r="C2" s="175"/>
      <c r="D2" s="176" t="s">
        <v>39</v>
      </c>
      <c r="E2" s="176"/>
      <c r="F2" s="175" t="s">
        <v>40</v>
      </c>
      <c r="G2" s="175"/>
      <c r="H2" s="177" t="s">
        <v>41</v>
      </c>
      <c r="I2" s="249" t="s">
        <v>42</v>
      </c>
      <c r="J2" s="249"/>
      <c r="K2" s="250"/>
    </row>
    <row r="3" ht="15.6" spans="1:11">
      <c r="A3" s="178" t="s">
        <v>43</v>
      </c>
      <c r="B3" s="179"/>
      <c r="C3" s="180"/>
      <c r="D3" s="181" t="s">
        <v>44</v>
      </c>
      <c r="E3" s="182"/>
      <c r="F3" s="182"/>
      <c r="G3" s="183"/>
      <c r="H3" s="181" t="s">
        <v>45</v>
      </c>
      <c r="I3" s="182"/>
      <c r="J3" s="182"/>
      <c r="K3" s="183"/>
    </row>
    <row r="4" ht="16.35" spans="1:11">
      <c r="A4" s="184" t="s">
        <v>46</v>
      </c>
      <c r="B4" s="185" t="s">
        <v>47</v>
      </c>
      <c r="C4" s="186"/>
      <c r="D4" s="184" t="s">
        <v>48</v>
      </c>
      <c r="E4" s="187"/>
      <c r="F4" s="188">
        <v>45528</v>
      </c>
      <c r="G4" s="189"/>
      <c r="H4" s="184" t="s">
        <v>49</v>
      </c>
      <c r="I4" s="187"/>
      <c r="J4" s="185" t="s">
        <v>50</v>
      </c>
      <c r="K4" s="186" t="s">
        <v>51</v>
      </c>
    </row>
    <row r="5" ht="15.6" spans="1:11">
      <c r="A5" s="190" t="s">
        <v>52</v>
      </c>
      <c r="B5" s="97" t="s">
        <v>53</v>
      </c>
      <c r="C5" s="97"/>
      <c r="D5" s="184" t="s">
        <v>54</v>
      </c>
      <c r="E5" s="187"/>
      <c r="F5" s="188">
        <v>45357</v>
      </c>
      <c r="G5" s="189"/>
      <c r="H5" s="184" t="s">
        <v>55</v>
      </c>
      <c r="I5" s="187"/>
      <c r="J5" s="185" t="s">
        <v>50</v>
      </c>
      <c r="K5" s="186" t="s">
        <v>51</v>
      </c>
    </row>
    <row r="6" ht="15.6" spans="1:11">
      <c r="A6" s="184" t="s">
        <v>56</v>
      </c>
      <c r="B6" s="277">
        <v>6</v>
      </c>
      <c r="C6" s="278">
        <v>6</v>
      </c>
      <c r="D6" s="190" t="s">
        <v>57</v>
      </c>
      <c r="E6" s="212"/>
      <c r="F6" s="188">
        <v>45503</v>
      </c>
      <c r="G6" s="189"/>
      <c r="H6" s="184" t="s">
        <v>58</v>
      </c>
      <c r="I6" s="187"/>
      <c r="J6" s="185" t="s">
        <v>50</v>
      </c>
      <c r="K6" s="186" t="s">
        <v>51</v>
      </c>
    </row>
    <row r="7" ht="15.6" spans="1:11">
      <c r="A7" s="184" t="s">
        <v>59</v>
      </c>
      <c r="B7" s="194">
        <v>32097</v>
      </c>
      <c r="C7" s="195"/>
      <c r="D7" s="190" t="s">
        <v>60</v>
      </c>
      <c r="E7" s="211"/>
      <c r="F7" s="188">
        <v>45514</v>
      </c>
      <c r="G7" s="189"/>
      <c r="H7" s="184" t="s">
        <v>61</v>
      </c>
      <c r="I7" s="187"/>
      <c r="J7" s="185" t="s">
        <v>50</v>
      </c>
      <c r="K7" s="186" t="s">
        <v>51</v>
      </c>
    </row>
    <row r="8" ht="28" customHeight="1" spans="1:11">
      <c r="A8" s="197" t="s">
        <v>62</v>
      </c>
      <c r="B8" s="279" t="s">
        <v>63</v>
      </c>
      <c r="C8" s="280"/>
      <c r="D8" s="200" t="s">
        <v>64</v>
      </c>
      <c r="E8" s="201"/>
      <c r="F8" s="281">
        <v>45430</v>
      </c>
      <c r="G8" s="282"/>
      <c r="H8" s="200" t="s">
        <v>65</v>
      </c>
      <c r="I8" s="201"/>
      <c r="J8" s="221" t="s">
        <v>50</v>
      </c>
      <c r="K8" s="259" t="s">
        <v>51</v>
      </c>
    </row>
    <row r="9" ht="16.35" spans="1:11">
      <c r="A9" s="283" t="s">
        <v>66</v>
      </c>
      <c r="B9" s="284"/>
      <c r="C9" s="284"/>
      <c r="D9" s="284"/>
      <c r="E9" s="284"/>
      <c r="F9" s="284"/>
      <c r="G9" s="284"/>
      <c r="H9" s="284"/>
      <c r="I9" s="284"/>
      <c r="J9" s="284"/>
      <c r="K9" s="326"/>
    </row>
    <row r="10" ht="16.35" spans="1:11">
      <c r="A10" s="285" t="s">
        <v>67</v>
      </c>
      <c r="B10" s="286"/>
      <c r="C10" s="286"/>
      <c r="D10" s="286"/>
      <c r="E10" s="286"/>
      <c r="F10" s="286"/>
      <c r="G10" s="286"/>
      <c r="H10" s="286"/>
      <c r="I10" s="286"/>
      <c r="J10" s="286"/>
      <c r="K10" s="327"/>
    </row>
    <row r="11" ht="15.6" spans="1:11">
      <c r="A11" s="287" t="s">
        <v>68</v>
      </c>
      <c r="B11" s="288" t="s">
        <v>69</v>
      </c>
      <c r="C11" s="289" t="s">
        <v>70</v>
      </c>
      <c r="D11" s="290"/>
      <c r="E11" s="291" t="s">
        <v>71</v>
      </c>
      <c r="F11" s="288" t="s">
        <v>69</v>
      </c>
      <c r="G11" s="289" t="s">
        <v>70</v>
      </c>
      <c r="H11" s="289" t="s">
        <v>72</v>
      </c>
      <c r="I11" s="291" t="s">
        <v>73</v>
      </c>
      <c r="J11" s="288" t="s">
        <v>69</v>
      </c>
      <c r="K11" s="328" t="s">
        <v>70</v>
      </c>
    </row>
    <row r="12" ht="15.6" spans="1:11">
      <c r="A12" s="190" t="s">
        <v>74</v>
      </c>
      <c r="B12" s="210" t="s">
        <v>69</v>
      </c>
      <c r="C12" s="185" t="s">
        <v>70</v>
      </c>
      <c r="D12" s="211"/>
      <c r="E12" s="212" t="s">
        <v>75</v>
      </c>
      <c r="F12" s="210" t="s">
        <v>69</v>
      </c>
      <c r="G12" s="185" t="s">
        <v>70</v>
      </c>
      <c r="H12" s="185" t="s">
        <v>72</v>
      </c>
      <c r="I12" s="212" t="s">
        <v>76</v>
      </c>
      <c r="J12" s="210" t="s">
        <v>69</v>
      </c>
      <c r="K12" s="186" t="s">
        <v>70</v>
      </c>
    </row>
    <row r="13" ht="15.6" spans="1:11">
      <c r="A13" s="190" t="s">
        <v>77</v>
      </c>
      <c r="B13" s="210" t="s">
        <v>69</v>
      </c>
      <c r="C13" s="185" t="s">
        <v>70</v>
      </c>
      <c r="D13" s="211"/>
      <c r="E13" s="212" t="s">
        <v>78</v>
      </c>
      <c r="F13" s="185" t="s">
        <v>79</v>
      </c>
      <c r="G13" s="185" t="s">
        <v>80</v>
      </c>
      <c r="H13" s="185" t="s">
        <v>72</v>
      </c>
      <c r="I13" s="212" t="s">
        <v>81</v>
      </c>
      <c r="J13" s="210" t="s">
        <v>69</v>
      </c>
      <c r="K13" s="186" t="s">
        <v>70</v>
      </c>
    </row>
    <row r="14" ht="16.35" spans="1:11">
      <c r="A14" s="200" t="s">
        <v>82</v>
      </c>
      <c r="B14" s="201"/>
      <c r="C14" s="201"/>
      <c r="D14" s="201"/>
      <c r="E14" s="201"/>
      <c r="F14" s="201"/>
      <c r="G14" s="201"/>
      <c r="H14" s="201"/>
      <c r="I14" s="201"/>
      <c r="J14" s="201"/>
      <c r="K14" s="252"/>
    </row>
    <row r="15" ht="16.35" spans="1:11">
      <c r="A15" s="285" t="s">
        <v>83</v>
      </c>
      <c r="B15" s="286"/>
      <c r="C15" s="286"/>
      <c r="D15" s="286"/>
      <c r="E15" s="286"/>
      <c r="F15" s="286"/>
      <c r="G15" s="286"/>
      <c r="H15" s="286"/>
      <c r="I15" s="286"/>
      <c r="J15" s="286"/>
      <c r="K15" s="327"/>
    </row>
    <row r="16" ht="15.6" spans="1:11">
      <c r="A16" s="292" t="s">
        <v>84</v>
      </c>
      <c r="B16" s="289" t="s">
        <v>79</v>
      </c>
      <c r="C16" s="289" t="s">
        <v>80</v>
      </c>
      <c r="D16" s="293"/>
      <c r="E16" s="294" t="s">
        <v>85</v>
      </c>
      <c r="F16" s="289" t="s">
        <v>79</v>
      </c>
      <c r="G16" s="289" t="s">
        <v>80</v>
      </c>
      <c r="H16" s="295"/>
      <c r="I16" s="294" t="s">
        <v>86</v>
      </c>
      <c r="J16" s="289" t="s">
        <v>79</v>
      </c>
      <c r="K16" s="328" t="s">
        <v>80</v>
      </c>
    </row>
    <row r="17" customHeight="1" spans="1:22">
      <c r="A17" s="193" t="s">
        <v>87</v>
      </c>
      <c r="B17" s="185" t="s">
        <v>79</v>
      </c>
      <c r="C17" s="185" t="s">
        <v>80</v>
      </c>
      <c r="D17" s="296"/>
      <c r="E17" s="227" t="s">
        <v>88</v>
      </c>
      <c r="F17" s="185" t="s">
        <v>79</v>
      </c>
      <c r="G17" s="185" t="s">
        <v>80</v>
      </c>
      <c r="H17" s="297"/>
      <c r="I17" s="227" t="s">
        <v>89</v>
      </c>
      <c r="J17" s="185" t="s">
        <v>79</v>
      </c>
      <c r="K17" s="186" t="s">
        <v>80</v>
      </c>
      <c r="L17" s="329"/>
      <c r="M17" s="329"/>
      <c r="N17" s="329"/>
      <c r="O17" s="329"/>
      <c r="P17" s="329"/>
      <c r="Q17" s="329"/>
      <c r="R17" s="329"/>
      <c r="S17" s="329"/>
      <c r="T17" s="329"/>
      <c r="U17" s="329"/>
      <c r="V17" s="329"/>
    </row>
    <row r="18" ht="18" customHeight="1" spans="1:11">
      <c r="A18" s="298" t="s">
        <v>90</v>
      </c>
      <c r="B18" s="299"/>
      <c r="C18" s="299"/>
      <c r="D18" s="299"/>
      <c r="E18" s="299"/>
      <c r="F18" s="299"/>
      <c r="G18" s="299"/>
      <c r="H18" s="299"/>
      <c r="I18" s="299"/>
      <c r="J18" s="299"/>
      <c r="K18" s="330"/>
    </row>
    <row r="19" s="275" customFormat="1" ht="18" customHeight="1" spans="1:11">
      <c r="A19" s="285" t="s">
        <v>91</v>
      </c>
      <c r="B19" s="286"/>
      <c r="C19" s="286"/>
      <c r="D19" s="286"/>
      <c r="E19" s="286"/>
      <c r="F19" s="286"/>
      <c r="G19" s="286"/>
      <c r="H19" s="286"/>
      <c r="I19" s="286"/>
      <c r="J19" s="286"/>
      <c r="K19" s="327"/>
    </row>
    <row r="20" customHeight="1" spans="1:11">
      <c r="A20" s="300" t="s">
        <v>92</v>
      </c>
      <c r="B20" s="301"/>
      <c r="C20" s="301"/>
      <c r="D20" s="301"/>
      <c r="E20" s="301"/>
      <c r="F20" s="301"/>
      <c r="G20" s="301"/>
      <c r="H20" s="301"/>
      <c r="I20" s="301"/>
      <c r="J20" s="301"/>
      <c r="K20" s="331"/>
    </row>
    <row r="21" ht="21.75" customHeight="1" spans="1:11">
      <c r="A21" s="302" t="s">
        <v>93</v>
      </c>
      <c r="B21" s="227" t="s">
        <v>94</v>
      </c>
      <c r="C21" s="227" t="s">
        <v>95</v>
      </c>
      <c r="D21" s="227" t="s">
        <v>96</v>
      </c>
      <c r="E21" s="227" t="s">
        <v>97</v>
      </c>
      <c r="F21" s="227" t="s">
        <v>98</v>
      </c>
      <c r="G21" s="227" t="s">
        <v>99</v>
      </c>
      <c r="H21" s="227"/>
      <c r="I21" s="227"/>
      <c r="J21" s="227"/>
      <c r="K21" s="262" t="s">
        <v>100</v>
      </c>
    </row>
    <row r="22" customHeight="1" spans="1:11">
      <c r="A22" s="196" t="s">
        <v>101</v>
      </c>
      <c r="B22" s="191">
        <v>1</v>
      </c>
      <c r="C22" s="191">
        <v>1</v>
      </c>
      <c r="D22" s="191">
        <v>1</v>
      </c>
      <c r="E22" s="191">
        <v>1</v>
      </c>
      <c r="F22" s="191">
        <v>1</v>
      </c>
      <c r="G22" s="191">
        <v>1</v>
      </c>
      <c r="H22" s="191"/>
      <c r="I22" s="191"/>
      <c r="J22" s="191"/>
      <c r="K22" s="332"/>
    </row>
    <row r="23" customHeight="1" spans="1:11">
      <c r="A23" s="172" t="s">
        <v>102</v>
      </c>
      <c r="B23" s="191">
        <v>1</v>
      </c>
      <c r="C23" s="191">
        <v>1</v>
      </c>
      <c r="D23" s="191">
        <v>1</v>
      </c>
      <c r="E23" s="191">
        <v>1</v>
      </c>
      <c r="F23" s="191">
        <v>1</v>
      </c>
      <c r="G23" s="191">
        <v>1</v>
      </c>
      <c r="H23" s="191"/>
      <c r="I23" s="191"/>
      <c r="J23" s="191"/>
      <c r="K23" s="332"/>
    </row>
    <row r="24" customHeight="1" spans="1:11">
      <c r="A24" s="196" t="s">
        <v>103</v>
      </c>
      <c r="B24" s="191">
        <v>1</v>
      </c>
      <c r="C24" s="191">
        <v>1</v>
      </c>
      <c r="D24" s="191">
        <v>1</v>
      </c>
      <c r="E24" s="191">
        <v>1</v>
      </c>
      <c r="F24" s="191">
        <v>1</v>
      </c>
      <c r="G24" s="191">
        <v>1</v>
      </c>
      <c r="H24" s="191"/>
      <c r="I24" s="191"/>
      <c r="J24" s="191"/>
      <c r="K24" s="332"/>
    </row>
    <row r="25" customHeight="1" spans="1:11">
      <c r="A25" s="196" t="s">
        <v>104</v>
      </c>
      <c r="B25" s="191">
        <v>1</v>
      </c>
      <c r="C25" s="191">
        <v>1</v>
      </c>
      <c r="D25" s="191">
        <v>1</v>
      </c>
      <c r="E25" s="191">
        <v>1</v>
      </c>
      <c r="F25" s="191">
        <v>1</v>
      </c>
      <c r="G25" s="191">
        <v>1</v>
      </c>
      <c r="H25" s="191"/>
      <c r="I25" s="191"/>
      <c r="J25" s="191"/>
      <c r="K25" s="332"/>
    </row>
    <row r="26" customHeight="1" spans="1:11">
      <c r="A26" s="196" t="s">
        <v>105</v>
      </c>
      <c r="B26" s="191">
        <v>1</v>
      </c>
      <c r="C26" s="191">
        <v>1</v>
      </c>
      <c r="D26" s="191">
        <v>1</v>
      </c>
      <c r="E26" s="191">
        <v>1</v>
      </c>
      <c r="F26" s="191">
        <v>1</v>
      </c>
      <c r="G26" s="191">
        <v>1</v>
      </c>
      <c r="H26" s="191"/>
      <c r="I26" s="191"/>
      <c r="J26" s="191"/>
      <c r="K26" s="332"/>
    </row>
    <row r="27" customHeight="1" spans="1:11">
      <c r="A27" s="196" t="s">
        <v>106</v>
      </c>
      <c r="B27" s="191">
        <v>1</v>
      </c>
      <c r="C27" s="191">
        <v>1</v>
      </c>
      <c r="D27" s="191">
        <v>1</v>
      </c>
      <c r="E27" s="191">
        <v>1</v>
      </c>
      <c r="F27" s="191">
        <v>1</v>
      </c>
      <c r="G27" s="191">
        <v>1</v>
      </c>
      <c r="H27" s="191"/>
      <c r="I27" s="191"/>
      <c r="J27" s="191"/>
      <c r="K27" s="332"/>
    </row>
    <row r="28" customHeight="1" spans="1:11">
      <c r="A28" s="196"/>
      <c r="B28" s="191"/>
      <c r="C28" s="191"/>
      <c r="D28" s="191"/>
      <c r="E28" s="191"/>
      <c r="F28" s="191"/>
      <c r="G28" s="191"/>
      <c r="H28" s="191"/>
      <c r="I28" s="191"/>
      <c r="J28" s="191"/>
      <c r="K28" s="333"/>
    </row>
    <row r="29" ht="18" customHeight="1" spans="1:11">
      <c r="A29" s="303" t="s">
        <v>107</v>
      </c>
      <c r="B29" s="304"/>
      <c r="C29" s="304"/>
      <c r="D29" s="304"/>
      <c r="E29" s="304"/>
      <c r="F29" s="304"/>
      <c r="G29" s="304"/>
      <c r="H29" s="304"/>
      <c r="I29" s="304"/>
      <c r="J29" s="304"/>
      <c r="K29" s="334"/>
    </row>
    <row r="30" ht="18.75" customHeight="1" spans="1:11">
      <c r="A30" s="305" t="s">
        <v>108</v>
      </c>
      <c r="B30" s="306"/>
      <c r="C30" s="306"/>
      <c r="D30" s="306"/>
      <c r="E30" s="306"/>
      <c r="F30" s="306"/>
      <c r="G30" s="306"/>
      <c r="H30" s="306"/>
      <c r="I30" s="306"/>
      <c r="J30" s="306"/>
      <c r="K30" s="335"/>
    </row>
    <row r="31" ht="18.75" customHeight="1" spans="1:11">
      <c r="A31" s="307"/>
      <c r="B31" s="308"/>
      <c r="C31" s="308"/>
      <c r="D31" s="308"/>
      <c r="E31" s="308"/>
      <c r="F31" s="308"/>
      <c r="G31" s="308"/>
      <c r="H31" s="308"/>
      <c r="I31" s="308"/>
      <c r="J31" s="308"/>
      <c r="K31" s="336"/>
    </row>
    <row r="32" ht="18" customHeight="1" spans="1:11">
      <c r="A32" s="303" t="s">
        <v>109</v>
      </c>
      <c r="B32" s="304"/>
      <c r="C32" s="304"/>
      <c r="D32" s="304"/>
      <c r="E32" s="304"/>
      <c r="F32" s="304"/>
      <c r="G32" s="304"/>
      <c r="H32" s="304"/>
      <c r="I32" s="304"/>
      <c r="J32" s="304"/>
      <c r="K32" s="334"/>
    </row>
    <row r="33" ht="15.6" spans="1:11">
      <c r="A33" s="309" t="s">
        <v>110</v>
      </c>
      <c r="B33" s="310"/>
      <c r="C33" s="310"/>
      <c r="D33" s="310"/>
      <c r="E33" s="310"/>
      <c r="F33" s="310"/>
      <c r="G33" s="310"/>
      <c r="H33" s="310"/>
      <c r="I33" s="310"/>
      <c r="J33" s="310"/>
      <c r="K33" s="337"/>
    </row>
    <row r="34" ht="16.35" spans="1:11">
      <c r="A34" s="103" t="s">
        <v>111</v>
      </c>
      <c r="B34" s="105"/>
      <c r="C34" s="185" t="s">
        <v>50</v>
      </c>
      <c r="D34" s="185" t="s">
        <v>51</v>
      </c>
      <c r="E34" s="311" t="s">
        <v>112</v>
      </c>
      <c r="F34" s="312"/>
      <c r="G34" s="312"/>
      <c r="H34" s="312"/>
      <c r="I34" s="312"/>
      <c r="J34" s="312"/>
      <c r="K34" s="338"/>
    </row>
    <row r="35" ht="16.35" spans="1:11">
      <c r="A35" s="313" t="s">
        <v>113</v>
      </c>
      <c r="B35" s="313"/>
      <c r="C35" s="313"/>
      <c r="D35" s="313"/>
      <c r="E35" s="313"/>
      <c r="F35" s="313"/>
      <c r="G35" s="313"/>
      <c r="H35" s="313"/>
      <c r="I35" s="313"/>
      <c r="J35" s="313"/>
      <c r="K35" s="313"/>
    </row>
    <row r="36" ht="15.6" spans="1:11">
      <c r="A36" s="232" t="s">
        <v>114</v>
      </c>
      <c r="B36" s="233"/>
      <c r="C36" s="233"/>
      <c r="D36" s="233"/>
      <c r="E36" s="233"/>
      <c r="F36" s="233"/>
      <c r="G36" s="233"/>
      <c r="H36" s="233"/>
      <c r="I36" s="233"/>
      <c r="J36" s="233"/>
      <c r="K36" s="264"/>
    </row>
    <row r="37" ht="15.6" spans="1:11">
      <c r="A37" s="232" t="s">
        <v>115</v>
      </c>
      <c r="B37" s="233"/>
      <c r="C37" s="233"/>
      <c r="D37" s="233"/>
      <c r="E37" s="233"/>
      <c r="F37" s="233"/>
      <c r="G37" s="233"/>
      <c r="H37" s="233"/>
      <c r="I37" s="233"/>
      <c r="J37" s="233"/>
      <c r="K37" s="264"/>
    </row>
    <row r="38" ht="15.6" spans="1:11">
      <c r="A38" s="232" t="s">
        <v>116</v>
      </c>
      <c r="B38" s="233"/>
      <c r="C38" s="233"/>
      <c r="D38" s="233"/>
      <c r="E38" s="233"/>
      <c r="F38" s="233"/>
      <c r="G38" s="233"/>
      <c r="H38" s="233"/>
      <c r="I38" s="233"/>
      <c r="J38" s="233"/>
      <c r="K38" s="264"/>
    </row>
    <row r="39" ht="15.6" spans="1:11">
      <c r="A39" s="232" t="s">
        <v>117</v>
      </c>
      <c r="B39" s="233"/>
      <c r="C39" s="233"/>
      <c r="D39" s="233"/>
      <c r="E39" s="233"/>
      <c r="F39" s="233"/>
      <c r="G39" s="233"/>
      <c r="H39" s="233"/>
      <c r="I39" s="233"/>
      <c r="J39" s="233"/>
      <c r="K39" s="264"/>
    </row>
    <row r="40" ht="15.6" spans="1:11">
      <c r="A40" s="232"/>
      <c r="B40" s="233"/>
      <c r="C40" s="233"/>
      <c r="D40" s="233"/>
      <c r="E40" s="233"/>
      <c r="F40" s="233"/>
      <c r="G40" s="233"/>
      <c r="H40" s="233"/>
      <c r="I40" s="233"/>
      <c r="J40" s="233"/>
      <c r="K40" s="264"/>
    </row>
    <row r="41" ht="15.6" spans="1:11">
      <c r="A41" s="232"/>
      <c r="B41" s="233"/>
      <c r="C41" s="233"/>
      <c r="D41" s="233"/>
      <c r="E41" s="233"/>
      <c r="F41" s="233"/>
      <c r="G41" s="233"/>
      <c r="H41" s="233"/>
      <c r="I41" s="233"/>
      <c r="J41" s="233"/>
      <c r="K41" s="264"/>
    </row>
    <row r="42" ht="15.6" spans="1:11">
      <c r="A42" s="232"/>
      <c r="B42" s="233"/>
      <c r="C42" s="233"/>
      <c r="D42" s="233"/>
      <c r="E42" s="233"/>
      <c r="F42" s="233"/>
      <c r="G42" s="233"/>
      <c r="H42" s="233"/>
      <c r="I42" s="233"/>
      <c r="J42" s="233"/>
      <c r="K42" s="264"/>
    </row>
    <row r="43" ht="16.35" spans="1:11">
      <c r="A43" s="229" t="s">
        <v>118</v>
      </c>
      <c r="B43" s="230"/>
      <c r="C43" s="230"/>
      <c r="D43" s="230"/>
      <c r="E43" s="230"/>
      <c r="F43" s="230"/>
      <c r="G43" s="230"/>
      <c r="H43" s="230"/>
      <c r="I43" s="230"/>
      <c r="J43" s="230"/>
      <c r="K43" s="263"/>
    </row>
    <row r="44" ht="16.35" spans="1:11">
      <c r="A44" s="285" t="s">
        <v>119</v>
      </c>
      <c r="B44" s="286"/>
      <c r="C44" s="286"/>
      <c r="D44" s="286"/>
      <c r="E44" s="286"/>
      <c r="F44" s="286"/>
      <c r="G44" s="286"/>
      <c r="H44" s="286"/>
      <c r="I44" s="286"/>
      <c r="J44" s="286"/>
      <c r="K44" s="327"/>
    </row>
    <row r="45" ht="15.6" spans="1:11">
      <c r="A45" s="292" t="s">
        <v>120</v>
      </c>
      <c r="B45" s="289" t="s">
        <v>79</v>
      </c>
      <c r="C45" s="289" t="s">
        <v>80</v>
      </c>
      <c r="D45" s="289" t="s">
        <v>72</v>
      </c>
      <c r="E45" s="294" t="s">
        <v>121</v>
      </c>
      <c r="F45" s="289" t="s">
        <v>79</v>
      </c>
      <c r="G45" s="289" t="s">
        <v>80</v>
      </c>
      <c r="H45" s="289" t="s">
        <v>72</v>
      </c>
      <c r="I45" s="294" t="s">
        <v>122</v>
      </c>
      <c r="J45" s="289" t="s">
        <v>79</v>
      </c>
      <c r="K45" s="328" t="s">
        <v>80</v>
      </c>
    </row>
    <row r="46" ht="15.6" spans="1:11">
      <c r="A46" s="193" t="s">
        <v>71</v>
      </c>
      <c r="B46" s="185" t="s">
        <v>79</v>
      </c>
      <c r="C46" s="185" t="s">
        <v>80</v>
      </c>
      <c r="D46" s="185" t="s">
        <v>72</v>
      </c>
      <c r="E46" s="227" t="s">
        <v>78</v>
      </c>
      <c r="F46" s="185" t="s">
        <v>79</v>
      </c>
      <c r="G46" s="185" t="s">
        <v>80</v>
      </c>
      <c r="H46" s="185" t="s">
        <v>72</v>
      </c>
      <c r="I46" s="227" t="s">
        <v>89</v>
      </c>
      <c r="J46" s="185" t="s">
        <v>79</v>
      </c>
      <c r="K46" s="186" t="s">
        <v>80</v>
      </c>
    </row>
    <row r="47" ht="16.35" spans="1:11">
      <c r="A47" s="200" t="s">
        <v>82</v>
      </c>
      <c r="B47" s="201"/>
      <c r="C47" s="201"/>
      <c r="D47" s="201"/>
      <c r="E47" s="201"/>
      <c r="F47" s="201"/>
      <c r="G47" s="201"/>
      <c r="H47" s="201"/>
      <c r="I47" s="201"/>
      <c r="J47" s="201"/>
      <c r="K47" s="252"/>
    </row>
    <row r="48" ht="16.35" spans="1:11">
      <c r="A48" s="313" t="s">
        <v>123</v>
      </c>
      <c r="B48" s="313"/>
      <c r="C48" s="313"/>
      <c r="D48" s="313"/>
      <c r="E48" s="313"/>
      <c r="F48" s="313"/>
      <c r="G48" s="313"/>
      <c r="H48" s="313"/>
      <c r="I48" s="313"/>
      <c r="J48" s="313"/>
      <c r="K48" s="313"/>
    </row>
    <row r="49" ht="16.35" spans="1:11">
      <c r="A49" s="314"/>
      <c r="B49" s="315"/>
      <c r="C49" s="315"/>
      <c r="D49" s="315"/>
      <c r="E49" s="315"/>
      <c r="F49" s="315"/>
      <c r="G49" s="315"/>
      <c r="H49" s="315"/>
      <c r="I49" s="315"/>
      <c r="J49" s="315"/>
      <c r="K49" s="339"/>
    </row>
    <row r="50" ht="16.35" spans="1:11">
      <c r="A50" s="316" t="s">
        <v>124</v>
      </c>
      <c r="B50" s="317" t="s">
        <v>125</v>
      </c>
      <c r="C50" s="317"/>
      <c r="D50" s="318" t="s">
        <v>126</v>
      </c>
      <c r="E50" s="319"/>
      <c r="F50" s="320" t="s">
        <v>127</v>
      </c>
      <c r="G50" s="321"/>
      <c r="H50" s="322" t="s">
        <v>128</v>
      </c>
      <c r="I50" s="340"/>
      <c r="J50" s="341" t="s">
        <v>129</v>
      </c>
      <c r="K50" s="342"/>
    </row>
    <row r="51" ht="16.35" spans="1:11">
      <c r="A51" s="313" t="s">
        <v>130</v>
      </c>
      <c r="B51" s="313"/>
      <c r="C51" s="313"/>
      <c r="D51" s="313"/>
      <c r="E51" s="313"/>
      <c r="F51" s="313"/>
      <c r="G51" s="313"/>
      <c r="H51" s="313"/>
      <c r="I51" s="313"/>
      <c r="J51" s="313"/>
      <c r="K51" s="313"/>
    </row>
    <row r="52" ht="16.35" spans="1:11">
      <c r="A52" s="323"/>
      <c r="B52" s="324"/>
      <c r="C52" s="324"/>
      <c r="D52" s="324"/>
      <c r="E52" s="324"/>
      <c r="F52" s="324"/>
      <c r="G52" s="324"/>
      <c r="H52" s="324"/>
      <c r="I52" s="324"/>
      <c r="J52" s="324"/>
      <c r="K52" s="343"/>
    </row>
    <row r="53" ht="16.35" spans="1:11">
      <c r="A53" s="316" t="s">
        <v>124</v>
      </c>
      <c r="B53" s="317" t="s">
        <v>125</v>
      </c>
      <c r="C53" s="317"/>
      <c r="D53" s="318" t="s">
        <v>126</v>
      </c>
      <c r="E53" s="325"/>
      <c r="F53" s="320" t="s">
        <v>131</v>
      </c>
      <c r="G53" s="321">
        <v>45403</v>
      </c>
      <c r="H53" s="322" t="s">
        <v>128</v>
      </c>
      <c r="I53" s="340"/>
      <c r="J53" s="341" t="s">
        <v>129</v>
      </c>
      <c r="K53" s="34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134620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139065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189865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10160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8"/>
  <sheetViews>
    <sheetView view="pageBreakPreview" zoomScale="85" zoomScaleNormal="90" workbookViewId="0">
      <selection activeCell="O7" sqref="O7"/>
    </sheetView>
  </sheetViews>
  <sheetFormatPr defaultColWidth="9" defaultRowHeight="26" customHeight="1"/>
  <cols>
    <col min="1" max="1" width="17.1666666666667" style="62" customWidth="1"/>
    <col min="2" max="2" width="7.8" style="62" customWidth="1"/>
    <col min="3" max="7" width="9.33333333333333" style="62" customWidth="1"/>
    <col min="8" max="8" width="1.33333333333333" style="62" customWidth="1"/>
    <col min="9" max="9" width="11.5" style="62" customWidth="1"/>
    <col min="10" max="10" width="8.375" style="62" customWidth="1"/>
    <col min="11" max="11" width="10.5" style="62" customWidth="1"/>
    <col min="12" max="12" width="8.375" style="62" customWidth="1"/>
    <col min="13" max="14" width="10.875" style="62" customWidth="1"/>
    <col min="15" max="16384" width="9" style="62"/>
  </cols>
  <sheetData>
    <row r="1" s="62" customFormat="1" ht="30" customHeight="1" spans="1:14">
      <c r="A1" s="63" t="s">
        <v>132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="4" customFormat="1" ht="25" customHeight="1" spans="1:14">
      <c r="A2" s="65" t="s">
        <v>46</v>
      </c>
      <c r="B2" s="185" t="s">
        <v>47</v>
      </c>
      <c r="C2" s="186"/>
      <c r="D2" s="68" t="s">
        <v>133</v>
      </c>
      <c r="E2" s="69"/>
      <c r="F2" s="69"/>
      <c r="G2" s="69"/>
      <c r="H2" s="170"/>
      <c r="I2" s="81" t="s">
        <v>41</v>
      </c>
      <c r="J2" s="82" t="s">
        <v>42</v>
      </c>
      <c r="K2" s="83"/>
      <c r="L2" s="83"/>
      <c r="M2" s="83"/>
      <c r="N2" s="83"/>
    </row>
    <row r="3" s="4" customFormat="1" ht="23" customHeight="1" spans="1:14">
      <c r="A3" s="71" t="s">
        <v>134</v>
      </c>
      <c r="B3" s="72" t="s">
        <v>135</v>
      </c>
      <c r="C3" s="73"/>
      <c r="D3" s="73"/>
      <c r="E3" s="73"/>
      <c r="F3" s="73"/>
      <c r="G3" s="73"/>
      <c r="H3" s="65"/>
      <c r="I3" s="72" t="s">
        <v>136</v>
      </c>
      <c r="J3" s="73"/>
      <c r="K3" s="73"/>
      <c r="L3" s="73"/>
      <c r="M3" s="73"/>
      <c r="N3" s="73"/>
    </row>
    <row r="4" s="4" customFormat="1" ht="23" customHeight="1" spans="1:14">
      <c r="A4" s="73"/>
      <c r="B4" s="74" t="s">
        <v>94</v>
      </c>
      <c r="C4" s="74" t="s">
        <v>95</v>
      </c>
      <c r="D4" s="74" t="s">
        <v>96</v>
      </c>
      <c r="E4" s="74" t="s">
        <v>97</v>
      </c>
      <c r="F4" s="74" t="s">
        <v>98</v>
      </c>
      <c r="G4" s="74" t="s">
        <v>99</v>
      </c>
      <c r="H4" s="65"/>
      <c r="I4" s="74" t="s">
        <v>94</v>
      </c>
      <c r="J4" s="74" t="s">
        <v>95</v>
      </c>
      <c r="K4" s="74" t="s">
        <v>96</v>
      </c>
      <c r="L4" s="74" t="s">
        <v>97</v>
      </c>
      <c r="M4" s="74" t="s">
        <v>98</v>
      </c>
      <c r="N4" s="74" t="s">
        <v>99</v>
      </c>
    </row>
    <row r="5" s="4" customFormat="1" ht="23" customHeight="1" spans="1:14">
      <c r="A5" s="71"/>
      <c r="B5" s="74" t="s">
        <v>137</v>
      </c>
      <c r="C5" s="74" t="s">
        <v>138</v>
      </c>
      <c r="D5" s="74" t="s">
        <v>139</v>
      </c>
      <c r="E5" s="74" t="s">
        <v>140</v>
      </c>
      <c r="F5" s="74" t="s">
        <v>141</v>
      </c>
      <c r="G5" s="74" t="s">
        <v>142</v>
      </c>
      <c r="H5" s="65"/>
      <c r="I5" s="74" t="s">
        <v>137</v>
      </c>
      <c r="J5" s="74" t="s">
        <v>138</v>
      </c>
      <c r="K5" s="74" t="s">
        <v>139</v>
      </c>
      <c r="L5" s="74" t="s">
        <v>140</v>
      </c>
      <c r="M5" s="74" t="s">
        <v>141</v>
      </c>
      <c r="N5" s="74" t="s">
        <v>142</v>
      </c>
    </row>
    <row r="6" s="4" customFormat="1" ht="21" customHeight="1" spans="1:14">
      <c r="A6" s="75" t="s">
        <v>143</v>
      </c>
      <c r="B6" s="74">
        <f t="shared" ref="B6:B8" si="0">C6-1</f>
        <v>73</v>
      </c>
      <c r="C6" s="74">
        <f t="shared" ref="C6:C8" si="1">D6-2</f>
        <v>74</v>
      </c>
      <c r="D6" s="74">
        <v>76</v>
      </c>
      <c r="E6" s="74">
        <f t="shared" ref="E6:E8" si="2">D6+2</f>
        <v>78</v>
      </c>
      <c r="F6" s="74">
        <f t="shared" ref="F6:F8" si="3">E6+2</f>
        <v>80</v>
      </c>
      <c r="G6" s="74">
        <f t="shared" ref="G6:G8" si="4">F6+1</f>
        <v>81</v>
      </c>
      <c r="H6" s="65"/>
      <c r="I6" s="65" t="s">
        <v>144</v>
      </c>
      <c r="J6" s="65" t="s">
        <v>145</v>
      </c>
      <c r="K6" s="65" t="s">
        <v>146</v>
      </c>
      <c r="L6" s="65" t="s">
        <v>145</v>
      </c>
      <c r="M6" s="65" t="s">
        <v>144</v>
      </c>
      <c r="N6" s="65" t="s">
        <v>147</v>
      </c>
    </row>
    <row r="7" s="4" customFormat="1" ht="21" customHeight="1" spans="1:14">
      <c r="A7" s="75" t="s">
        <v>148</v>
      </c>
      <c r="B7" s="74">
        <f t="shared" si="0"/>
        <v>71</v>
      </c>
      <c r="C7" s="74">
        <f t="shared" si="1"/>
        <v>72</v>
      </c>
      <c r="D7" s="74">
        <v>74</v>
      </c>
      <c r="E7" s="74">
        <f t="shared" si="2"/>
        <v>76</v>
      </c>
      <c r="F7" s="74">
        <f t="shared" si="3"/>
        <v>78</v>
      </c>
      <c r="G7" s="74">
        <f t="shared" si="4"/>
        <v>79</v>
      </c>
      <c r="H7" s="65"/>
      <c r="I7" s="65" t="s">
        <v>149</v>
      </c>
      <c r="J7" s="65" t="s">
        <v>145</v>
      </c>
      <c r="K7" s="65">
        <f>0.3/0.3</f>
        <v>1</v>
      </c>
      <c r="L7" s="65" t="s">
        <v>146</v>
      </c>
      <c r="M7" s="65" t="s">
        <v>150</v>
      </c>
      <c r="N7" s="65" t="s">
        <v>151</v>
      </c>
    </row>
    <row r="8" s="4" customFormat="1" ht="21" customHeight="1" spans="1:14">
      <c r="A8" s="76" t="s">
        <v>152</v>
      </c>
      <c r="B8" s="74">
        <f t="shared" si="0"/>
        <v>65</v>
      </c>
      <c r="C8" s="74">
        <f t="shared" si="1"/>
        <v>66</v>
      </c>
      <c r="D8" s="74">
        <v>68</v>
      </c>
      <c r="E8" s="74">
        <f t="shared" si="2"/>
        <v>70</v>
      </c>
      <c r="F8" s="74">
        <f t="shared" si="3"/>
        <v>72</v>
      </c>
      <c r="G8" s="74">
        <f t="shared" si="4"/>
        <v>73</v>
      </c>
      <c r="H8" s="65"/>
      <c r="I8" s="65" t="s">
        <v>153</v>
      </c>
      <c r="J8" s="65" t="s">
        <v>145</v>
      </c>
      <c r="K8" s="65" t="s">
        <v>145</v>
      </c>
      <c r="L8" s="65" t="s">
        <v>145</v>
      </c>
      <c r="M8" s="65" t="s">
        <v>145</v>
      </c>
      <c r="N8" s="65" t="s">
        <v>145</v>
      </c>
    </row>
    <row r="9" s="4" customFormat="1" ht="21" customHeight="1" spans="1:14">
      <c r="A9" s="75" t="s">
        <v>154</v>
      </c>
      <c r="B9" s="74">
        <f t="shared" ref="B9:B11" si="5">C9-4</f>
        <v>116</v>
      </c>
      <c r="C9" s="74">
        <f t="shared" ref="C9:C11" si="6">D9-4</f>
        <v>120</v>
      </c>
      <c r="D9" s="74">
        <v>124</v>
      </c>
      <c r="E9" s="74">
        <f t="shared" ref="E9:E11" si="7">D9+4</f>
        <v>128</v>
      </c>
      <c r="F9" s="74">
        <f>E9+4</f>
        <v>132</v>
      </c>
      <c r="G9" s="74">
        <f t="shared" ref="G9:G11" si="8">F9+6</f>
        <v>138</v>
      </c>
      <c r="H9" s="65"/>
      <c r="I9" s="65" t="s">
        <v>145</v>
      </c>
      <c r="J9" s="65" t="s">
        <v>145</v>
      </c>
      <c r="K9" s="65" t="s">
        <v>145</v>
      </c>
      <c r="L9" s="65" t="s">
        <v>155</v>
      </c>
      <c r="M9" s="65" t="s">
        <v>145</v>
      </c>
      <c r="N9" s="65" t="s">
        <v>145</v>
      </c>
    </row>
    <row r="10" s="4" customFormat="1" ht="21" customHeight="1" spans="1:14">
      <c r="A10" s="75" t="s">
        <v>156</v>
      </c>
      <c r="B10" s="74">
        <f t="shared" si="5"/>
        <v>114</v>
      </c>
      <c r="C10" s="74">
        <f t="shared" si="6"/>
        <v>118</v>
      </c>
      <c r="D10" s="74">
        <v>122</v>
      </c>
      <c r="E10" s="74">
        <f t="shared" si="7"/>
        <v>126</v>
      </c>
      <c r="F10" s="74">
        <f>E10+5</f>
        <v>131</v>
      </c>
      <c r="G10" s="74">
        <f t="shared" si="8"/>
        <v>137</v>
      </c>
      <c r="H10" s="65"/>
      <c r="I10" s="65" t="s">
        <v>145</v>
      </c>
      <c r="J10" s="65" t="s">
        <v>145</v>
      </c>
      <c r="K10" s="65" t="s">
        <v>145</v>
      </c>
      <c r="L10" s="65" t="s">
        <v>145</v>
      </c>
      <c r="M10" s="65" t="s">
        <v>145</v>
      </c>
      <c r="N10" s="65" t="s">
        <v>145</v>
      </c>
    </row>
    <row r="11" s="4" customFormat="1" ht="21" customHeight="1" spans="1:14">
      <c r="A11" s="75" t="s">
        <v>157</v>
      </c>
      <c r="B11" s="74">
        <f t="shared" si="5"/>
        <v>112</v>
      </c>
      <c r="C11" s="74">
        <f t="shared" si="6"/>
        <v>116</v>
      </c>
      <c r="D11" s="74">
        <v>120</v>
      </c>
      <c r="E11" s="74">
        <f t="shared" si="7"/>
        <v>124</v>
      </c>
      <c r="F11" s="74">
        <f>E11+5</f>
        <v>129</v>
      </c>
      <c r="G11" s="74">
        <f t="shared" si="8"/>
        <v>135</v>
      </c>
      <c r="H11" s="65"/>
      <c r="I11" s="65" t="s">
        <v>158</v>
      </c>
      <c r="J11" s="65" t="s">
        <v>159</v>
      </c>
      <c r="K11" s="65" t="s">
        <v>160</v>
      </c>
      <c r="L11" s="65" t="s">
        <v>161</v>
      </c>
      <c r="M11" s="65" t="s">
        <v>159</v>
      </c>
      <c r="N11" s="65" t="s">
        <v>162</v>
      </c>
    </row>
    <row r="12" s="4" customFormat="1" ht="21" customHeight="1" spans="1:14">
      <c r="A12" s="75" t="s">
        <v>163</v>
      </c>
      <c r="B12" s="74">
        <f>C12-1.2</f>
        <v>48.6</v>
      </c>
      <c r="C12" s="74">
        <f>D12-1.2</f>
        <v>49.8</v>
      </c>
      <c r="D12" s="74">
        <v>51</v>
      </c>
      <c r="E12" s="74">
        <f>D12+1.2</f>
        <v>52.2</v>
      </c>
      <c r="F12" s="74">
        <f>E12+1.2</f>
        <v>53.4</v>
      </c>
      <c r="G12" s="74">
        <f>F12+1.4</f>
        <v>54.8</v>
      </c>
      <c r="H12" s="65"/>
      <c r="I12" s="65" t="s">
        <v>164</v>
      </c>
      <c r="J12" s="65" t="s">
        <v>165</v>
      </c>
      <c r="K12" s="65" t="s">
        <v>145</v>
      </c>
      <c r="L12" s="65" t="s">
        <v>155</v>
      </c>
      <c r="M12" s="65" t="s">
        <v>145</v>
      </c>
      <c r="N12" s="65" t="s">
        <v>166</v>
      </c>
    </row>
    <row r="13" s="4" customFormat="1" ht="21" customHeight="1" spans="1:14">
      <c r="A13" s="75" t="s">
        <v>167</v>
      </c>
      <c r="B13" s="74">
        <f>C13-0.6</f>
        <v>63.2</v>
      </c>
      <c r="C13" s="74">
        <f>D13-1.2</f>
        <v>63.8</v>
      </c>
      <c r="D13" s="74">
        <v>65</v>
      </c>
      <c r="E13" s="74">
        <f>D13+1.2</f>
        <v>66.2</v>
      </c>
      <c r="F13" s="74">
        <f>E13+1.2</f>
        <v>67.4</v>
      </c>
      <c r="G13" s="74">
        <f>F13+0.6</f>
        <v>68</v>
      </c>
      <c r="H13" s="65"/>
      <c r="I13" s="65" t="s">
        <v>168</v>
      </c>
      <c r="J13" s="65" t="s">
        <v>169</v>
      </c>
      <c r="K13" s="65" t="s">
        <v>169</v>
      </c>
      <c r="L13" s="65" t="s">
        <v>169</v>
      </c>
      <c r="M13" s="65" t="s">
        <v>169</v>
      </c>
      <c r="N13" s="65" t="s">
        <v>169</v>
      </c>
    </row>
    <row r="14" s="4" customFormat="1" ht="21" customHeight="1" spans="1:14">
      <c r="A14" s="75" t="s">
        <v>170</v>
      </c>
      <c r="B14" s="74">
        <f>C14-0.8</f>
        <v>22.9</v>
      </c>
      <c r="C14" s="74">
        <f>D14-0.8</f>
        <v>23.7</v>
      </c>
      <c r="D14" s="74">
        <v>24.5</v>
      </c>
      <c r="E14" s="74">
        <f>D14+0.8</f>
        <v>25.3</v>
      </c>
      <c r="F14" s="74">
        <f>E14+0.8</f>
        <v>26.1</v>
      </c>
      <c r="G14" s="74">
        <f>F14+1.3</f>
        <v>27.4</v>
      </c>
      <c r="H14" s="65"/>
      <c r="I14" s="65" t="s">
        <v>146</v>
      </c>
      <c r="J14" s="65" t="s">
        <v>145</v>
      </c>
      <c r="K14" s="65" t="s">
        <v>168</v>
      </c>
      <c r="L14" s="65" t="s">
        <v>168</v>
      </c>
      <c r="M14" s="65" t="s">
        <v>169</v>
      </c>
      <c r="N14" s="65" t="s">
        <v>169</v>
      </c>
    </row>
    <row r="15" s="4" customFormat="1" ht="21" customHeight="1" spans="1:14">
      <c r="A15" s="75" t="s">
        <v>171</v>
      </c>
      <c r="B15" s="74">
        <f>C15-0.7</f>
        <v>19.1</v>
      </c>
      <c r="C15" s="74">
        <f>D15-0.7</f>
        <v>19.8</v>
      </c>
      <c r="D15" s="74">
        <v>20.5</v>
      </c>
      <c r="E15" s="74">
        <f>D15+0.7</f>
        <v>21.2</v>
      </c>
      <c r="F15" s="74">
        <f>E15+0.7</f>
        <v>21.9</v>
      </c>
      <c r="G15" s="74">
        <f>F15+1</f>
        <v>22.9</v>
      </c>
      <c r="H15" s="65"/>
      <c r="I15" s="65" t="s">
        <v>145</v>
      </c>
      <c r="J15" s="65" t="s">
        <v>145</v>
      </c>
      <c r="K15" s="65" t="s">
        <v>145</v>
      </c>
      <c r="L15" s="65" t="s">
        <v>145</v>
      </c>
      <c r="M15" s="65" t="s">
        <v>145</v>
      </c>
      <c r="N15" s="65" t="s">
        <v>145</v>
      </c>
    </row>
    <row r="16" s="4" customFormat="1" ht="21" customHeight="1" spans="1:14">
      <c r="A16" s="75" t="s">
        <v>172</v>
      </c>
      <c r="B16" s="74">
        <f>C16-0.5</f>
        <v>14</v>
      </c>
      <c r="C16" s="74">
        <f>D16-0.5</f>
        <v>14.5</v>
      </c>
      <c r="D16" s="74">
        <v>15</v>
      </c>
      <c r="E16" s="74">
        <f>D16+0.5</f>
        <v>15.5</v>
      </c>
      <c r="F16" s="74">
        <f>E16+0.5</f>
        <v>16</v>
      </c>
      <c r="G16" s="74">
        <f>F16+0.7</f>
        <v>16.7</v>
      </c>
      <c r="H16" s="65"/>
      <c r="I16" s="65" t="s">
        <v>145</v>
      </c>
      <c r="J16" s="65" t="s">
        <v>145</v>
      </c>
      <c r="K16" s="65" t="s">
        <v>145</v>
      </c>
      <c r="L16" s="65" t="s">
        <v>145</v>
      </c>
      <c r="M16" s="65" t="s">
        <v>145</v>
      </c>
      <c r="N16" s="65" t="s">
        <v>145</v>
      </c>
    </row>
    <row r="17" s="4" customFormat="1" ht="21" customHeight="1" spans="1:14">
      <c r="A17" s="75" t="s">
        <v>173</v>
      </c>
      <c r="B17" s="74">
        <f>C17-1</f>
        <v>57</v>
      </c>
      <c r="C17" s="74">
        <f>D17-1</f>
        <v>58</v>
      </c>
      <c r="D17" s="74">
        <v>59</v>
      </c>
      <c r="E17" s="74">
        <f>D17+1</f>
        <v>60</v>
      </c>
      <c r="F17" s="74">
        <f>E17+1</f>
        <v>61</v>
      </c>
      <c r="G17" s="74">
        <f>F17+1.5</f>
        <v>62.5</v>
      </c>
      <c r="H17" s="65"/>
      <c r="I17" s="65"/>
      <c r="J17" s="65" t="s">
        <v>145</v>
      </c>
      <c r="K17" s="65" t="s">
        <v>145</v>
      </c>
      <c r="L17" s="65" t="s">
        <v>145</v>
      </c>
      <c r="M17" s="65" t="s">
        <v>145</v>
      </c>
      <c r="N17" s="65" t="s">
        <v>145</v>
      </c>
    </row>
    <row r="18" s="4" customFormat="1" ht="21" customHeight="1" spans="1:14">
      <c r="A18" s="75" t="s">
        <v>174</v>
      </c>
      <c r="B18" s="74">
        <f>C18-1</f>
        <v>55</v>
      </c>
      <c r="C18" s="74">
        <f>D18-1</f>
        <v>56</v>
      </c>
      <c r="D18" s="74">
        <v>57</v>
      </c>
      <c r="E18" s="74">
        <f>D18+1</f>
        <v>58</v>
      </c>
      <c r="F18" s="74">
        <f>E18+1</f>
        <v>59</v>
      </c>
      <c r="G18" s="74">
        <f>F18+1.5</f>
        <v>60.5</v>
      </c>
      <c r="H18" s="65"/>
      <c r="I18" s="65" t="s">
        <v>175</v>
      </c>
      <c r="J18" s="65" t="s">
        <v>169</v>
      </c>
      <c r="K18" s="65" t="s">
        <v>169</v>
      </c>
      <c r="L18" s="65" t="s">
        <v>176</v>
      </c>
      <c r="M18" s="65" t="s">
        <v>169</v>
      </c>
      <c r="N18" s="65" t="s">
        <v>144</v>
      </c>
    </row>
    <row r="19" s="4" customFormat="1" ht="21" customHeight="1" spans="1:14">
      <c r="A19" s="75" t="s">
        <v>177</v>
      </c>
      <c r="B19" s="74">
        <f>D19</f>
        <v>10.5</v>
      </c>
      <c r="C19" s="74">
        <f>D19</f>
        <v>10.5</v>
      </c>
      <c r="D19" s="74">
        <v>10.5</v>
      </c>
      <c r="E19" s="74">
        <f>D19</f>
        <v>10.5</v>
      </c>
      <c r="F19" s="74">
        <f>D19</f>
        <v>10.5</v>
      </c>
      <c r="G19" s="74">
        <f>D19</f>
        <v>10.5</v>
      </c>
      <c r="H19" s="65"/>
      <c r="I19" s="65" t="s">
        <v>146</v>
      </c>
      <c r="J19" s="65" t="s">
        <v>145</v>
      </c>
      <c r="K19" s="65" t="s">
        <v>168</v>
      </c>
      <c r="L19" s="65" t="s">
        <v>168</v>
      </c>
      <c r="M19" s="65" t="s">
        <v>169</v>
      </c>
      <c r="N19" s="65" t="s">
        <v>169</v>
      </c>
    </row>
    <row r="20" s="4" customFormat="1" ht="21" customHeight="1" spans="1:14">
      <c r="A20" s="75" t="s">
        <v>178</v>
      </c>
      <c r="B20" s="74">
        <f>D20</f>
        <v>10</v>
      </c>
      <c r="C20" s="74">
        <f>D20</f>
        <v>10</v>
      </c>
      <c r="D20" s="74">
        <v>10</v>
      </c>
      <c r="E20" s="74">
        <f>D20</f>
        <v>10</v>
      </c>
      <c r="F20" s="74">
        <f>D20</f>
        <v>10</v>
      </c>
      <c r="G20" s="74">
        <f>D20</f>
        <v>10</v>
      </c>
      <c r="H20" s="65"/>
      <c r="I20" s="65" t="s">
        <v>164</v>
      </c>
      <c r="J20" s="65" t="s">
        <v>165</v>
      </c>
      <c r="K20" s="65" t="s">
        <v>145</v>
      </c>
      <c r="L20" s="65" t="s">
        <v>155</v>
      </c>
      <c r="M20" s="65" t="s">
        <v>145</v>
      </c>
      <c r="N20" s="65" t="s">
        <v>166</v>
      </c>
    </row>
    <row r="21" s="4" customFormat="1" ht="19" customHeight="1" spans="1:14">
      <c r="A21" s="75" t="s">
        <v>179</v>
      </c>
      <c r="B21" s="74">
        <f>C21-0.5</f>
        <v>36</v>
      </c>
      <c r="C21" s="74">
        <f>D21-0.5</f>
        <v>36.5</v>
      </c>
      <c r="D21" s="74">
        <v>37</v>
      </c>
      <c r="E21" s="74">
        <f t="shared" ref="E21:G21" si="9">D21+0.5</f>
        <v>37.5</v>
      </c>
      <c r="F21" s="74">
        <f t="shared" si="9"/>
        <v>38</v>
      </c>
      <c r="G21" s="74">
        <f t="shared" si="9"/>
        <v>38.5</v>
      </c>
      <c r="H21" s="171"/>
      <c r="I21" s="65" t="s">
        <v>168</v>
      </c>
      <c r="J21" s="65" t="s">
        <v>169</v>
      </c>
      <c r="K21" s="65" t="s">
        <v>169</v>
      </c>
      <c r="L21" s="65" t="s">
        <v>169</v>
      </c>
      <c r="M21" s="65" t="s">
        <v>169</v>
      </c>
      <c r="N21" s="65" t="s">
        <v>169</v>
      </c>
    </row>
    <row r="22" s="62" customFormat="1" ht="17.55" spans="1:14">
      <c r="A22" s="75" t="s">
        <v>180</v>
      </c>
      <c r="B22" s="74">
        <f>C22-0.5</f>
        <v>26</v>
      </c>
      <c r="C22" s="74">
        <f>D22-0.5</f>
        <v>26.5</v>
      </c>
      <c r="D22" s="74">
        <v>27</v>
      </c>
      <c r="E22" s="74">
        <f>D22+0.5</f>
        <v>27.5</v>
      </c>
      <c r="F22" s="74">
        <f>E22+0.5</f>
        <v>28</v>
      </c>
      <c r="G22" s="74">
        <f>F22+0.75</f>
        <v>28.75</v>
      </c>
      <c r="H22" s="80"/>
      <c r="I22" s="65" t="s">
        <v>145</v>
      </c>
      <c r="J22" s="65" t="s">
        <v>145</v>
      </c>
      <c r="K22" s="65" t="s">
        <v>145</v>
      </c>
      <c r="L22" s="65" t="s">
        <v>145</v>
      </c>
      <c r="M22" s="65" t="s">
        <v>145</v>
      </c>
      <c r="N22" s="65" t="s">
        <v>145</v>
      </c>
    </row>
    <row r="23" s="62" customFormat="1" ht="16.8" spans="1:14">
      <c r="A23" s="75" t="s">
        <v>181</v>
      </c>
      <c r="B23" s="74">
        <f>D23-1</f>
        <v>24</v>
      </c>
      <c r="C23" s="74">
        <f>B23</f>
        <v>24</v>
      </c>
      <c r="D23" s="74">
        <v>25</v>
      </c>
      <c r="E23" s="74">
        <f>D23</f>
        <v>25</v>
      </c>
      <c r="F23" s="74">
        <f>D23+1.5</f>
        <v>26.5</v>
      </c>
      <c r="G23" s="74">
        <f>F23</f>
        <v>26.5</v>
      </c>
      <c r="H23" s="80"/>
      <c r="I23" s="65"/>
      <c r="J23" s="65" t="s">
        <v>145</v>
      </c>
      <c r="K23" s="65" t="s">
        <v>145</v>
      </c>
      <c r="L23" s="65" t="s">
        <v>145</v>
      </c>
      <c r="M23" s="65" t="s">
        <v>145</v>
      </c>
      <c r="N23" s="65" t="s">
        <v>145</v>
      </c>
    </row>
    <row r="24" s="62" customFormat="1" ht="20" customHeight="1" spans="1:14">
      <c r="A24" s="78" t="s">
        <v>182</v>
      </c>
      <c r="B24" s="79">
        <f>C24</f>
        <v>15</v>
      </c>
      <c r="C24" s="79">
        <f>D24</f>
        <v>15</v>
      </c>
      <c r="D24" s="79">
        <v>15</v>
      </c>
      <c r="E24" s="79">
        <f>D24</f>
        <v>15</v>
      </c>
      <c r="F24" s="79">
        <f>E24+2</f>
        <v>17</v>
      </c>
      <c r="G24" s="79">
        <f>F24</f>
        <v>17</v>
      </c>
      <c r="H24" s="80"/>
      <c r="I24" s="84" t="s">
        <v>175</v>
      </c>
      <c r="J24" s="84" t="s">
        <v>169</v>
      </c>
      <c r="K24" s="84" t="s">
        <v>169</v>
      </c>
      <c r="L24" s="84" t="s">
        <v>176</v>
      </c>
      <c r="M24" s="84" t="s">
        <v>169</v>
      </c>
      <c r="N24" s="84" t="s">
        <v>144</v>
      </c>
    </row>
    <row r="25" s="62" customFormat="1" ht="20" customHeight="1" spans="1:14">
      <c r="A25" s="75" t="s">
        <v>183</v>
      </c>
      <c r="B25" s="74">
        <f>C25</f>
        <v>6.5</v>
      </c>
      <c r="C25" s="74">
        <f>D25</f>
        <v>6.5</v>
      </c>
      <c r="D25" s="74">
        <v>6.5</v>
      </c>
      <c r="E25" s="74">
        <f>D25</f>
        <v>6.5</v>
      </c>
      <c r="F25" s="74">
        <f>E25</f>
        <v>6.5</v>
      </c>
      <c r="G25" s="74">
        <f>F25</f>
        <v>6.5</v>
      </c>
      <c r="H25" s="272"/>
      <c r="I25" s="65" t="s">
        <v>146</v>
      </c>
      <c r="J25" s="65" t="s">
        <v>145</v>
      </c>
      <c r="K25" s="65" t="s">
        <v>168</v>
      </c>
      <c r="L25" s="65" t="s">
        <v>168</v>
      </c>
      <c r="M25" s="65" t="s">
        <v>169</v>
      </c>
      <c r="N25" s="65" t="s">
        <v>169</v>
      </c>
    </row>
    <row r="26" s="62" customFormat="1" ht="47" customHeight="1" spans="1:14">
      <c r="A26" s="273"/>
      <c r="B26" s="274"/>
      <c r="C26" s="274"/>
      <c r="D26" s="274"/>
      <c r="E26" s="274"/>
      <c r="F26" s="274"/>
      <c r="G26" s="274"/>
      <c r="H26" s="80"/>
      <c r="I26" s="85"/>
      <c r="J26" s="86"/>
      <c r="K26" s="85"/>
      <c r="L26" s="85"/>
      <c r="M26" s="85"/>
      <c r="N26" s="85"/>
    </row>
    <row r="27" s="62" customFormat="1" ht="47" customHeight="1" spans="1:14">
      <c r="A27" s="273"/>
      <c r="B27" s="274"/>
      <c r="C27" s="274"/>
      <c r="D27" s="274"/>
      <c r="E27" s="274"/>
      <c r="F27" s="274"/>
      <c r="G27" s="274"/>
      <c r="H27" s="80"/>
      <c r="I27" s="85"/>
      <c r="J27" s="86"/>
      <c r="K27" s="85"/>
      <c r="L27" s="85"/>
      <c r="M27" s="85"/>
      <c r="N27" s="85"/>
    </row>
    <row r="28" s="62" customFormat="1" ht="47" customHeight="1" spans="8:14">
      <c r="H28" s="80"/>
      <c r="I28" s="85" t="s">
        <v>184</v>
      </c>
      <c r="J28" s="86"/>
      <c r="K28" s="85" t="s">
        <v>185</v>
      </c>
      <c r="L28" s="85"/>
      <c r="M28" s="85" t="s">
        <v>186</v>
      </c>
      <c r="N28" s="85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ageMargins left="0.161111111111111" right="0.161111111111111" top="0.2125" bottom="0.2125" header="0.5" footer="0.5"/>
  <pageSetup paperSize="9" fitToHeight="0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view="pageBreakPreview" zoomScale="110" zoomScaleNormal="110" workbookViewId="0">
      <selection activeCell="B7" sqref="B7:C7"/>
    </sheetView>
  </sheetViews>
  <sheetFormatPr defaultColWidth="10" defaultRowHeight="16.5" customHeight="1"/>
  <cols>
    <col min="1" max="1" width="10.875" style="172" customWidth="1"/>
    <col min="2" max="6" width="10" style="172"/>
    <col min="7" max="7" width="10.1" style="172"/>
    <col min="8" max="16384" width="10" style="172"/>
  </cols>
  <sheetData>
    <row r="1" ht="22.5" customHeight="1" spans="1:11">
      <c r="A1" s="173" t="s">
        <v>187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ht="17.25" customHeight="1" spans="1:11">
      <c r="A2" s="174" t="s">
        <v>37</v>
      </c>
      <c r="B2" s="175" t="s">
        <v>38</v>
      </c>
      <c r="C2" s="175"/>
      <c r="D2" s="176" t="s">
        <v>39</v>
      </c>
      <c r="E2" s="176"/>
      <c r="F2" s="175" t="s">
        <v>40</v>
      </c>
      <c r="G2" s="175"/>
      <c r="H2" s="177" t="s">
        <v>41</v>
      </c>
      <c r="I2" s="249" t="s">
        <v>42</v>
      </c>
      <c r="J2" s="249"/>
      <c r="K2" s="250"/>
    </row>
    <row r="3" customHeight="1" spans="1:11">
      <c r="A3" s="178" t="s">
        <v>43</v>
      </c>
      <c r="B3" s="179"/>
      <c r="C3" s="180"/>
      <c r="D3" s="181" t="s">
        <v>44</v>
      </c>
      <c r="E3" s="182"/>
      <c r="F3" s="182"/>
      <c r="G3" s="183"/>
      <c r="H3" s="181" t="s">
        <v>45</v>
      </c>
      <c r="I3" s="182"/>
      <c r="J3" s="182"/>
      <c r="K3" s="183"/>
    </row>
    <row r="4" customHeight="1" spans="1:11">
      <c r="A4" s="184" t="s">
        <v>46</v>
      </c>
      <c r="B4" s="185" t="s">
        <v>47</v>
      </c>
      <c r="C4" s="186"/>
      <c r="D4" s="184" t="s">
        <v>48</v>
      </c>
      <c r="E4" s="187"/>
      <c r="F4" s="188">
        <v>45528</v>
      </c>
      <c r="G4" s="189"/>
      <c r="H4" s="184" t="s">
        <v>188</v>
      </c>
      <c r="I4" s="187"/>
      <c r="J4" s="185" t="s">
        <v>50</v>
      </c>
      <c r="K4" s="186" t="s">
        <v>51</v>
      </c>
    </row>
    <row r="5" customHeight="1" spans="1:11">
      <c r="A5" s="190" t="s">
        <v>52</v>
      </c>
      <c r="B5" s="97" t="s">
        <v>53</v>
      </c>
      <c r="C5" s="97"/>
      <c r="D5" s="184" t="s">
        <v>189</v>
      </c>
      <c r="E5" s="187"/>
      <c r="F5" s="191">
        <v>1</v>
      </c>
      <c r="G5" s="192"/>
      <c r="H5" s="184" t="s">
        <v>190</v>
      </c>
      <c r="I5" s="187"/>
      <c r="J5" s="185" t="s">
        <v>50</v>
      </c>
      <c r="K5" s="186" t="s">
        <v>51</v>
      </c>
    </row>
    <row r="6" customHeight="1" spans="1:11">
      <c r="A6" s="184" t="s">
        <v>56</v>
      </c>
      <c r="B6" s="185">
        <v>6</v>
      </c>
      <c r="C6" s="186">
        <v>6</v>
      </c>
      <c r="D6" s="184" t="s">
        <v>191</v>
      </c>
      <c r="E6" s="187"/>
      <c r="F6" s="191">
        <v>0.9</v>
      </c>
      <c r="G6" s="192"/>
      <c r="H6" s="193" t="s">
        <v>192</v>
      </c>
      <c r="I6" s="227"/>
      <c r="J6" s="227"/>
      <c r="K6" s="251"/>
    </row>
    <row r="7" customHeight="1" spans="1:11">
      <c r="A7" s="184" t="s">
        <v>59</v>
      </c>
      <c r="B7" s="194">
        <v>32097</v>
      </c>
      <c r="C7" s="195"/>
      <c r="D7" s="184" t="s">
        <v>193</v>
      </c>
      <c r="E7" s="187"/>
      <c r="F7" s="191">
        <v>0.8</v>
      </c>
      <c r="G7" s="192"/>
      <c r="H7" s="196"/>
      <c r="I7" s="185"/>
      <c r="J7" s="185"/>
      <c r="K7" s="186"/>
    </row>
    <row r="8" ht="34" customHeight="1" spans="1:11">
      <c r="A8" s="197" t="s">
        <v>62</v>
      </c>
      <c r="B8" s="198" t="s">
        <v>63</v>
      </c>
      <c r="C8" s="199"/>
      <c r="D8" s="200" t="s">
        <v>64</v>
      </c>
      <c r="E8" s="201"/>
      <c r="F8" s="202">
        <v>45430</v>
      </c>
      <c r="G8" s="203"/>
      <c r="H8" s="200" t="s">
        <v>194</v>
      </c>
      <c r="I8" s="201"/>
      <c r="J8" s="201"/>
      <c r="K8" s="252"/>
    </row>
    <row r="9" customHeight="1" spans="1:11">
      <c r="A9" s="204" t="s">
        <v>195</v>
      </c>
      <c r="B9" s="204"/>
      <c r="C9" s="204"/>
      <c r="D9" s="204"/>
      <c r="E9" s="204"/>
      <c r="F9" s="204"/>
      <c r="G9" s="204"/>
      <c r="H9" s="204"/>
      <c r="I9" s="204"/>
      <c r="J9" s="204"/>
      <c r="K9" s="204"/>
    </row>
    <row r="10" customHeight="1" spans="1:11">
      <c r="A10" s="205" t="s">
        <v>68</v>
      </c>
      <c r="B10" s="206" t="s">
        <v>69</v>
      </c>
      <c r="C10" s="207" t="s">
        <v>70</v>
      </c>
      <c r="D10" s="208"/>
      <c r="E10" s="209" t="s">
        <v>73</v>
      </c>
      <c r="F10" s="206" t="s">
        <v>69</v>
      </c>
      <c r="G10" s="207" t="s">
        <v>70</v>
      </c>
      <c r="H10" s="206"/>
      <c r="I10" s="209" t="s">
        <v>71</v>
      </c>
      <c r="J10" s="206" t="s">
        <v>69</v>
      </c>
      <c r="K10" s="253" t="s">
        <v>70</v>
      </c>
    </row>
    <row r="11" customHeight="1" spans="1:11">
      <c r="A11" s="190" t="s">
        <v>74</v>
      </c>
      <c r="B11" s="210" t="s">
        <v>69</v>
      </c>
      <c r="C11" s="185" t="s">
        <v>70</v>
      </c>
      <c r="D11" s="211"/>
      <c r="E11" s="212" t="s">
        <v>76</v>
      </c>
      <c r="F11" s="210" t="s">
        <v>69</v>
      </c>
      <c r="G11" s="185" t="s">
        <v>70</v>
      </c>
      <c r="H11" s="210"/>
      <c r="I11" s="212" t="s">
        <v>81</v>
      </c>
      <c r="J11" s="210" t="s">
        <v>69</v>
      </c>
      <c r="K11" s="186" t="s">
        <v>70</v>
      </c>
    </row>
    <row r="12" customHeight="1" spans="1:11">
      <c r="A12" s="200" t="s">
        <v>112</v>
      </c>
      <c r="B12" s="201"/>
      <c r="C12" s="201"/>
      <c r="D12" s="201"/>
      <c r="E12" s="201"/>
      <c r="F12" s="201"/>
      <c r="G12" s="201"/>
      <c r="H12" s="201"/>
      <c r="I12" s="201"/>
      <c r="J12" s="201"/>
      <c r="K12" s="252"/>
    </row>
    <row r="13" customHeight="1" spans="1:11">
      <c r="A13" s="213" t="s">
        <v>196</v>
      </c>
      <c r="B13" s="213"/>
      <c r="C13" s="213"/>
      <c r="D13" s="213"/>
      <c r="E13" s="213"/>
      <c r="F13" s="213"/>
      <c r="G13" s="213"/>
      <c r="H13" s="213"/>
      <c r="I13" s="213"/>
      <c r="J13" s="213"/>
      <c r="K13" s="213"/>
    </row>
    <row r="14" customHeight="1" spans="1:11">
      <c r="A14" s="214"/>
      <c r="B14" s="215"/>
      <c r="C14" s="215"/>
      <c r="D14" s="215"/>
      <c r="E14" s="215"/>
      <c r="F14" s="215"/>
      <c r="G14" s="215"/>
      <c r="H14" s="215"/>
      <c r="I14" s="254"/>
      <c r="J14" s="254"/>
      <c r="K14" s="255"/>
    </row>
    <row r="15" customHeight="1" spans="1:11">
      <c r="A15" s="216"/>
      <c r="B15" s="217"/>
      <c r="C15" s="217"/>
      <c r="D15" s="218"/>
      <c r="E15" s="219"/>
      <c r="F15" s="217"/>
      <c r="G15" s="217"/>
      <c r="H15" s="218"/>
      <c r="I15" s="256"/>
      <c r="J15" s="257"/>
      <c r="K15" s="258"/>
    </row>
    <row r="16" customHeight="1" spans="1:11">
      <c r="A16" s="220"/>
      <c r="B16" s="221"/>
      <c r="C16" s="221"/>
      <c r="D16" s="221"/>
      <c r="E16" s="221"/>
      <c r="F16" s="221"/>
      <c r="G16" s="221"/>
      <c r="H16" s="221"/>
      <c r="I16" s="221"/>
      <c r="J16" s="221"/>
      <c r="K16" s="259"/>
    </row>
    <row r="17" customHeight="1" spans="1:11">
      <c r="A17" s="213" t="s">
        <v>197</v>
      </c>
      <c r="B17" s="213"/>
      <c r="C17" s="213"/>
      <c r="D17" s="213"/>
      <c r="E17" s="213"/>
      <c r="F17" s="213"/>
      <c r="G17" s="213"/>
      <c r="H17" s="213"/>
      <c r="I17" s="213"/>
      <c r="J17" s="213"/>
      <c r="K17" s="213"/>
    </row>
    <row r="18" customHeight="1" spans="1:11">
      <c r="A18" s="214" t="s">
        <v>194</v>
      </c>
      <c r="B18" s="215"/>
      <c r="C18" s="215"/>
      <c r="D18" s="215"/>
      <c r="E18" s="215"/>
      <c r="F18" s="215"/>
      <c r="G18" s="215"/>
      <c r="H18" s="215"/>
      <c r="I18" s="254"/>
      <c r="J18" s="254"/>
      <c r="K18" s="255"/>
    </row>
    <row r="19" customHeight="1" spans="1:11">
      <c r="A19" s="216"/>
      <c r="B19" s="217"/>
      <c r="C19" s="217"/>
      <c r="D19" s="218"/>
      <c r="E19" s="219"/>
      <c r="F19" s="217"/>
      <c r="G19" s="217"/>
      <c r="H19" s="218"/>
      <c r="I19" s="256"/>
      <c r="J19" s="257"/>
      <c r="K19" s="258"/>
    </row>
    <row r="20" customHeight="1" spans="1:11">
      <c r="A20" s="220"/>
      <c r="B20" s="221"/>
      <c r="C20" s="221"/>
      <c r="D20" s="221"/>
      <c r="E20" s="221"/>
      <c r="F20" s="221"/>
      <c r="G20" s="221"/>
      <c r="H20" s="221"/>
      <c r="I20" s="221"/>
      <c r="J20" s="221"/>
      <c r="K20" s="259"/>
    </row>
    <row r="21" customHeight="1" spans="1:11">
      <c r="A21" s="222" t="s">
        <v>109</v>
      </c>
      <c r="B21" s="222"/>
      <c r="C21" s="222"/>
      <c r="D21" s="222"/>
      <c r="E21" s="222"/>
      <c r="F21" s="222"/>
      <c r="G21" s="222"/>
      <c r="H21" s="222"/>
      <c r="I21" s="222"/>
      <c r="J21" s="222"/>
      <c r="K21" s="222"/>
    </row>
    <row r="22" customHeight="1" spans="1:11">
      <c r="A22" s="92" t="s">
        <v>110</v>
      </c>
      <c r="B22" s="126"/>
      <c r="C22" s="126"/>
      <c r="D22" s="126"/>
      <c r="E22" s="126"/>
      <c r="F22" s="126"/>
      <c r="G22" s="126"/>
      <c r="H22" s="126"/>
      <c r="I22" s="126"/>
      <c r="J22" s="126"/>
      <c r="K22" s="159"/>
    </row>
    <row r="23" customHeight="1" spans="1:11">
      <c r="A23" s="103" t="s">
        <v>111</v>
      </c>
      <c r="B23" s="105"/>
      <c r="C23" s="185" t="s">
        <v>50</v>
      </c>
      <c r="D23" s="185" t="s">
        <v>51</v>
      </c>
      <c r="E23" s="102"/>
      <c r="F23" s="102"/>
      <c r="G23" s="102"/>
      <c r="H23" s="102"/>
      <c r="I23" s="102"/>
      <c r="J23" s="102"/>
      <c r="K23" s="153"/>
    </row>
    <row r="24" customHeight="1" spans="1:11">
      <c r="A24" s="223" t="s">
        <v>198</v>
      </c>
      <c r="B24" s="224"/>
      <c r="C24" s="224"/>
      <c r="D24" s="224"/>
      <c r="E24" s="224"/>
      <c r="F24" s="224"/>
      <c r="G24" s="224"/>
      <c r="H24" s="224"/>
      <c r="I24" s="224"/>
      <c r="J24" s="224"/>
      <c r="K24" s="260"/>
    </row>
    <row r="25" customHeight="1" spans="1:11">
      <c r="A25" s="225"/>
      <c r="B25" s="226"/>
      <c r="C25" s="226"/>
      <c r="D25" s="226"/>
      <c r="E25" s="226"/>
      <c r="F25" s="226"/>
      <c r="G25" s="226"/>
      <c r="H25" s="226"/>
      <c r="I25" s="226"/>
      <c r="J25" s="226"/>
      <c r="K25" s="261"/>
    </row>
    <row r="26" customHeight="1" spans="1:11">
      <c r="A26" s="204" t="s">
        <v>119</v>
      </c>
      <c r="B26" s="204"/>
      <c r="C26" s="204"/>
      <c r="D26" s="204"/>
      <c r="E26" s="204"/>
      <c r="F26" s="204"/>
      <c r="G26" s="204"/>
      <c r="H26" s="204"/>
      <c r="I26" s="204"/>
      <c r="J26" s="204"/>
      <c r="K26" s="204"/>
    </row>
    <row r="27" customHeight="1" spans="1:11">
      <c r="A27" s="178" t="s">
        <v>120</v>
      </c>
      <c r="B27" s="207" t="s">
        <v>79</v>
      </c>
      <c r="C27" s="207" t="s">
        <v>80</v>
      </c>
      <c r="D27" s="207" t="s">
        <v>72</v>
      </c>
      <c r="E27" s="179" t="s">
        <v>121</v>
      </c>
      <c r="F27" s="207" t="s">
        <v>79</v>
      </c>
      <c r="G27" s="207" t="s">
        <v>80</v>
      </c>
      <c r="H27" s="207" t="s">
        <v>72</v>
      </c>
      <c r="I27" s="179" t="s">
        <v>122</v>
      </c>
      <c r="J27" s="207" t="s">
        <v>79</v>
      </c>
      <c r="K27" s="253" t="s">
        <v>80</v>
      </c>
    </row>
    <row r="28" customHeight="1" spans="1:11">
      <c r="A28" s="193" t="s">
        <v>71</v>
      </c>
      <c r="B28" s="185" t="s">
        <v>79</v>
      </c>
      <c r="C28" s="185" t="s">
        <v>80</v>
      </c>
      <c r="D28" s="185" t="s">
        <v>72</v>
      </c>
      <c r="E28" s="227" t="s">
        <v>78</v>
      </c>
      <c r="F28" s="185" t="s">
        <v>79</v>
      </c>
      <c r="G28" s="185" t="s">
        <v>80</v>
      </c>
      <c r="H28" s="185" t="s">
        <v>72</v>
      </c>
      <c r="I28" s="227" t="s">
        <v>89</v>
      </c>
      <c r="J28" s="185" t="s">
        <v>79</v>
      </c>
      <c r="K28" s="186" t="s">
        <v>80</v>
      </c>
    </row>
    <row r="29" customHeight="1" spans="1:11">
      <c r="A29" s="184" t="s">
        <v>82</v>
      </c>
      <c r="B29" s="228"/>
      <c r="C29" s="228"/>
      <c r="D29" s="228"/>
      <c r="E29" s="228"/>
      <c r="F29" s="228"/>
      <c r="G29" s="228"/>
      <c r="H29" s="228"/>
      <c r="I29" s="228"/>
      <c r="J29" s="228"/>
      <c r="K29" s="262"/>
    </row>
    <row r="30" customHeight="1" spans="1:11">
      <c r="A30" s="229"/>
      <c r="B30" s="230"/>
      <c r="C30" s="230"/>
      <c r="D30" s="230"/>
      <c r="E30" s="230"/>
      <c r="F30" s="230"/>
      <c r="G30" s="230"/>
      <c r="H30" s="230"/>
      <c r="I30" s="230"/>
      <c r="J30" s="230"/>
      <c r="K30" s="263"/>
    </row>
    <row r="31" customHeight="1" spans="1:11">
      <c r="A31" s="231" t="s">
        <v>199</v>
      </c>
      <c r="B31" s="231"/>
      <c r="C31" s="231"/>
      <c r="D31" s="231"/>
      <c r="E31" s="231"/>
      <c r="F31" s="231"/>
      <c r="G31" s="231"/>
      <c r="H31" s="231"/>
      <c r="I31" s="231"/>
      <c r="J31" s="231"/>
      <c r="K31" s="231"/>
    </row>
    <row r="32" ht="17.25" customHeight="1" spans="1:11">
      <c r="A32" s="232" t="s">
        <v>200</v>
      </c>
      <c r="B32" s="233"/>
      <c r="C32" s="233"/>
      <c r="D32" s="233"/>
      <c r="E32" s="233"/>
      <c r="F32" s="233"/>
      <c r="G32" s="233"/>
      <c r="H32" s="233"/>
      <c r="I32" s="233"/>
      <c r="J32" s="233"/>
      <c r="K32" s="264"/>
    </row>
    <row r="33" ht="17.25" customHeight="1" spans="1:11">
      <c r="A33" s="232" t="s">
        <v>201</v>
      </c>
      <c r="B33" s="233"/>
      <c r="C33" s="233"/>
      <c r="D33" s="233"/>
      <c r="E33" s="233"/>
      <c r="F33" s="233"/>
      <c r="G33" s="233"/>
      <c r="H33" s="233"/>
      <c r="I33" s="233"/>
      <c r="J33" s="233"/>
      <c r="K33" s="264"/>
    </row>
    <row r="34" ht="17.25" customHeight="1" spans="1:11">
      <c r="A34" s="232" t="s">
        <v>202</v>
      </c>
      <c r="B34" s="233"/>
      <c r="C34" s="233"/>
      <c r="D34" s="233"/>
      <c r="E34" s="233"/>
      <c r="F34" s="233"/>
      <c r="G34" s="233"/>
      <c r="H34" s="233"/>
      <c r="I34" s="233"/>
      <c r="J34" s="233"/>
      <c r="K34" s="264"/>
    </row>
    <row r="35" ht="17.25" customHeight="1" spans="1:11">
      <c r="A35" s="232"/>
      <c r="B35" s="233"/>
      <c r="C35" s="233"/>
      <c r="D35" s="233"/>
      <c r="E35" s="233"/>
      <c r="F35" s="233"/>
      <c r="G35" s="233"/>
      <c r="H35" s="233"/>
      <c r="I35" s="233"/>
      <c r="J35" s="233"/>
      <c r="K35" s="264"/>
    </row>
    <row r="36" ht="17.25" customHeight="1" spans="1:11">
      <c r="A36" s="232"/>
      <c r="B36" s="233"/>
      <c r="C36" s="233"/>
      <c r="D36" s="233"/>
      <c r="E36" s="233"/>
      <c r="F36" s="233"/>
      <c r="G36" s="233"/>
      <c r="H36" s="233"/>
      <c r="I36" s="233"/>
      <c r="J36" s="233"/>
      <c r="K36" s="264"/>
    </row>
    <row r="37" ht="17.25" customHeight="1" spans="1:11">
      <c r="A37" s="232"/>
      <c r="B37" s="233"/>
      <c r="C37" s="233"/>
      <c r="D37" s="233"/>
      <c r="E37" s="233"/>
      <c r="F37" s="233"/>
      <c r="G37" s="233"/>
      <c r="H37" s="233"/>
      <c r="I37" s="233"/>
      <c r="J37" s="233"/>
      <c r="K37" s="264"/>
    </row>
    <row r="38" ht="17.25" customHeight="1" spans="1:11">
      <c r="A38" s="232"/>
      <c r="B38" s="233"/>
      <c r="C38" s="233"/>
      <c r="D38" s="233"/>
      <c r="E38" s="233"/>
      <c r="F38" s="233"/>
      <c r="G38" s="233"/>
      <c r="H38" s="233"/>
      <c r="I38" s="233"/>
      <c r="J38" s="233"/>
      <c r="K38" s="264"/>
    </row>
    <row r="39" ht="17.25" customHeight="1" spans="1:11">
      <c r="A39" s="232"/>
      <c r="B39" s="233"/>
      <c r="C39" s="233"/>
      <c r="D39" s="233"/>
      <c r="E39" s="233"/>
      <c r="F39" s="233"/>
      <c r="G39" s="233"/>
      <c r="H39" s="233"/>
      <c r="I39" s="233"/>
      <c r="J39" s="233"/>
      <c r="K39" s="264"/>
    </row>
    <row r="40" ht="17.25" customHeight="1" spans="1:11">
      <c r="A40" s="232"/>
      <c r="B40" s="233"/>
      <c r="C40" s="233"/>
      <c r="D40" s="233"/>
      <c r="E40" s="233"/>
      <c r="F40" s="233"/>
      <c r="G40" s="233"/>
      <c r="H40" s="233"/>
      <c r="I40" s="233"/>
      <c r="J40" s="233"/>
      <c r="K40" s="264"/>
    </row>
    <row r="41" ht="17.25" customHeight="1" spans="1:11">
      <c r="A41" s="232"/>
      <c r="B41" s="233"/>
      <c r="C41" s="233"/>
      <c r="D41" s="233"/>
      <c r="E41" s="233"/>
      <c r="F41" s="233"/>
      <c r="G41" s="233"/>
      <c r="H41" s="233"/>
      <c r="I41" s="233"/>
      <c r="J41" s="233"/>
      <c r="K41" s="264"/>
    </row>
    <row r="42" ht="17.25" customHeight="1" spans="1:11">
      <c r="A42" s="232"/>
      <c r="B42" s="233"/>
      <c r="C42" s="233"/>
      <c r="D42" s="233"/>
      <c r="E42" s="233"/>
      <c r="F42" s="233"/>
      <c r="G42" s="233"/>
      <c r="H42" s="233"/>
      <c r="I42" s="233"/>
      <c r="J42" s="233"/>
      <c r="K42" s="264"/>
    </row>
    <row r="43" ht="17.25" customHeight="1" spans="1:11">
      <c r="A43" s="229" t="s">
        <v>118</v>
      </c>
      <c r="B43" s="230"/>
      <c r="C43" s="230"/>
      <c r="D43" s="230"/>
      <c r="E43" s="230"/>
      <c r="F43" s="230"/>
      <c r="G43" s="230"/>
      <c r="H43" s="230"/>
      <c r="I43" s="230"/>
      <c r="J43" s="230"/>
      <c r="K43" s="263"/>
    </row>
    <row r="44" customHeight="1" spans="1:11">
      <c r="A44" s="231" t="s">
        <v>203</v>
      </c>
      <c r="B44" s="231"/>
      <c r="C44" s="231"/>
      <c r="D44" s="231"/>
      <c r="E44" s="231"/>
      <c r="F44" s="231"/>
      <c r="G44" s="231"/>
      <c r="H44" s="231"/>
      <c r="I44" s="231"/>
      <c r="J44" s="231"/>
      <c r="K44" s="231"/>
    </row>
    <row r="45" ht="18" customHeight="1" spans="1:11">
      <c r="A45" s="234" t="s">
        <v>112</v>
      </c>
      <c r="B45" s="235"/>
      <c r="C45" s="235"/>
      <c r="D45" s="235"/>
      <c r="E45" s="235"/>
      <c r="F45" s="235"/>
      <c r="G45" s="235"/>
      <c r="H45" s="235"/>
      <c r="I45" s="235"/>
      <c r="J45" s="235"/>
      <c r="K45" s="265"/>
    </row>
    <row r="46" ht="18" customHeight="1" spans="1:11">
      <c r="A46" s="234"/>
      <c r="B46" s="235"/>
      <c r="C46" s="235"/>
      <c r="D46" s="235"/>
      <c r="E46" s="235"/>
      <c r="F46" s="235"/>
      <c r="G46" s="235"/>
      <c r="H46" s="235"/>
      <c r="I46" s="235"/>
      <c r="J46" s="235"/>
      <c r="K46" s="265"/>
    </row>
    <row r="47" ht="18" customHeight="1" spans="1:11">
      <c r="A47" s="225"/>
      <c r="B47" s="226"/>
      <c r="C47" s="226"/>
      <c r="D47" s="226"/>
      <c r="E47" s="226"/>
      <c r="F47" s="226"/>
      <c r="G47" s="226"/>
      <c r="H47" s="226"/>
      <c r="I47" s="226"/>
      <c r="J47" s="226"/>
      <c r="K47" s="261"/>
    </row>
    <row r="48" ht="21" customHeight="1" spans="1:11">
      <c r="A48" s="236" t="s">
        <v>124</v>
      </c>
      <c r="B48" s="237" t="s">
        <v>204</v>
      </c>
      <c r="C48" s="237"/>
      <c r="D48" s="238" t="s">
        <v>126</v>
      </c>
      <c r="E48" s="239"/>
      <c r="F48" s="238" t="s">
        <v>127</v>
      </c>
      <c r="G48" s="240"/>
      <c r="H48" s="241" t="s">
        <v>128</v>
      </c>
      <c r="I48" s="241"/>
      <c r="J48" s="237"/>
      <c r="K48" s="266"/>
    </row>
    <row r="49" customHeight="1" spans="1:11">
      <c r="A49" s="242" t="s">
        <v>130</v>
      </c>
      <c r="B49" s="243"/>
      <c r="C49" s="243"/>
      <c r="D49" s="243"/>
      <c r="E49" s="243"/>
      <c r="F49" s="243"/>
      <c r="G49" s="243"/>
      <c r="H49" s="243"/>
      <c r="I49" s="243"/>
      <c r="J49" s="243"/>
      <c r="K49" s="267"/>
    </row>
    <row r="50" customHeight="1" spans="1:11">
      <c r="A50" s="244"/>
      <c r="B50" s="245"/>
      <c r="C50" s="245"/>
      <c r="D50" s="245"/>
      <c r="E50" s="245"/>
      <c r="F50" s="245"/>
      <c r="G50" s="245"/>
      <c r="H50" s="245"/>
      <c r="I50" s="245"/>
      <c r="J50" s="245"/>
      <c r="K50" s="268"/>
    </row>
    <row r="51" customHeight="1" spans="1:11">
      <c r="A51" s="246"/>
      <c r="B51" s="247"/>
      <c r="C51" s="247"/>
      <c r="D51" s="247"/>
      <c r="E51" s="247"/>
      <c r="F51" s="247"/>
      <c r="G51" s="247"/>
      <c r="H51" s="247"/>
      <c r="I51" s="247"/>
      <c r="J51" s="247"/>
      <c r="K51" s="269"/>
    </row>
    <row r="52" ht="21" customHeight="1" spans="1:11">
      <c r="A52" s="236" t="s">
        <v>124</v>
      </c>
      <c r="B52" s="237" t="s">
        <v>204</v>
      </c>
      <c r="C52" s="237"/>
      <c r="D52" s="238" t="s">
        <v>126</v>
      </c>
      <c r="E52" s="238" t="s">
        <v>205</v>
      </c>
      <c r="F52" s="238" t="s">
        <v>127</v>
      </c>
      <c r="G52" s="248">
        <v>45403</v>
      </c>
      <c r="H52" s="241" t="s">
        <v>128</v>
      </c>
      <c r="I52" s="241"/>
      <c r="J52" s="270" t="s">
        <v>129</v>
      </c>
      <c r="K52" s="271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3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6"/>
  <sheetViews>
    <sheetView view="pageBreakPreview" zoomScale="80" zoomScaleNormal="90" topLeftCell="A2" workbookViewId="0">
      <selection activeCell="U15" sqref="U15"/>
    </sheetView>
  </sheetViews>
  <sheetFormatPr defaultColWidth="9" defaultRowHeight="26" customHeight="1"/>
  <cols>
    <col min="1" max="1" width="17.1666666666667" style="62" customWidth="1"/>
    <col min="2" max="2" width="7.8" style="62" customWidth="1"/>
    <col min="3" max="7" width="9.33333333333333" style="62" customWidth="1"/>
    <col min="8" max="8" width="1.33333333333333" style="62" customWidth="1"/>
    <col min="9" max="9" width="11.5" style="62" customWidth="1"/>
    <col min="10" max="10" width="11.125" style="62" customWidth="1"/>
    <col min="11" max="11" width="12.75" style="62" customWidth="1"/>
    <col min="12" max="12" width="13.125" style="62" customWidth="1"/>
    <col min="13" max="14" width="10.875" style="62" customWidth="1"/>
    <col min="15" max="16384" width="9" style="62"/>
  </cols>
  <sheetData>
    <row r="1" s="62" customFormat="1" ht="30" customHeight="1" spans="1:14">
      <c r="A1" s="63" t="s">
        <v>132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="4" customFormat="1" ht="25" customHeight="1" spans="1:14">
      <c r="A2" s="65" t="s">
        <v>46</v>
      </c>
      <c r="B2" s="66" t="s">
        <v>47</v>
      </c>
      <c r="C2" s="67"/>
      <c r="D2" s="68" t="s">
        <v>133</v>
      </c>
      <c r="E2" s="69"/>
      <c r="F2" s="69"/>
      <c r="G2" s="69"/>
      <c r="H2" s="170"/>
      <c r="I2" s="81" t="s">
        <v>41</v>
      </c>
      <c r="J2" s="82"/>
      <c r="K2" s="83"/>
      <c r="L2" s="83"/>
      <c r="M2" s="83"/>
      <c r="N2" s="83"/>
    </row>
    <row r="3" s="4" customFormat="1" ht="23" customHeight="1" spans="1:14">
      <c r="A3" s="71" t="s">
        <v>134</v>
      </c>
      <c r="B3" s="72" t="s">
        <v>135</v>
      </c>
      <c r="C3" s="73"/>
      <c r="D3" s="73"/>
      <c r="E3" s="73"/>
      <c r="F3" s="73"/>
      <c r="G3" s="73"/>
      <c r="H3" s="65"/>
      <c r="I3" s="72" t="s">
        <v>136</v>
      </c>
      <c r="J3" s="73"/>
      <c r="K3" s="73"/>
      <c r="L3" s="73"/>
      <c r="M3" s="73"/>
      <c r="N3" s="73"/>
    </row>
    <row r="4" s="4" customFormat="1" ht="23" customHeight="1" spans="1:14">
      <c r="A4" s="73"/>
      <c r="B4" s="74" t="s">
        <v>94</v>
      </c>
      <c r="C4" s="74" t="s">
        <v>95</v>
      </c>
      <c r="D4" s="74" t="s">
        <v>96</v>
      </c>
      <c r="E4" s="74" t="s">
        <v>97</v>
      </c>
      <c r="F4" s="74" t="s">
        <v>98</v>
      </c>
      <c r="G4" s="74" t="s">
        <v>99</v>
      </c>
      <c r="H4" s="65"/>
      <c r="I4" s="74" t="s">
        <v>94</v>
      </c>
      <c r="J4" s="74" t="s">
        <v>95</v>
      </c>
      <c r="K4" s="74" t="s">
        <v>96</v>
      </c>
      <c r="L4" s="74" t="s">
        <v>97</v>
      </c>
      <c r="M4" s="74" t="s">
        <v>98</v>
      </c>
      <c r="N4" s="74" t="s">
        <v>99</v>
      </c>
    </row>
    <row r="5" s="4" customFormat="1" ht="23" customHeight="1" spans="1:14">
      <c r="A5" s="71"/>
      <c r="B5" s="74" t="s">
        <v>137</v>
      </c>
      <c r="C5" s="74" t="s">
        <v>138</v>
      </c>
      <c r="D5" s="74" t="s">
        <v>139</v>
      </c>
      <c r="E5" s="74" t="s">
        <v>140</v>
      </c>
      <c r="F5" s="74" t="s">
        <v>141</v>
      </c>
      <c r="G5" s="74" t="s">
        <v>142</v>
      </c>
      <c r="H5" s="65"/>
      <c r="I5" s="74" t="s">
        <v>137</v>
      </c>
      <c r="J5" s="74" t="s">
        <v>138</v>
      </c>
      <c r="K5" s="74" t="s">
        <v>139</v>
      </c>
      <c r="L5" s="74" t="s">
        <v>140</v>
      </c>
      <c r="M5" s="74" t="s">
        <v>141</v>
      </c>
      <c r="N5" s="74" t="s">
        <v>142</v>
      </c>
    </row>
    <row r="6" s="4" customFormat="1" ht="21" customHeight="1" spans="1:14">
      <c r="A6" s="75" t="s">
        <v>143</v>
      </c>
      <c r="B6" s="74">
        <f t="shared" ref="B6:B8" si="0">C6-1</f>
        <v>73</v>
      </c>
      <c r="C6" s="74">
        <f t="shared" ref="C6:C8" si="1">D6-2</f>
        <v>74</v>
      </c>
      <c r="D6" s="74">
        <v>76</v>
      </c>
      <c r="E6" s="74">
        <f t="shared" ref="E6:E8" si="2">D6+2</f>
        <v>78</v>
      </c>
      <c r="F6" s="74">
        <f t="shared" ref="F6:F8" si="3">E6+2</f>
        <v>80</v>
      </c>
      <c r="G6" s="74">
        <f t="shared" ref="G6:G8" si="4">F6+1</f>
        <v>81</v>
      </c>
      <c r="H6" s="65"/>
      <c r="I6" s="65" t="s">
        <v>144</v>
      </c>
      <c r="J6" s="65" t="s">
        <v>145</v>
      </c>
      <c r="K6" s="65" t="s">
        <v>146</v>
      </c>
      <c r="L6" s="65" t="s">
        <v>145</v>
      </c>
      <c r="M6" s="65" t="s">
        <v>144</v>
      </c>
      <c r="N6" s="65" t="s">
        <v>147</v>
      </c>
    </row>
    <row r="7" s="4" customFormat="1" ht="21" customHeight="1" spans="1:14">
      <c r="A7" s="75" t="s">
        <v>148</v>
      </c>
      <c r="B7" s="74">
        <f t="shared" si="0"/>
        <v>71</v>
      </c>
      <c r="C7" s="74">
        <f t="shared" si="1"/>
        <v>72</v>
      </c>
      <c r="D7" s="74">
        <v>74</v>
      </c>
      <c r="E7" s="74">
        <f t="shared" si="2"/>
        <v>76</v>
      </c>
      <c r="F7" s="74">
        <f t="shared" si="3"/>
        <v>78</v>
      </c>
      <c r="G7" s="74">
        <f t="shared" si="4"/>
        <v>79</v>
      </c>
      <c r="H7" s="65"/>
      <c r="I7" s="65" t="s">
        <v>149</v>
      </c>
      <c r="J7" s="65" t="s">
        <v>145</v>
      </c>
      <c r="K7" s="65">
        <f>0.3/0.3</f>
        <v>1</v>
      </c>
      <c r="L7" s="65" t="s">
        <v>146</v>
      </c>
      <c r="M7" s="65" t="s">
        <v>150</v>
      </c>
      <c r="N7" s="65" t="s">
        <v>151</v>
      </c>
    </row>
    <row r="8" s="4" customFormat="1" ht="21" customHeight="1" spans="1:14">
      <c r="A8" s="76" t="s">
        <v>152</v>
      </c>
      <c r="B8" s="74">
        <f t="shared" si="0"/>
        <v>65</v>
      </c>
      <c r="C8" s="74">
        <f t="shared" si="1"/>
        <v>66</v>
      </c>
      <c r="D8" s="74">
        <v>68</v>
      </c>
      <c r="E8" s="74">
        <f t="shared" si="2"/>
        <v>70</v>
      </c>
      <c r="F8" s="74">
        <f t="shared" si="3"/>
        <v>72</v>
      </c>
      <c r="G8" s="74">
        <f t="shared" si="4"/>
        <v>73</v>
      </c>
      <c r="H8" s="65"/>
      <c r="I8" s="65" t="s">
        <v>153</v>
      </c>
      <c r="J8" s="65" t="s">
        <v>145</v>
      </c>
      <c r="K8" s="65" t="s">
        <v>145</v>
      </c>
      <c r="L8" s="65" t="s">
        <v>145</v>
      </c>
      <c r="M8" s="65" t="s">
        <v>145</v>
      </c>
      <c r="N8" s="65" t="s">
        <v>145</v>
      </c>
    </row>
    <row r="9" s="4" customFormat="1" ht="21" customHeight="1" spans="1:14">
      <c r="A9" s="75" t="s">
        <v>154</v>
      </c>
      <c r="B9" s="74">
        <f t="shared" ref="B9:B11" si="5">C9-4</f>
        <v>116</v>
      </c>
      <c r="C9" s="74">
        <f t="shared" ref="C9:C11" si="6">D9-4</f>
        <v>120</v>
      </c>
      <c r="D9" s="74">
        <v>124</v>
      </c>
      <c r="E9" s="74">
        <f t="shared" ref="E9:E11" si="7">D9+4</f>
        <v>128</v>
      </c>
      <c r="F9" s="74">
        <f>E9+4</f>
        <v>132</v>
      </c>
      <c r="G9" s="74">
        <f t="shared" ref="G9:G11" si="8">F9+6</f>
        <v>138</v>
      </c>
      <c r="H9" s="65"/>
      <c r="I9" s="65" t="s">
        <v>145</v>
      </c>
      <c r="J9" s="65" t="s">
        <v>145</v>
      </c>
      <c r="K9" s="65" t="s">
        <v>145</v>
      </c>
      <c r="L9" s="65" t="s">
        <v>155</v>
      </c>
      <c r="M9" s="65" t="s">
        <v>145</v>
      </c>
      <c r="N9" s="65" t="s">
        <v>145</v>
      </c>
    </row>
    <row r="10" s="4" customFormat="1" ht="21" customHeight="1" spans="1:14">
      <c r="A10" s="75" t="s">
        <v>156</v>
      </c>
      <c r="B10" s="74">
        <f t="shared" si="5"/>
        <v>114</v>
      </c>
      <c r="C10" s="74">
        <f t="shared" si="6"/>
        <v>118</v>
      </c>
      <c r="D10" s="74">
        <v>122</v>
      </c>
      <c r="E10" s="74">
        <f t="shared" si="7"/>
        <v>126</v>
      </c>
      <c r="F10" s="74">
        <f>E10+5</f>
        <v>131</v>
      </c>
      <c r="G10" s="74">
        <f t="shared" si="8"/>
        <v>137</v>
      </c>
      <c r="H10" s="65"/>
      <c r="I10" s="65" t="s">
        <v>145</v>
      </c>
      <c r="J10" s="65" t="s">
        <v>145</v>
      </c>
      <c r="K10" s="65" t="s">
        <v>145</v>
      </c>
      <c r="L10" s="65" t="s">
        <v>145</v>
      </c>
      <c r="M10" s="65" t="s">
        <v>145</v>
      </c>
      <c r="N10" s="65" t="s">
        <v>145</v>
      </c>
    </row>
    <row r="11" s="4" customFormat="1" ht="21" customHeight="1" spans="1:14">
      <c r="A11" s="75" t="s">
        <v>157</v>
      </c>
      <c r="B11" s="74">
        <f t="shared" si="5"/>
        <v>112</v>
      </c>
      <c r="C11" s="74">
        <f t="shared" si="6"/>
        <v>116</v>
      </c>
      <c r="D11" s="74">
        <v>120</v>
      </c>
      <c r="E11" s="74">
        <f t="shared" si="7"/>
        <v>124</v>
      </c>
      <c r="F11" s="74">
        <f>E11+5</f>
        <v>129</v>
      </c>
      <c r="G11" s="74">
        <f t="shared" si="8"/>
        <v>135</v>
      </c>
      <c r="H11" s="65"/>
      <c r="I11" s="65" t="s">
        <v>158</v>
      </c>
      <c r="J11" s="65" t="s">
        <v>159</v>
      </c>
      <c r="K11" s="65" t="s">
        <v>160</v>
      </c>
      <c r="L11" s="65" t="s">
        <v>161</v>
      </c>
      <c r="M11" s="65" t="s">
        <v>159</v>
      </c>
      <c r="N11" s="65" t="s">
        <v>162</v>
      </c>
    </row>
    <row r="12" s="4" customFormat="1" ht="21" customHeight="1" spans="1:14">
      <c r="A12" s="75" t="s">
        <v>163</v>
      </c>
      <c r="B12" s="74">
        <f>C12-1.2</f>
        <v>48.6</v>
      </c>
      <c r="C12" s="74">
        <f>D12-1.2</f>
        <v>49.8</v>
      </c>
      <c r="D12" s="74">
        <v>51</v>
      </c>
      <c r="E12" s="74">
        <f>D12+1.2</f>
        <v>52.2</v>
      </c>
      <c r="F12" s="74">
        <f>E12+1.2</f>
        <v>53.4</v>
      </c>
      <c r="G12" s="74">
        <f>F12+1.4</f>
        <v>54.8</v>
      </c>
      <c r="H12" s="65"/>
      <c r="I12" s="65" t="s">
        <v>164</v>
      </c>
      <c r="J12" s="65" t="s">
        <v>165</v>
      </c>
      <c r="K12" s="65" t="s">
        <v>145</v>
      </c>
      <c r="L12" s="65" t="s">
        <v>155</v>
      </c>
      <c r="M12" s="65" t="s">
        <v>145</v>
      </c>
      <c r="N12" s="65" t="s">
        <v>166</v>
      </c>
    </row>
    <row r="13" s="4" customFormat="1" ht="21" customHeight="1" spans="1:14">
      <c r="A13" s="75" t="s">
        <v>167</v>
      </c>
      <c r="B13" s="74">
        <f>C13-0.6</f>
        <v>63.2</v>
      </c>
      <c r="C13" s="74">
        <f>D13-1.2</f>
        <v>63.8</v>
      </c>
      <c r="D13" s="74">
        <v>65</v>
      </c>
      <c r="E13" s="74">
        <f>D13+1.2</f>
        <v>66.2</v>
      </c>
      <c r="F13" s="74">
        <f>E13+1.2</f>
        <v>67.4</v>
      </c>
      <c r="G13" s="74">
        <f>F13+0.6</f>
        <v>68</v>
      </c>
      <c r="H13" s="65"/>
      <c r="I13" s="65" t="s">
        <v>168</v>
      </c>
      <c r="J13" s="65" t="s">
        <v>169</v>
      </c>
      <c r="K13" s="65" t="s">
        <v>169</v>
      </c>
      <c r="L13" s="65" t="s">
        <v>169</v>
      </c>
      <c r="M13" s="65" t="s">
        <v>169</v>
      </c>
      <c r="N13" s="65" t="s">
        <v>169</v>
      </c>
    </row>
    <row r="14" s="4" customFormat="1" ht="21" customHeight="1" spans="1:14">
      <c r="A14" s="75" t="s">
        <v>170</v>
      </c>
      <c r="B14" s="74">
        <f>C14-0.8</f>
        <v>22.9</v>
      </c>
      <c r="C14" s="74">
        <f>D14-0.8</f>
        <v>23.7</v>
      </c>
      <c r="D14" s="74">
        <v>24.5</v>
      </c>
      <c r="E14" s="74">
        <f>D14+0.8</f>
        <v>25.3</v>
      </c>
      <c r="F14" s="74">
        <f>E14+0.8</f>
        <v>26.1</v>
      </c>
      <c r="G14" s="74">
        <f>F14+1.3</f>
        <v>27.4</v>
      </c>
      <c r="H14" s="65"/>
      <c r="I14" s="65" t="s">
        <v>146</v>
      </c>
      <c r="J14" s="65" t="s">
        <v>145</v>
      </c>
      <c r="K14" s="65" t="s">
        <v>168</v>
      </c>
      <c r="L14" s="65" t="s">
        <v>168</v>
      </c>
      <c r="M14" s="65" t="s">
        <v>169</v>
      </c>
      <c r="N14" s="65" t="s">
        <v>169</v>
      </c>
    </row>
    <row r="15" s="4" customFormat="1" ht="21" customHeight="1" spans="1:14">
      <c r="A15" s="75" t="s">
        <v>171</v>
      </c>
      <c r="B15" s="74">
        <f>C15-0.7</f>
        <v>19.1</v>
      </c>
      <c r="C15" s="74">
        <f>D15-0.7</f>
        <v>19.8</v>
      </c>
      <c r="D15" s="74">
        <v>20.5</v>
      </c>
      <c r="E15" s="74">
        <f>D15+0.7</f>
        <v>21.2</v>
      </c>
      <c r="F15" s="74">
        <f>E15+0.7</f>
        <v>21.9</v>
      </c>
      <c r="G15" s="74">
        <f>F15+1</f>
        <v>22.9</v>
      </c>
      <c r="H15" s="65"/>
      <c r="I15" s="65" t="s">
        <v>145</v>
      </c>
      <c r="J15" s="65" t="s">
        <v>145</v>
      </c>
      <c r="K15" s="65" t="s">
        <v>145</v>
      </c>
      <c r="L15" s="65" t="s">
        <v>145</v>
      </c>
      <c r="M15" s="65" t="s">
        <v>145</v>
      </c>
      <c r="N15" s="65" t="s">
        <v>145</v>
      </c>
    </row>
    <row r="16" s="4" customFormat="1" ht="21" customHeight="1" spans="1:14">
      <c r="A16" s="75" t="s">
        <v>172</v>
      </c>
      <c r="B16" s="74">
        <f>C16-0.5</f>
        <v>14</v>
      </c>
      <c r="C16" s="74">
        <f>D16-0.5</f>
        <v>14.5</v>
      </c>
      <c r="D16" s="74">
        <v>15</v>
      </c>
      <c r="E16" s="74">
        <f>D16+0.5</f>
        <v>15.5</v>
      </c>
      <c r="F16" s="74">
        <f>E16+0.5</f>
        <v>16</v>
      </c>
      <c r="G16" s="74">
        <f>F16+0.7</f>
        <v>16.7</v>
      </c>
      <c r="H16" s="65"/>
      <c r="I16" s="65" t="s">
        <v>145</v>
      </c>
      <c r="J16" s="65" t="s">
        <v>145</v>
      </c>
      <c r="K16" s="65" t="s">
        <v>145</v>
      </c>
      <c r="L16" s="65" t="s">
        <v>145</v>
      </c>
      <c r="M16" s="65" t="s">
        <v>145</v>
      </c>
      <c r="N16" s="65" t="s">
        <v>145</v>
      </c>
    </row>
    <row r="17" s="4" customFormat="1" ht="21" customHeight="1" spans="1:14">
      <c r="A17" s="75" t="s">
        <v>173</v>
      </c>
      <c r="B17" s="74">
        <f>C17-1</f>
        <v>57</v>
      </c>
      <c r="C17" s="74">
        <f>D17-1</f>
        <v>58</v>
      </c>
      <c r="D17" s="74">
        <v>59</v>
      </c>
      <c r="E17" s="74">
        <f>D17+1</f>
        <v>60</v>
      </c>
      <c r="F17" s="74">
        <f>E17+1</f>
        <v>61</v>
      </c>
      <c r="G17" s="74">
        <f>F17+1.5</f>
        <v>62.5</v>
      </c>
      <c r="H17" s="65"/>
      <c r="I17" s="65"/>
      <c r="J17" s="65" t="s">
        <v>145</v>
      </c>
      <c r="K17" s="65" t="s">
        <v>145</v>
      </c>
      <c r="L17" s="65" t="s">
        <v>145</v>
      </c>
      <c r="M17" s="65" t="s">
        <v>145</v>
      </c>
      <c r="N17" s="65" t="s">
        <v>145</v>
      </c>
    </row>
    <row r="18" s="4" customFormat="1" ht="21" customHeight="1" spans="1:14">
      <c r="A18" s="75" t="s">
        <v>174</v>
      </c>
      <c r="B18" s="74">
        <f>C18-1</f>
        <v>55</v>
      </c>
      <c r="C18" s="74">
        <f>D18-1</f>
        <v>56</v>
      </c>
      <c r="D18" s="74">
        <v>57</v>
      </c>
      <c r="E18" s="74">
        <f>D18+1</f>
        <v>58</v>
      </c>
      <c r="F18" s="74">
        <f>E18+1</f>
        <v>59</v>
      </c>
      <c r="G18" s="74">
        <f>F18+1.5</f>
        <v>60.5</v>
      </c>
      <c r="H18" s="65"/>
      <c r="I18" s="65" t="s">
        <v>175</v>
      </c>
      <c r="J18" s="65" t="s">
        <v>169</v>
      </c>
      <c r="K18" s="65" t="s">
        <v>169</v>
      </c>
      <c r="L18" s="65" t="s">
        <v>176</v>
      </c>
      <c r="M18" s="65" t="s">
        <v>169</v>
      </c>
      <c r="N18" s="65" t="s">
        <v>144</v>
      </c>
    </row>
    <row r="19" s="4" customFormat="1" ht="21" customHeight="1" spans="1:14">
      <c r="A19" s="75" t="s">
        <v>177</v>
      </c>
      <c r="B19" s="74">
        <f>D19</f>
        <v>10.5</v>
      </c>
      <c r="C19" s="74">
        <f>D19</f>
        <v>10.5</v>
      </c>
      <c r="D19" s="74">
        <v>10.5</v>
      </c>
      <c r="E19" s="74">
        <f>D19</f>
        <v>10.5</v>
      </c>
      <c r="F19" s="74">
        <f>D19</f>
        <v>10.5</v>
      </c>
      <c r="G19" s="74">
        <f>D19</f>
        <v>10.5</v>
      </c>
      <c r="H19" s="65"/>
      <c r="I19" s="65" t="s">
        <v>146</v>
      </c>
      <c r="J19" s="65" t="s">
        <v>145</v>
      </c>
      <c r="K19" s="65" t="s">
        <v>168</v>
      </c>
      <c r="L19" s="65" t="s">
        <v>168</v>
      </c>
      <c r="M19" s="65" t="s">
        <v>169</v>
      </c>
      <c r="N19" s="65" t="s">
        <v>169</v>
      </c>
    </row>
    <row r="20" s="4" customFormat="1" ht="21" customHeight="1" spans="1:14">
      <c r="A20" s="75" t="s">
        <v>178</v>
      </c>
      <c r="B20" s="74">
        <f>D20</f>
        <v>10</v>
      </c>
      <c r="C20" s="74">
        <f>D20</f>
        <v>10</v>
      </c>
      <c r="D20" s="74">
        <v>10</v>
      </c>
      <c r="E20" s="74">
        <f>D20</f>
        <v>10</v>
      </c>
      <c r="F20" s="74">
        <f>D20</f>
        <v>10</v>
      </c>
      <c r="G20" s="74">
        <f>D20</f>
        <v>10</v>
      </c>
      <c r="H20" s="65"/>
      <c r="I20" s="65" t="s">
        <v>164</v>
      </c>
      <c r="J20" s="65" t="s">
        <v>165</v>
      </c>
      <c r="K20" s="65" t="s">
        <v>145</v>
      </c>
      <c r="L20" s="65" t="s">
        <v>155</v>
      </c>
      <c r="M20" s="65" t="s">
        <v>145</v>
      </c>
      <c r="N20" s="65" t="s">
        <v>166</v>
      </c>
    </row>
    <row r="21" s="4" customFormat="1" ht="29" customHeight="1" spans="1:14">
      <c r="A21" s="75" t="s">
        <v>179</v>
      </c>
      <c r="B21" s="74">
        <f>C21-0.5</f>
        <v>36</v>
      </c>
      <c r="C21" s="74">
        <f>D21-0.5</f>
        <v>36.5</v>
      </c>
      <c r="D21" s="74">
        <v>37</v>
      </c>
      <c r="E21" s="74">
        <f t="shared" ref="E21:G21" si="9">D21+0.5</f>
        <v>37.5</v>
      </c>
      <c r="F21" s="74">
        <f t="shared" si="9"/>
        <v>38</v>
      </c>
      <c r="G21" s="74">
        <f t="shared" si="9"/>
        <v>38.5</v>
      </c>
      <c r="H21" s="171"/>
      <c r="I21" s="65" t="s">
        <v>168</v>
      </c>
      <c r="J21" s="65" t="s">
        <v>169</v>
      </c>
      <c r="K21" s="65" t="s">
        <v>169</v>
      </c>
      <c r="L21" s="65" t="s">
        <v>169</v>
      </c>
      <c r="M21" s="65" t="s">
        <v>169</v>
      </c>
      <c r="N21" s="65" t="s">
        <v>169</v>
      </c>
    </row>
    <row r="22" s="62" customFormat="1" ht="17.55" spans="1:14">
      <c r="A22" s="75" t="s">
        <v>180</v>
      </c>
      <c r="B22" s="74">
        <f>C22-0.5</f>
        <v>26</v>
      </c>
      <c r="C22" s="74">
        <f>D22-0.5</f>
        <v>26.5</v>
      </c>
      <c r="D22" s="74">
        <v>27</v>
      </c>
      <c r="E22" s="74">
        <f>D22+0.5</f>
        <v>27.5</v>
      </c>
      <c r="F22" s="74">
        <f>E22+0.5</f>
        <v>28</v>
      </c>
      <c r="G22" s="74">
        <f>F22+0.75</f>
        <v>28.75</v>
      </c>
      <c r="H22" s="80"/>
      <c r="I22" s="65" t="s">
        <v>145</v>
      </c>
      <c r="J22" s="65" t="s">
        <v>145</v>
      </c>
      <c r="K22" s="65" t="s">
        <v>145</v>
      </c>
      <c r="L22" s="65" t="s">
        <v>145</v>
      </c>
      <c r="M22" s="65" t="s">
        <v>145</v>
      </c>
      <c r="N22" s="65" t="s">
        <v>145</v>
      </c>
    </row>
    <row r="23" s="62" customFormat="1" ht="16.8" spans="1:14">
      <c r="A23" s="75" t="s">
        <v>181</v>
      </c>
      <c r="B23" s="74">
        <f>D23-1</f>
        <v>24</v>
      </c>
      <c r="C23" s="74">
        <f>B23</f>
        <v>24</v>
      </c>
      <c r="D23" s="74">
        <v>25</v>
      </c>
      <c r="E23" s="74">
        <f>D23</f>
        <v>25</v>
      </c>
      <c r="F23" s="74">
        <f>D23+1.5</f>
        <v>26.5</v>
      </c>
      <c r="G23" s="74">
        <f>F23</f>
        <v>26.5</v>
      </c>
      <c r="H23" s="80"/>
      <c r="I23" s="65"/>
      <c r="J23" s="65" t="s">
        <v>145</v>
      </c>
      <c r="K23" s="65" t="s">
        <v>145</v>
      </c>
      <c r="L23" s="65" t="s">
        <v>145</v>
      </c>
      <c r="M23" s="65" t="s">
        <v>145</v>
      </c>
      <c r="N23" s="65" t="s">
        <v>145</v>
      </c>
    </row>
    <row r="24" s="62" customFormat="1" ht="16.8" spans="1:14">
      <c r="A24" s="78" t="s">
        <v>182</v>
      </c>
      <c r="B24" s="79">
        <f>C24</f>
        <v>15</v>
      </c>
      <c r="C24" s="79">
        <f>D24</f>
        <v>15</v>
      </c>
      <c r="D24" s="79">
        <v>15</v>
      </c>
      <c r="E24" s="79">
        <f>D24</f>
        <v>15</v>
      </c>
      <c r="F24" s="79">
        <f>E24+2</f>
        <v>17</v>
      </c>
      <c r="G24" s="79">
        <f>F24</f>
        <v>17</v>
      </c>
      <c r="H24" s="80"/>
      <c r="I24" s="84" t="s">
        <v>175</v>
      </c>
      <c r="J24" s="84" t="s">
        <v>169</v>
      </c>
      <c r="K24" s="84" t="s">
        <v>169</v>
      </c>
      <c r="L24" s="84" t="s">
        <v>176</v>
      </c>
      <c r="M24" s="84" t="s">
        <v>169</v>
      </c>
      <c r="N24" s="84" t="s">
        <v>144</v>
      </c>
    </row>
    <row r="25" s="62" customFormat="1" ht="16.8" spans="1:14">
      <c r="A25" s="75" t="s">
        <v>183</v>
      </c>
      <c r="B25" s="74">
        <f>C25</f>
        <v>6.5</v>
      </c>
      <c r="C25" s="74">
        <f>D25</f>
        <v>6.5</v>
      </c>
      <c r="D25" s="74">
        <v>6.5</v>
      </c>
      <c r="E25" s="74">
        <f>D25</f>
        <v>6.5</v>
      </c>
      <c r="F25" s="74">
        <f>E25</f>
        <v>6.5</v>
      </c>
      <c r="G25" s="74">
        <f>F25</f>
        <v>6.5</v>
      </c>
      <c r="H25" s="80"/>
      <c r="I25" s="65" t="s">
        <v>146</v>
      </c>
      <c r="J25" s="65" t="s">
        <v>145</v>
      </c>
      <c r="K25" s="65" t="s">
        <v>168</v>
      </c>
      <c r="L25" s="65" t="s">
        <v>168</v>
      </c>
      <c r="M25" s="65" t="s">
        <v>169</v>
      </c>
      <c r="N25" s="65" t="s">
        <v>169</v>
      </c>
    </row>
    <row r="26" s="62" customFormat="1" ht="15.6" spans="8:14">
      <c r="H26" s="80"/>
      <c r="I26" s="85" t="s">
        <v>184</v>
      </c>
      <c r="J26" s="86"/>
      <c r="K26" s="85" t="s">
        <v>185</v>
      </c>
      <c r="L26" s="85"/>
      <c r="M26" s="85" t="s">
        <v>186</v>
      </c>
      <c r="N26" s="85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ageMargins left="0.751388888888889" right="0.751388888888889" top="1" bottom="1" header="0.5" footer="0.5"/>
  <pageSetup paperSize="9" scale="85" fitToHeight="0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10" zoomScaleNormal="110" workbookViewId="0">
      <selection activeCell="A21" sqref="A21:K21"/>
    </sheetView>
  </sheetViews>
  <sheetFormatPr defaultColWidth="10.1666666666667" defaultRowHeight="15.6"/>
  <cols>
    <col min="1" max="1" width="9.66666666666667" style="88" customWidth="1"/>
    <col min="2" max="2" width="11.1666666666667" style="88" customWidth="1"/>
    <col min="3" max="3" width="9.16666666666667" style="88" customWidth="1"/>
    <col min="4" max="4" width="9.5" style="88" customWidth="1"/>
    <col min="5" max="5" width="10.6833333333333" style="88" customWidth="1"/>
    <col min="6" max="6" width="18.6" style="88" customWidth="1"/>
    <col min="7" max="7" width="9.5" style="88" customWidth="1"/>
    <col min="8" max="8" width="9.16666666666667" style="88" customWidth="1"/>
    <col min="9" max="9" width="8.16666666666667" style="88" customWidth="1"/>
    <col min="10" max="10" width="10.5" style="88" customWidth="1"/>
    <col min="11" max="11" width="12.1666666666667" style="88" customWidth="1"/>
    <col min="12" max="16384" width="10.1666666666667" style="88"/>
  </cols>
  <sheetData>
    <row r="1" ht="26.55" spans="1:11">
      <c r="A1" s="91" t="s">
        <v>206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1:11">
      <c r="A2" s="92" t="s">
        <v>37</v>
      </c>
      <c r="B2" s="93" t="s">
        <v>38</v>
      </c>
      <c r="C2" s="93"/>
      <c r="D2" s="94" t="s">
        <v>46</v>
      </c>
      <c r="E2" s="95" t="s">
        <v>47</v>
      </c>
      <c r="F2" s="96" t="s">
        <v>207</v>
      </c>
      <c r="G2" s="97" t="s">
        <v>53</v>
      </c>
      <c r="H2" s="97"/>
      <c r="I2" s="126" t="s">
        <v>41</v>
      </c>
      <c r="J2" s="97" t="s">
        <v>42</v>
      </c>
      <c r="K2" s="152"/>
    </row>
    <row r="3" spans="1:11">
      <c r="A3" s="98" t="s">
        <v>59</v>
      </c>
      <c r="B3" s="99">
        <v>32097</v>
      </c>
      <c r="C3" s="99"/>
      <c r="D3" s="100" t="s">
        <v>208</v>
      </c>
      <c r="E3" s="101"/>
      <c r="F3" s="101"/>
      <c r="G3" s="101"/>
      <c r="H3" s="102" t="s">
        <v>209</v>
      </c>
      <c r="I3" s="102"/>
      <c r="J3" s="102"/>
      <c r="K3" s="153"/>
    </row>
    <row r="4" spans="1:11">
      <c r="A4" s="103" t="s">
        <v>56</v>
      </c>
      <c r="B4" s="104">
        <v>6</v>
      </c>
      <c r="C4" s="104">
        <v>6</v>
      </c>
      <c r="D4" s="105" t="s">
        <v>210</v>
      </c>
      <c r="E4" s="106" t="s">
        <v>211</v>
      </c>
      <c r="F4" s="106"/>
      <c r="G4" s="106"/>
      <c r="H4" s="105" t="s">
        <v>212</v>
      </c>
      <c r="I4" s="105"/>
      <c r="J4" s="119" t="s">
        <v>50</v>
      </c>
      <c r="K4" s="154" t="s">
        <v>51</v>
      </c>
    </row>
    <row r="5" spans="1:11">
      <c r="A5" s="103" t="s">
        <v>213</v>
      </c>
      <c r="B5" s="99">
        <v>3</v>
      </c>
      <c r="C5" s="99"/>
      <c r="D5" s="100" t="s">
        <v>211</v>
      </c>
      <c r="E5" s="100" t="s">
        <v>214</v>
      </c>
      <c r="F5" s="100" t="s">
        <v>215</v>
      </c>
      <c r="G5" s="100" t="s">
        <v>216</v>
      </c>
      <c r="H5" s="105" t="s">
        <v>217</v>
      </c>
      <c r="I5" s="105"/>
      <c r="J5" s="119" t="s">
        <v>50</v>
      </c>
      <c r="K5" s="154" t="s">
        <v>51</v>
      </c>
    </row>
    <row r="6" ht="16.35" spans="1:11">
      <c r="A6" s="107" t="s">
        <v>218</v>
      </c>
      <c r="B6" s="108">
        <v>540</v>
      </c>
      <c r="C6" s="108"/>
      <c r="D6" s="109" t="s">
        <v>219</v>
      </c>
      <c r="E6" s="110"/>
      <c r="F6" s="111">
        <v>14000</v>
      </c>
      <c r="G6" s="109"/>
      <c r="H6" s="112" t="s">
        <v>220</v>
      </c>
      <c r="I6" s="112"/>
      <c r="J6" s="111" t="s">
        <v>50</v>
      </c>
      <c r="K6" s="155" t="s">
        <v>51</v>
      </c>
    </row>
    <row r="7" ht="16.35" spans="1:11">
      <c r="A7" s="113"/>
      <c r="B7" s="114"/>
      <c r="C7" s="114"/>
      <c r="D7" s="113"/>
      <c r="E7" s="114"/>
      <c r="F7" s="115"/>
      <c r="G7" s="113"/>
      <c r="H7" s="115"/>
      <c r="I7" s="114"/>
      <c r="J7" s="114"/>
      <c r="K7" s="114"/>
    </row>
    <row r="8" spans="1:11">
      <c r="A8" s="116" t="s">
        <v>221</v>
      </c>
      <c r="B8" s="96" t="s">
        <v>222</v>
      </c>
      <c r="C8" s="96" t="s">
        <v>223</v>
      </c>
      <c r="D8" s="96" t="s">
        <v>224</v>
      </c>
      <c r="E8" s="96" t="s">
        <v>225</v>
      </c>
      <c r="F8" s="96" t="s">
        <v>226</v>
      </c>
      <c r="G8" s="117" t="s">
        <v>227</v>
      </c>
      <c r="H8" s="118"/>
      <c r="I8" s="118"/>
      <c r="J8" s="118"/>
      <c r="K8" s="156"/>
    </row>
    <row r="9" spans="1:11">
      <c r="A9" s="103" t="s">
        <v>228</v>
      </c>
      <c r="B9" s="105"/>
      <c r="C9" s="119" t="s">
        <v>50</v>
      </c>
      <c r="D9" s="119" t="s">
        <v>51</v>
      </c>
      <c r="E9" s="100" t="s">
        <v>229</v>
      </c>
      <c r="F9" s="120" t="s">
        <v>230</v>
      </c>
      <c r="G9" s="121"/>
      <c r="H9" s="122"/>
      <c r="I9" s="122"/>
      <c r="J9" s="122"/>
      <c r="K9" s="157"/>
    </row>
    <row r="10" spans="1:11">
      <c r="A10" s="103" t="s">
        <v>231</v>
      </c>
      <c r="B10" s="105"/>
      <c r="C10" s="119" t="s">
        <v>50</v>
      </c>
      <c r="D10" s="119" t="s">
        <v>51</v>
      </c>
      <c r="E10" s="100" t="s">
        <v>232</v>
      </c>
      <c r="F10" s="120" t="s">
        <v>194</v>
      </c>
      <c r="G10" s="121" t="s">
        <v>233</v>
      </c>
      <c r="H10" s="122"/>
      <c r="I10" s="122"/>
      <c r="J10" s="122"/>
      <c r="K10" s="157"/>
    </row>
    <row r="11" spans="1:11">
      <c r="A11" s="123" t="s">
        <v>195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58"/>
    </row>
    <row r="12" spans="1:11">
      <c r="A12" s="98" t="s">
        <v>73</v>
      </c>
      <c r="B12" s="119" t="s">
        <v>69</v>
      </c>
      <c r="C12" s="119" t="s">
        <v>70</v>
      </c>
      <c r="D12" s="120"/>
      <c r="E12" s="100" t="s">
        <v>71</v>
      </c>
      <c r="F12" s="119" t="s">
        <v>69</v>
      </c>
      <c r="G12" s="119" t="s">
        <v>70</v>
      </c>
      <c r="H12" s="119"/>
      <c r="I12" s="100" t="s">
        <v>234</v>
      </c>
      <c r="J12" s="119" t="s">
        <v>69</v>
      </c>
      <c r="K12" s="154" t="s">
        <v>70</v>
      </c>
    </row>
    <row r="13" spans="1:11">
      <c r="A13" s="98" t="s">
        <v>76</v>
      </c>
      <c r="B13" s="119" t="s">
        <v>69</v>
      </c>
      <c r="C13" s="119" t="s">
        <v>70</v>
      </c>
      <c r="D13" s="120"/>
      <c r="E13" s="100" t="s">
        <v>81</v>
      </c>
      <c r="F13" s="119" t="s">
        <v>69</v>
      </c>
      <c r="G13" s="119" t="s">
        <v>70</v>
      </c>
      <c r="H13" s="119"/>
      <c r="I13" s="100" t="s">
        <v>235</v>
      </c>
      <c r="J13" s="119" t="s">
        <v>69</v>
      </c>
      <c r="K13" s="154" t="s">
        <v>70</v>
      </c>
    </row>
    <row r="14" ht="16.35" spans="1:11">
      <c r="A14" s="107" t="s">
        <v>236</v>
      </c>
      <c r="B14" s="111" t="s">
        <v>69</v>
      </c>
      <c r="C14" s="111" t="s">
        <v>70</v>
      </c>
      <c r="D14" s="110"/>
      <c r="E14" s="109" t="s">
        <v>237</v>
      </c>
      <c r="F14" s="111" t="s">
        <v>69</v>
      </c>
      <c r="G14" s="111" t="s">
        <v>70</v>
      </c>
      <c r="H14" s="111"/>
      <c r="I14" s="109" t="s">
        <v>238</v>
      </c>
      <c r="J14" s="111" t="s">
        <v>69</v>
      </c>
      <c r="K14" s="155" t="s">
        <v>70</v>
      </c>
    </row>
    <row r="15" ht="16.35" spans="1:11">
      <c r="A15" s="113"/>
      <c r="B15" s="125"/>
      <c r="C15" s="125"/>
      <c r="D15" s="114"/>
      <c r="E15" s="113"/>
      <c r="F15" s="125"/>
      <c r="G15" s="125"/>
      <c r="H15" s="125"/>
      <c r="I15" s="113"/>
      <c r="J15" s="125"/>
      <c r="K15" s="125"/>
    </row>
    <row r="16" s="89" customFormat="1" spans="1:11">
      <c r="A16" s="92" t="s">
        <v>239</v>
      </c>
      <c r="B16" s="126"/>
      <c r="C16" s="126"/>
      <c r="D16" s="126"/>
      <c r="E16" s="126"/>
      <c r="F16" s="126"/>
      <c r="G16" s="126"/>
      <c r="H16" s="126"/>
      <c r="I16" s="126"/>
      <c r="J16" s="126"/>
      <c r="K16" s="159"/>
    </row>
    <row r="17" spans="1:11">
      <c r="A17" s="103" t="s">
        <v>240</v>
      </c>
      <c r="B17" s="105"/>
      <c r="C17" s="105"/>
      <c r="D17" s="105"/>
      <c r="E17" s="105"/>
      <c r="F17" s="105"/>
      <c r="G17" s="105"/>
      <c r="H17" s="105"/>
      <c r="I17" s="105"/>
      <c r="J17" s="105"/>
      <c r="K17" s="160"/>
    </row>
    <row r="18" spans="1:11">
      <c r="A18" s="103" t="s">
        <v>241</v>
      </c>
      <c r="B18" s="105"/>
      <c r="C18" s="105"/>
      <c r="D18" s="105"/>
      <c r="E18" s="105"/>
      <c r="F18" s="105"/>
      <c r="G18" s="105"/>
      <c r="H18" s="105"/>
      <c r="I18" s="105"/>
      <c r="J18" s="105"/>
      <c r="K18" s="160"/>
    </row>
    <row r="19" spans="1:11">
      <c r="A19" s="127" t="s">
        <v>242</v>
      </c>
      <c r="B19" s="119"/>
      <c r="C19" s="119"/>
      <c r="D19" s="119"/>
      <c r="E19" s="119"/>
      <c r="F19" s="119"/>
      <c r="G19" s="119"/>
      <c r="H19" s="119"/>
      <c r="I19" s="119"/>
      <c r="J19" s="119"/>
      <c r="K19" s="154"/>
    </row>
    <row r="20" spans="1:11">
      <c r="A20" s="128" t="s">
        <v>243</v>
      </c>
      <c r="B20" s="129"/>
      <c r="C20" s="129"/>
      <c r="D20" s="129"/>
      <c r="E20" s="129"/>
      <c r="F20" s="129"/>
      <c r="G20" s="129"/>
      <c r="H20" s="129"/>
      <c r="I20" s="129"/>
      <c r="J20" s="129"/>
      <c r="K20" s="161"/>
    </row>
    <row r="21" spans="1:11">
      <c r="A21" s="128" t="s">
        <v>244</v>
      </c>
      <c r="B21" s="129"/>
      <c r="C21" s="129"/>
      <c r="D21" s="129"/>
      <c r="E21" s="129"/>
      <c r="F21" s="129"/>
      <c r="G21" s="129"/>
      <c r="H21" s="129"/>
      <c r="I21" s="129"/>
      <c r="J21" s="129"/>
      <c r="K21" s="161"/>
    </row>
    <row r="22" spans="1:11">
      <c r="A22" s="128" t="s">
        <v>245</v>
      </c>
      <c r="B22" s="129"/>
      <c r="C22" s="129"/>
      <c r="D22" s="129"/>
      <c r="E22" s="129"/>
      <c r="F22" s="129"/>
      <c r="G22" s="129"/>
      <c r="H22" s="129"/>
      <c r="I22" s="129"/>
      <c r="J22" s="129"/>
      <c r="K22" s="161"/>
    </row>
    <row r="23" spans="1:11">
      <c r="A23" s="130" t="s">
        <v>246</v>
      </c>
      <c r="B23" s="131"/>
      <c r="C23" s="131"/>
      <c r="D23" s="131"/>
      <c r="E23" s="131"/>
      <c r="F23" s="131"/>
      <c r="G23" s="131"/>
      <c r="H23" s="131"/>
      <c r="I23" s="131"/>
      <c r="J23" s="131"/>
      <c r="K23" s="162"/>
    </row>
    <row r="24" spans="1:11">
      <c r="A24" s="103" t="s">
        <v>111</v>
      </c>
      <c r="B24" s="105"/>
      <c r="C24" s="119" t="s">
        <v>50</v>
      </c>
      <c r="D24" s="119" t="s">
        <v>51</v>
      </c>
      <c r="E24" s="102"/>
      <c r="F24" s="102"/>
      <c r="G24" s="102"/>
      <c r="H24" s="102"/>
      <c r="I24" s="102"/>
      <c r="J24" s="102"/>
      <c r="K24" s="153"/>
    </row>
    <row r="25" ht="16.35" spans="1:11">
      <c r="A25" s="132" t="s">
        <v>247</v>
      </c>
      <c r="B25" s="133"/>
      <c r="C25" s="133"/>
      <c r="D25" s="133"/>
      <c r="E25" s="133"/>
      <c r="F25" s="133"/>
      <c r="G25" s="133"/>
      <c r="H25" s="133"/>
      <c r="I25" s="133"/>
      <c r="J25" s="133"/>
      <c r="K25" s="163"/>
    </row>
    <row r="26" ht="16.35" spans="1:11">
      <c r="A26" s="134"/>
      <c r="B26" s="134"/>
      <c r="C26" s="134"/>
      <c r="D26" s="134"/>
      <c r="E26" s="134"/>
      <c r="F26" s="134"/>
      <c r="G26" s="134"/>
      <c r="H26" s="134"/>
      <c r="I26" s="134"/>
      <c r="J26" s="134"/>
      <c r="K26" s="134"/>
    </row>
    <row r="27" spans="1:11">
      <c r="A27" s="135" t="s">
        <v>248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56"/>
    </row>
    <row r="28" spans="1:11">
      <c r="A28" s="127" t="s">
        <v>249</v>
      </c>
      <c r="B28" s="119"/>
      <c r="C28" s="119"/>
      <c r="D28" s="119"/>
      <c r="E28" s="119"/>
      <c r="F28" s="119"/>
      <c r="G28" s="119"/>
      <c r="H28" s="119"/>
      <c r="I28" s="119"/>
      <c r="J28" s="119"/>
      <c r="K28" s="154"/>
    </row>
    <row r="29" spans="1:11">
      <c r="A29" s="136"/>
      <c r="B29" s="137"/>
      <c r="C29" s="137"/>
      <c r="D29" s="137"/>
      <c r="E29" s="137"/>
      <c r="F29" s="137"/>
      <c r="G29" s="137"/>
      <c r="H29" s="137"/>
      <c r="I29" s="137"/>
      <c r="J29" s="137"/>
      <c r="K29" s="164"/>
    </row>
    <row r="30" spans="1:11">
      <c r="A30" s="138"/>
      <c r="B30" s="139"/>
      <c r="C30" s="139"/>
      <c r="D30" s="139"/>
      <c r="E30" s="139"/>
      <c r="F30" s="139"/>
      <c r="G30" s="139"/>
      <c r="H30" s="139"/>
      <c r="I30" s="139"/>
      <c r="J30" s="139"/>
      <c r="K30" s="165"/>
    </row>
    <row r="31" spans="1:11">
      <c r="A31" s="140"/>
      <c r="B31" s="141"/>
      <c r="C31" s="141"/>
      <c r="D31" s="141"/>
      <c r="E31" s="141"/>
      <c r="F31" s="141"/>
      <c r="G31" s="141"/>
      <c r="H31" s="141"/>
      <c r="I31" s="141"/>
      <c r="J31" s="141"/>
      <c r="K31" s="166"/>
    </row>
    <row r="32" spans="1:11">
      <c r="A32" s="140"/>
      <c r="B32" s="141"/>
      <c r="C32" s="141"/>
      <c r="D32" s="141"/>
      <c r="E32" s="141"/>
      <c r="F32" s="141"/>
      <c r="G32" s="141"/>
      <c r="H32" s="141"/>
      <c r="I32" s="141"/>
      <c r="J32" s="141"/>
      <c r="K32" s="166"/>
    </row>
    <row r="33" ht="23" customHeight="1" spans="1:11">
      <c r="A33" s="140"/>
      <c r="B33" s="141"/>
      <c r="C33" s="141"/>
      <c r="D33" s="141"/>
      <c r="E33" s="141"/>
      <c r="F33" s="141"/>
      <c r="G33" s="141"/>
      <c r="H33" s="141"/>
      <c r="I33" s="141"/>
      <c r="J33" s="141"/>
      <c r="K33" s="166"/>
    </row>
    <row r="34" ht="23" customHeight="1" spans="1:11">
      <c r="A34" s="128"/>
      <c r="B34" s="129"/>
      <c r="C34" s="129"/>
      <c r="D34" s="129"/>
      <c r="E34" s="129"/>
      <c r="F34" s="129"/>
      <c r="G34" s="129"/>
      <c r="H34" s="129"/>
      <c r="I34" s="129"/>
      <c r="J34" s="129"/>
      <c r="K34" s="161"/>
    </row>
    <row r="35" ht="23" customHeight="1" spans="1:11">
      <c r="A35" s="142"/>
      <c r="B35" s="129"/>
      <c r="C35" s="129"/>
      <c r="D35" s="129"/>
      <c r="E35" s="129"/>
      <c r="F35" s="129"/>
      <c r="G35" s="129"/>
      <c r="H35" s="129"/>
      <c r="I35" s="129"/>
      <c r="J35" s="129"/>
      <c r="K35" s="161"/>
    </row>
    <row r="36" ht="23" customHeight="1" spans="1:11">
      <c r="A36" s="143"/>
      <c r="B36" s="144"/>
      <c r="C36" s="144"/>
      <c r="D36" s="144"/>
      <c r="E36" s="144"/>
      <c r="F36" s="144"/>
      <c r="G36" s="144"/>
      <c r="H36" s="144"/>
      <c r="I36" s="144"/>
      <c r="J36" s="144"/>
      <c r="K36" s="167"/>
    </row>
    <row r="37" ht="18.75" customHeight="1" spans="1:11">
      <c r="A37" s="145" t="s">
        <v>250</v>
      </c>
      <c r="B37" s="146"/>
      <c r="C37" s="146"/>
      <c r="D37" s="146"/>
      <c r="E37" s="146"/>
      <c r="F37" s="146"/>
      <c r="G37" s="146"/>
      <c r="H37" s="146"/>
      <c r="I37" s="146"/>
      <c r="J37" s="146"/>
      <c r="K37" s="168"/>
    </row>
    <row r="38" s="90" customFormat="1" ht="18.75" customHeight="1" spans="1:11">
      <c r="A38" s="103" t="s">
        <v>251</v>
      </c>
      <c r="B38" s="105"/>
      <c r="C38" s="105"/>
      <c r="D38" s="102" t="s">
        <v>252</v>
      </c>
      <c r="E38" s="102"/>
      <c r="F38" s="147" t="s">
        <v>253</v>
      </c>
      <c r="G38" s="148"/>
      <c r="H38" s="105" t="s">
        <v>254</v>
      </c>
      <c r="I38" s="105"/>
      <c r="J38" s="105" t="s">
        <v>255</v>
      </c>
      <c r="K38" s="160"/>
    </row>
    <row r="39" ht="18.75" customHeight="1" spans="1:13">
      <c r="A39" s="103" t="s">
        <v>112</v>
      </c>
      <c r="B39" s="105" t="s">
        <v>256</v>
      </c>
      <c r="C39" s="105"/>
      <c r="D39" s="105"/>
      <c r="E39" s="105"/>
      <c r="F39" s="105"/>
      <c r="G39" s="105"/>
      <c r="H39" s="105"/>
      <c r="I39" s="105"/>
      <c r="J39" s="105"/>
      <c r="K39" s="160"/>
      <c r="M39" s="90"/>
    </row>
    <row r="40" ht="31" customHeight="1" spans="1:11">
      <c r="A40" s="103" t="s">
        <v>257</v>
      </c>
      <c r="B40" s="105"/>
      <c r="C40" s="105"/>
      <c r="D40" s="105"/>
      <c r="E40" s="105"/>
      <c r="F40" s="105"/>
      <c r="G40" s="105"/>
      <c r="H40" s="105"/>
      <c r="I40" s="105"/>
      <c r="J40" s="105"/>
      <c r="K40" s="160"/>
    </row>
    <row r="41" ht="18.75" customHeight="1" spans="1:11">
      <c r="A41" s="103"/>
      <c r="B41" s="105"/>
      <c r="C41" s="105"/>
      <c r="D41" s="105"/>
      <c r="E41" s="105"/>
      <c r="F41" s="105"/>
      <c r="G41" s="105"/>
      <c r="H41" s="105"/>
      <c r="I41" s="105"/>
      <c r="J41" s="105"/>
      <c r="K41" s="160"/>
    </row>
    <row r="42" ht="32" customHeight="1" spans="1:11">
      <c r="A42" s="107" t="s">
        <v>124</v>
      </c>
      <c r="B42" s="149" t="s">
        <v>204</v>
      </c>
      <c r="C42" s="149"/>
      <c r="D42" s="109" t="s">
        <v>258</v>
      </c>
      <c r="E42" s="110" t="s">
        <v>205</v>
      </c>
      <c r="F42" s="109" t="s">
        <v>127</v>
      </c>
      <c r="G42" s="150">
        <v>45403</v>
      </c>
      <c r="H42" s="151" t="s">
        <v>128</v>
      </c>
      <c r="I42" s="151"/>
      <c r="J42" s="149" t="s">
        <v>129</v>
      </c>
      <c r="K42" s="169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165735</xdr:rowOff>
                  </from>
                  <to>
                    <xdr:col>2</xdr:col>
                    <xdr:colOff>24130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5</xdr:col>
                    <xdr:colOff>825500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5</xdr:col>
                    <xdr:colOff>1041400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67310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A1" sqref="$A1:$XFD1048576"/>
    </sheetView>
  </sheetViews>
  <sheetFormatPr defaultColWidth="10.1666666666667" defaultRowHeight="15.6"/>
  <cols>
    <col min="1" max="1" width="9.66666666666667" style="88" customWidth="1"/>
    <col min="2" max="2" width="11.1666666666667" style="88" customWidth="1"/>
    <col min="3" max="3" width="9.16666666666667" style="88" customWidth="1"/>
    <col min="4" max="4" width="9.5" style="88" customWidth="1"/>
    <col min="5" max="5" width="10.6833333333333" style="88" customWidth="1"/>
    <col min="6" max="6" width="18.6" style="88" customWidth="1"/>
    <col min="7" max="7" width="9.5" style="88" customWidth="1"/>
    <col min="8" max="8" width="9.16666666666667" style="88" customWidth="1"/>
    <col min="9" max="9" width="8.16666666666667" style="88" customWidth="1"/>
    <col min="10" max="10" width="10.5" style="88" customWidth="1"/>
    <col min="11" max="11" width="12.1666666666667" style="88" customWidth="1"/>
    <col min="12" max="16384" width="10.1666666666667" style="88"/>
  </cols>
  <sheetData>
    <row r="1" s="88" customFormat="1" ht="26.55" spans="1:11">
      <c r="A1" s="91" t="s">
        <v>206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="88" customFormat="1" spans="1:11">
      <c r="A2" s="92" t="s">
        <v>37</v>
      </c>
      <c r="B2" s="93" t="s">
        <v>38</v>
      </c>
      <c r="C2" s="93"/>
      <c r="D2" s="94" t="s">
        <v>46</v>
      </c>
      <c r="E2" s="95" t="s">
        <v>47</v>
      </c>
      <c r="F2" s="96" t="s">
        <v>207</v>
      </c>
      <c r="G2" s="97" t="s">
        <v>53</v>
      </c>
      <c r="H2" s="97"/>
      <c r="I2" s="126" t="s">
        <v>41</v>
      </c>
      <c r="J2" s="97" t="s">
        <v>42</v>
      </c>
      <c r="K2" s="152"/>
    </row>
    <row r="3" s="88" customFormat="1" spans="1:11">
      <c r="A3" s="98" t="s">
        <v>59</v>
      </c>
      <c r="B3" s="99">
        <v>32097</v>
      </c>
      <c r="C3" s="99"/>
      <c r="D3" s="100" t="s">
        <v>208</v>
      </c>
      <c r="E3" s="101"/>
      <c r="F3" s="101"/>
      <c r="G3" s="101"/>
      <c r="H3" s="102" t="s">
        <v>209</v>
      </c>
      <c r="I3" s="102"/>
      <c r="J3" s="102"/>
      <c r="K3" s="153"/>
    </row>
    <row r="4" s="88" customFormat="1" spans="1:11">
      <c r="A4" s="103" t="s">
        <v>56</v>
      </c>
      <c r="B4" s="104">
        <v>6</v>
      </c>
      <c r="C4" s="104">
        <v>6</v>
      </c>
      <c r="D4" s="105" t="s">
        <v>210</v>
      </c>
      <c r="E4" s="106" t="s">
        <v>211</v>
      </c>
      <c r="F4" s="106"/>
      <c r="G4" s="106"/>
      <c r="H4" s="105" t="s">
        <v>212</v>
      </c>
      <c r="I4" s="105"/>
      <c r="J4" s="119" t="s">
        <v>50</v>
      </c>
      <c r="K4" s="154" t="s">
        <v>51</v>
      </c>
    </row>
    <row r="5" s="88" customFormat="1" spans="1:11">
      <c r="A5" s="103" t="s">
        <v>213</v>
      </c>
      <c r="B5" s="99">
        <v>3</v>
      </c>
      <c r="C5" s="99"/>
      <c r="D5" s="100" t="s">
        <v>211</v>
      </c>
      <c r="E5" s="100" t="s">
        <v>214</v>
      </c>
      <c r="F5" s="100" t="s">
        <v>215</v>
      </c>
      <c r="G5" s="100" t="s">
        <v>216</v>
      </c>
      <c r="H5" s="105" t="s">
        <v>217</v>
      </c>
      <c r="I5" s="105"/>
      <c r="J5" s="119" t="s">
        <v>50</v>
      </c>
      <c r="K5" s="154" t="s">
        <v>51</v>
      </c>
    </row>
    <row r="6" s="88" customFormat="1" ht="16.35" spans="1:11">
      <c r="A6" s="107" t="s">
        <v>218</v>
      </c>
      <c r="B6" s="108">
        <v>550</v>
      </c>
      <c r="C6" s="108"/>
      <c r="D6" s="109" t="s">
        <v>219</v>
      </c>
      <c r="E6" s="110"/>
      <c r="F6" s="111">
        <v>11520</v>
      </c>
      <c r="G6" s="109"/>
      <c r="H6" s="112" t="s">
        <v>220</v>
      </c>
      <c r="I6" s="112"/>
      <c r="J6" s="111" t="s">
        <v>50</v>
      </c>
      <c r="K6" s="155" t="s">
        <v>51</v>
      </c>
    </row>
    <row r="7" s="88" customFormat="1" ht="16.35" spans="1:11">
      <c r="A7" s="113"/>
      <c r="B7" s="114"/>
      <c r="C7" s="114"/>
      <c r="D7" s="113"/>
      <c r="E7" s="114"/>
      <c r="F7" s="115"/>
      <c r="G7" s="113"/>
      <c r="H7" s="115"/>
      <c r="I7" s="114"/>
      <c r="J7" s="114"/>
      <c r="K7" s="114"/>
    </row>
    <row r="8" s="88" customFormat="1" spans="1:11">
      <c r="A8" s="116" t="s">
        <v>221</v>
      </c>
      <c r="B8" s="96" t="s">
        <v>222</v>
      </c>
      <c r="C8" s="96" t="s">
        <v>223</v>
      </c>
      <c r="D8" s="96" t="s">
        <v>224</v>
      </c>
      <c r="E8" s="96" t="s">
        <v>225</v>
      </c>
      <c r="F8" s="96" t="s">
        <v>226</v>
      </c>
      <c r="G8" s="117" t="s">
        <v>259</v>
      </c>
      <c r="H8" s="118"/>
      <c r="I8" s="118"/>
      <c r="J8" s="118"/>
      <c r="K8" s="156"/>
    </row>
    <row r="9" s="88" customFormat="1" spans="1:11">
      <c r="A9" s="103" t="s">
        <v>228</v>
      </c>
      <c r="B9" s="105"/>
      <c r="C9" s="119" t="s">
        <v>50</v>
      </c>
      <c r="D9" s="119" t="s">
        <v>51</v>
      </c>
      <c r="E9" s="100" t="s">
        <v>229</v>
      </c>
      <c r="F9" s="120" t="s">
        <v>230</v>
      </c>
      <c r="G9" s="121"/>
      <c r="H9" s="122"/>
      <c r="I9" s="122"/>
      <c r="J9" s="122"/>
      <c r="K9" s="157"/>
    </row>
    <row r="10" s="88" customFormat="1" spans="1:11">
      <c r="A10" s="103" t="s">
        <v>231</v>
      </c>
      <c r="B10" s="105"/>
      <c r="C10" s="119" t="s">
        <v>50</v>
      </c>
      <c r="D10" s="119" t="s">
        <v>51</v>
      </c>
      <c r="E10" s="100" t="s">
        <v>232</v>
      </c>
      <c r="F10" s="120" t="s">
        <v>194</v>
      </c>
      <c r="G10" s="121" t="s">
        <v>233</v>
      </c>
      <c r="H10" s="122"/>
      <c r="I10" s="122"/>
      <c r="J10" s="122"/>
      <c r="K10" s="157"/>
    </row>
    <row r="11" s="88" customFormat="1" spans="1:11">
      <c r="A11" s="123" t="s">
        <v>195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58"/>
    </row>
    <row r="12" s="88" customFormat="1" spans="1:11">
      <c r="A12" s="98" t="s">
        <v>73</v>
      </c>
      <c r="B12" s="119" t="s">
        <v>69</v>
      </c>
      <c r="C12" s="119" t="s">
        <v>70</v>
      </c>
      <c r="D12" s="120"/>
      <c r="E12" s="100" t="s">
        <v>71</v>
      </c>
      <c r="F12" s="119" t="s">
        <v>69</v>
      </c>
      <c r="G12" s="119" t="s">
        <v>70</v>
      </c>
      <c r="H12" s="119"/>
      <c r="I12" s="100" t="s">
        <v>234</v>
      </c>
      <c r="J12" s="119" t="s">
        <v>69</v>
      </c>
      <c r="K12" s="154" t="s">
        <v>70</v>
      </c>
    </row>
    <row r="13" s="88" customFormat="1" spans="1:11">
      <c r="A13" s="98" t="s">
        <v>76</v>
      </c>
      <c r="B13" s="119" t="s">
        <v>69</v>
      </c>
      <c r="C13" s="119" t="s">
        <v>70</v>
      </c>
      <c r="D13" s="120"/>
      <c r="E13" s="100" t="s">
        <v>81</v>
      </c>
      <c r="F13" s="119" t="s">
        <v>69</v>
      </c>
      <c r="G13" s="119" t="s">
        <v>70</v>
      </c>
      <c r="H13" s="119"/>
      <c r="I13" s="100" t="s">
        <v>235</v>
      </c>
      <c r="J13" s="119" t="s">
        <v>69</v>
      </c>
      <c r="K13" s="154" t="s">
        <v>70</v>
      </c>
    </row>
    <row r="14" s="88" customFormat="1" ht="16.35" spans="1:11">
      <c r="A14" s="107" t="s">
        <v>236</v>
      </c>
      <c r="B14" s="111" t="s">
        <v>69</v>
      </c>
      <c r="C14" s="111" t="s">
        <v>70</v>
      </c>
      <c r="D14" s="110"/>
      <c r="E14" s="109" t="s">
        <v>237</v>
      </c>
      <c r="F14" s="111" t="s">
        <v>69</v>
      </c>
      <c r="G14" s="111" t="s">
        <v>70</v>
      </c>
      <c r="H14" s="111"/>
      <c r="I14" s="109" t="s">
        <v>238</v>
      </c>
      <c r="J14" s="111" t="s">
        <v>69</v>
      </c>
      <c r="K14" s="155" t="s">
        <v>70</v>
      </c>
    </row>
    <row r="15" s="88" customFormat="1" ht="16.35" spans="1:11">
      <c r="A15" s="113"/>
      <c r="B15" s="125"/>
      <c r="C15" s="125"/>
      <c r="D15" s="114"/>
      <c r="E15" s="113"/>
      <c r="F15" s="125"/>
      <c r="G15" s="125"/>
      <c r="H15" s="125"/>
      <c r="I15" s="113"/>
      <c r="J15" s="125"/>
      <c r="K15" s="125"/>
    </row>
    <row r="16" s="89" customFormat="1" spans="1:11">
      <c r="A16" s="92" t="s">
        <v>239</v>
      </c>
      <c r="B16" s="126"/>
      <c r="C16" s="126"/>
      <c r="D16" s="126"/>
      <c r="E16" s="126"/>
      <c r="F16" s="126"/>
      <c r="G16" s="126"/>
      <c r="H16" s="126"/>
      <c r="I16" s="126"/>
      <c r="J16" s="126"/>
      <c r="K16" s="159"/>
    </row>
    <row r="17" s="88" customFormat="1" spans="1:11">
      <c r="A17" s="103" t="s">
        <v>240</v>
      </c>
      <c r="B17" s="105"/>
      <c r="C17" s="105"/>
      <c r="D17" s="105"/>
      <c r="E17" s="105"/>
      <c r="F17" s="105"/>
      <c r="G17" s="105"/>
      <c r="H17" s="105"/>
      <c r="I17" s="105"/>
      <c r="J17" s="105"/>
      <c r="K17" s="160"/>
    </row>
    <row r="18" s="88" customFormat="1" spans="1:11">
      <c r="A18" s="103" t="s">
        <v>241</v>
      </c>
      <c r="B18" s="105"/>
      <c r="C18" s="105"/>
      <c r="D18" s="105"/>
      <c r="E18" s="105"/>
      <c r="F18" s="105"/>
      <c r="G18" s="105"/>
      <c r="H18" s="105"/>
      <c r="I18" s="105"/>
      <c r="J18" s="105"/>
      <c r="K18" s="160"/>
    </row>
    <row r="19" s="88" customFormat="1" spans="1:11">
      <c r="A19" s="127" t="s">
        <v>242</v>
      </c>
      <c r="B19" s="119"/>
      <c r="C19" s="119"/>
      <c r="D19" s="119"/>
      <c r="E19" s="119"/>
      <c r="F19" s="119"/>
      <c r="G19" s="119"/>
      <c r="H19" s="119"/>
      <c r="I19" s="119"/>
      <c r="J19" s="119"/>
      <c r="K19" s="154"/>
    </row>
    <row r="20" s="88" customFormat="1" spans="1:11">
      <c r="A20" s="128" t="s">
        <v>243</v>
      </c>
      <c r="B20" s="129"/>
      <c r="C20" s="129"/>
      <c r="D20" s="129"/>
      <c r="E20" s="129"/>
      <c r="F20" s="129"/>
      <c r="G20" s="129"/>
      <c r="H20" s="129"/>
      <c r="I20" s="129"/>
      <c r="J20" s="129"/>
      <c r="K20" s="161"/>
    </row>
    <row r="21" s="88" customFormat="1" spans="1:11">
      <c r="A21" s="128" t="s">
        <v>244</v>
      </c>
      <c r="B21" s="129"/>
      <c r="C21" s="129"/>
      <c r="D21" s="129"/>
      <c r="E21" s="129"/>
      <c r="F21" s="129"/>
      <c r="G21" s="129"/>
      <c r="H21" s="129"/>
      <c r="I21" s="129"/>
      <c r="J21" s="129"/>
      <c r="K21" s="161"/>
    </row>
    <row r="22" s="88" customFormat="1" spans="1:11">
      <c r="A22" s="128" t="s">
        <v>245</v>
      </c>
      <c r="B22" s="129"/>
      <c r="C22" s="129"/>
      <c r="D22" s="129"/>
      <c r="E22" s="129"/>
      <c r="F22" s="129"/>
      <c r="G22" s="129"/>
      <c r="H22" s="129"/>
      <c r="I22" s="129"/>
      <c r="J22" s="129"/>
      <c r="K22" s="161"/>
    </row>
    <row r="23" s="88" customFormat="1" spans="1:11">
      <c r="A23" s="130" t="s">
        <v>246</v>
      </c>
      <c r="B23" s="131"/>
      <c r="C23" s="131"/>
      <c r="D23" s="131"/>
      <c r="E23" s="131"/>
      <c r="F23" s="131"/>
      <c r="G23" s="131"/>
      <c r="H23" s="131"/>
      <c r="I23" s="131"/>
      <c r="J23" s="131"/>
      <c r="K23" s="162"/>
    </row>
    <row r="24" s="88" customFormat="1" spans="1:11">
      <c r="A24" s="103" t="s">
        <v>111</v>
      </c>
      <c r="B24" s="105"/>
      <c r="C24" s="119" t="s">
        <v>50</v>
      </c>
      <c r="D24" s="119" t="s">
        <v>51</v>
      </c>
      <c r="E24" s="102"/>
      <c r="F24" s="102"/>
      <c r="G24" s="102"/>
      <c r="H24" s="102"/>
      <c r="I24" s="102"/>
      <c r="J24" s="102"/>
      <c r="K24" s="153"/>
    </row>
    <row r="25" s="88" customFormat="1" ht="16.35" spans="1:11">
      <c r="A25" s="132" t="s">
        <v>247</v>
      </c>
      <c r="B25" s="133"/>
      <c r="C25" s="133"/>
      <c r="D25" s="133"/>
      <c r="E25" s="133"/>
      <c r="F25" s="133"/>
      <c r="G25" s="133"/>
      <c r="H25" s="133"/>
      <c r="I25" s="133"/>
      <c r="J25" s="133"/>
      <c r="K25" s="163"/>
    </row>
    <row r="26" s="88" customFormat="1" ht="16.35" spans="1:11">
      <c r="A26" s="134"/>
      <c r="B26" s="134"/>
      <c r="C26" s="134"/>
      <c r="D26" s="134"/>
      <c r="E26" s="134"/>
      <c r="F26" s="134"/>
      <c r="G26" s="134"/>
      <c r="H26" s="134"/>
      <c r="I26" s="134"/>
      <c r="J26" s="134"/>
      <c r="K26" s="134"/>
    </row>
    <row r="27" s="88" customFormat="1" spans="1:11">
      <c r="A27" s="135" t="s">
        <v>248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56"/>
    </row>
    <row r="28" s="88" customFormat="1" spans="1:11">
      <c r="A28" s="127" t="s">
        <v>249</v>
      </c>
      <c r="B28" s="119"/>
      <c r="C28" s="119"/>
      <c r="D28" s="119"/>
      <c r="E28" s="119"/>
      <c r="F28" s="119"/>
      <c r="G28" s="119"/>
      <c r="H28" s="119"/>
      <c r="I28" s="119"/>
      <c r="J28" s="119"/>
      <c r="K28" s="154"/>
    </row>
    <row r="29" s="88" customFormat="1" spans="1:11">
      <c r="A29" s="136"/>
      <c r="B29" s="137"/>
      <c r="C29" s="137"/>
      <c r="D29" s="137"/>
      <c r="E29" s="137"/>
      <c r="F29" s="137"/>
      <c r="G29" s="137"/>
      <c r="H29" s="137"/>
      <c r="I29" s="137"/>
      <c r="J29" s="137"/>
      <c r="K29" s="164"/>
    </row>
    <row r="30" s="88" customFormat="1" spans="1:11">
      <c r="A30" s="138"/>
      <c r="B30" s="139"/>
      <c r="C30" s="139"/>
      <c r="D30" s="139"/>
      <c r="E30" s="139"/>
      <c r="F30" s="139"/>
      <c r="G30" s="139"/>
      <c r="H30" s="139"/>
      <c r="I30" s="139"/>
      <c r="J30" s="139"/>
      <c r="K30" s="165"/>
    </row>
    <row r="31" s="88" customFormat="1" spans="1:11">
      <c r="A31" s="140"/>
      <c r="B31" s="141"/>
      <c r="C31" s="141"/>
      <c r="D31" s="141"/>
      <c r="E31" s="141"/>
      <c r="F31" s="141"/>
      <c r="G31" s="141"/>
      <c r="H31" s="141"/>
      <c r="I31" s="141"/>
      <c r="J31" s="141"/>
      <c r="K31" s="166"/>
    </row>
    <row r="32" s="88" customFormat="1" spans="1:11">
      <c r="A32" s="140"/>
      <c r="B32" s="141"/>
      <c r="C32" s="141"/>
      <c r="D32" s="141"/>
      <c r="E32" s="141"/>
      <c r="F32" s="141"/>
      <c r="G32" s="141"/>
      <c r="H32" s="141"/>
      <c r="I32" s="141"/>
      <c r="J32" s="141"/>
      <c r="K32" s="166"/>
    </row>
    <row r="33" s="88" customFormat="1" ht="23" customHeight="1" spans="1:11">
      <c r="A33" s="140"/>
      <c r="B33" s="141"/>
      <c r="C33" s="141"/>
      <c r="D33" s="141"/>
      <c r="E33" s="141"/>
      <c r="F33" s="141"/>
      <c r="G33" s="141"/>
      <c r="H33" s="141"/>
      <c r="I33" s="141"/>
      <c r="J33" s="141"/>
      <c r="K33" s="166"/>
    </row>
    <row r="34" s="88" customFormat="1" ht="23" customHeight="1" spans="1:11">
      <c r="A34" s="128"/>
      <c r="B34" s="129"/>
      <c r="C34" s="129"/>
      <c r="D34" s="129"/>
      <c r="E34" s="129"/>
      <c r="F34" s="129"/>
      <c r="G34" s="129"/>
      <c r="H34" s="129"/>
      <c r="I34" s="129"/>
      <c r="J34" s="129"/>
      <c r="K34" s="161"/>
    </row>
    <row r="35" s="88" customFormat="1" ht="23" customHeight="1" spans="1:11">
      <c r="A35" s="142"/>
      <c r="B35" s="129"/>
      <c r="C35" s="129"/>
      <c r="D35" s="129"/>
      <c r="E35" s="129"/>
      <c r="F35" s="129"/>
      <c r="G35" s="129"/>
      <c r="H35" s="129"/>
      <c r="I35" s="129"/>
      <c r="J35" s="129"/>
      <c r="K35" s="161"/>
    </row>
    <row r="36" s="88" customFormat="1" ht="23" customHeight="1" spans="1:11">
      <c r="A36" s="143"/>
      <c r="B36" s="144"/>
      <c r="C36" s="144"/>
      <c r="D36" s="144"/>
      <c r="E36" s="144"/>
      <c r="F36" s="144"/>
      <c r="G36" s="144"/>
      <c r="H36" s="144"/>
      <c r="I36" s="144"/>
      <c r="J36" s="144"/>
      <c r="K36" s="167"/>
    </row>
    <row r="37" s="88" customFormat="1" ht="18.75" customHeight="1" spans="1:11">
      <c r="A37" s="145" t="s">
        <v>250</v>
      </c>
      <c r="B37" s="146"/>
      <c r="C37" s="146"/>
      <c r="D37" s="146"/>
      <c r="E37" s="146"/>
      <c r="F37" s="146"/>
      <c r="G37" s="146"/>
      <c r="H37" s="146"/>
      <c r="I37" s="146"/>
      <c r="J37" s="146"/>
      <c r="K37" s="168"/>
    </row>
    <row r="38" s="90" customFormat="1" ht="18.75" customHeight="1" spans="1:11">
      <c r="A38" s="103" t="s">
        <v>251</v>
      </c>
      <c r="B38" s="105"/>
      <c r="C38" s="105"/>
      <c r="D38" s="102" t="s">
        <v>252</v>
      </c>
      <c r="E38" s="102"/>
      <c r="F38" s="147" t="s">
        <v>253</v>
      </c>
      <c r="G38" s="148"/>
      <c r="H38" s="105" t="s">
        <v>254</v>
      </c>
      <c r="I38" s="105"/>
      <c r="J38" s="105" t="s">
        <v>255</v>
      </c>
      <c r="K38" s="160"/>
    </row>
    <row r="39" s="88" customFormat="1" ht="18.75" customHeight="1" spans="1:13">
      <c r="A39" s="103" t="s">
        <v>112</v>
      </c>
      <c r="B39" s="105" t="s">
        <v>256</v>
      </c>
      <c r="C39" s="105"/>
      <c r="D39" s="105"/>
      <c r="E39" s="105"/>
      <c r="F39" s="105"/>
      <c r="G39" s="105"/>
      <c r="H39" s="105"/>
      <c r="I39" s="105"/>
      <c r="J39" s="105"/>
      <c r="K39" s="160"/>
      <c r="M39" s="90"/>
    </row>
    <row r="40" s="88" customFormat="1" ht="31" customHeight="1" spans="1:11">
      <c r="A40" s="103" t="s">
        <v>257</v>
      </c>
      <c r="B40" s="105"/>
      <c r="C40" s="105"/>
      <c r="D40" s="105"/>
      <c r="E40" s="105"/>
      <c r="F40" s="105"/>
      <c r="G40" s="105"/>
      <c r="H40" s="105"/>
      <c r="I40" s="105"/>
      <c r="J40" s="105"/>
      <c r="K40" s="160"/>
    </row>
    <row r="41" s="88" customFormat="1" ht="18.75" customHeight="1" spans="1:11">
      <c r="A41" s="103"/>
      <c r="B41" s="105"/>
      <c r="C41" s="105"/>
      <c r="D41" s="105"/>
      <c r="E41" s="105"/>
      <c r="F41" s="105"/>
      <c r="G41" s="105"/>
      <c r="H41" s="105"/>
      <c r="I41" s="105"/>
      <c r="J41" s="105"/>
      <c r="K41" s="160"/>
    </row>
    <row r="42" s="88" customFormat="1" ht="32" customHeight="1" spans="1:11">
      <c r="A42" s="107" t="s">
        <v>124</v>
      </c>
      <c r="B42" s="149" t="s">
        <v>204</v>
      </c>
      <c r="C42" s="149"/>
      <c r="D42" s="109" t="s">
        <v>258</v>
      </c>
      <c r="E42" s="110" t="s">
        <v>205</v>
      </c>
      <c r="F42" s="109" t="s">
        <v>127</v>
      </c>
      <c r="G42" s="150">
        <v>45403</v>
      </c>
      <c r="H42" s="151" t="s">
        <v>128</v>
      </c>
      <c r="I42" s="151"/>
      <c r="J42" s="149" t="s">
        <v>129</v>
      </c>
      <c r="K42" s="169"/>
    </row>
    <row r="43" s="88" customFormat="1" ht="16.5" customHeight="1"/>
    <row r="44" s="88" customFormat="1" ht="16.5" customHeight="1"/>
    <row r="45" s="88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165735</xdr:rowOff>
                  </from>
                  <to>
                    <xdr:col>2</xdr:col>
                    <xdr:colOff>24130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5</xdr:col>
                    <xdr:colOff>825500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5</xdr:col>
                    <xdr:colOff>1041400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67310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A1" sqref="$A1:$XFD1048576"/>
    </sheetView>
  </sheetViews>
  <sheetFormatPr defaultColWidth="10.1666666666667" defaultRowHeight="15.6"/>
  <cols>
    <col min="1" max="1" width="9.66666666666667" style="88" customWidth="1"/>
    <col min="2" max="2" width="11.1666666666667" style="88" customWidth="1"/>
    <col min="3" max="3" width="9.16666666666667" style="88" customWidth="1"/>
    <col min="4" max="4" width="9.5" style="88" customWidth="1"/>
    <col min="5" max="5" width="10.6833333333333" style="88" customWidth="1"/>
    <col min="6" max="6" width="18.6" style="88" customWidth="1"/>
    <col min="7" max="7" width="9.5" style="88" customWidth="1"/>
    <col min="8" max="8" width="9.16666666666667" style="88" customWidth="1"/>
    <col min="9" max="9" width="8.16666666666667" style="88" customWidth="1"/>
    <col min="10" max="10" width="10.5" style="88" customWidth="1"/>
    <col min="11" max="11" width="12.1666666666667" style="88" customWidth="1"/>
    <col min="12" max="16384" width="10.1666666666667" style="88"/>
  </cols>
  <sheetData>
    <row r="1" s="88" customFormat="1" ht="26.55" spans="1:11">
      <c r="A1" s="91" t="s">
        <v>206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="88" customFormat="1" spans="1:11">
      <c r="A2" s="92" t="s">
        <v>37</v>
      </c>
      <c r="B2" s="93" t="s">
        <v>38</v>
      </c>
      <c r="C2" s="93"/>
      <c r="D2" s="94" t="s">
        <v>46</v>
      </c>
      <c r="E2" s="95" t="s">
        <v>47</v>
      </c>
      <c r="F2" s="96" t="s">
        <v>207</v>
      </c>
      <c r="G2" s="97" t="s">
        <v>53</v>
      </c>
      <c r="H2" s="97"/>
      <c r="I2" s="126" t="s">
        <v>41</v>
      </c>
      <c r="J2" s="97" t="s">
        <v>42</v>
      </c>
      <c r="K2" s="152"/>
    </row>
    <row r="3" s="88" customFormat="1" spans="1:11">
      <c r="A3" s="98" t="s">
        <v>59</v>
      </c>
      <c r="B3" s="99">
        <v>32097</v>
      </c>
      <c r="C3" s="99"/>
      <c r="D3" s="100" t="s">
        <v>208</v>
      </c>
      <c r="E3" s="101"/>
      <c r="F3" s="101"/>
      <c r="G3" s="101"/>
      <c r="H3" s="102" t="s">
        <v>209</v>
      </c>
      <c r="I3" s="102"/>
      <c r="J3" s="102"/>
      <c r="K3" s="153"/>
    </row>
    <row r="4" s="88" customFormat="1" spans="1:11">
      <c r="A4" s="103" t="s">
        <v>56</v>
      </c>
      <c r="B4" s="104">
        <v>6</v>
      </c>
      <c r="C4" s="104">
        <v>6</v>
      </c>
      <c r="D4" s="105" t="s">
        <v>210</v>
      </c>
      <c r="E4" s="106" t="s">
        <v>211</v>
      </c>
      <c r="F4" s="106"/>
      <c r="G4" s="106"/>
      <c r="H4" s="105" t="s">
        <v>212</v>
      </c>
      <c r="I4" s="105"/>
      <c r="J4" s="119" t="s">
        <v>50</v>
      </c>
      <c r="K4" s="154" t="s">
        <v>51</v>
      </c>
    </row>
    <row r="5" s="88" customFormat="1" spans="1:11">
      <c r="A5" s="103" t="s">
        <v>213</v>
      </c>
      <c r="B5" s="99">
        <v>3</v>
      </c>
      <c r="C5" s="99"/>
      <c r="D5" s="100" t="s">
        <v>211</v>
      </c>
      <c r="E5" s="100" t="s">
        <v>214</v>
      </c>
      <c r="F5" s="100" t="s">
        <v>215</v>
      </c>
      <c r="G5" s="100" t="s">
        <v>216</v>
      </c>
      <c r="H5" s="105" t="s">
        <v>217</v>
      </c>
      <c r="I5" s="105"/>
      <c r="J5" s="119" t="s">
        <v>50</v>
      </c>
      <c r="K5" s="154" t="s">
        <v>51</v>
      </c>
    </row>
    <row r="6" s="88" customFormat="1" ht="16.35" spans="1:11">
      <c r="A6" s="107" t="s">
        <v>218</v>
      </c>
      <c r="B6" s="108">
        <v>578</v>
      </c>
      <c r="C6" s="108"/>
      <c r="D6" s="109" t="s">
        <v>219</v>
      </c>
      <c r="E6" s="110"/>
      <c r="F6" s="111">
        <v>6316</v>
      </c>
      <c r="G6" s="109"/>
      <c r="H6" s="112" t="s">
        <v>220</v>
      </c>
      <c r="I6" s="112"/>
      <c r="J6" s="111" t="s">
        <v>50</v>
      </c>
      <c r="K6" s="155" t="s">
        <v>51</v>
      </c>
    </row>
    <row r="7" s="88" customFormat="1" ht="16.35" spans="1:11">
      <c r="A7" s="113"/>
      <c r="B7" s="114"/>
      <c r="C7" s="114"/>
      <c r="D7" s="113"/>
      <c r="E7" s="114"/>
      <c r="F7" s="115"/>
      <c r="G7" s="113"/>
      <c r="H7" s="115"/>
      <c r="I7" s="114"/>
      <c r="J7" s="114"/>
      <c r="K7" s="114"/>
    </row>
    <row r="8" s="88" customFormat="1" spans="1:11">
      <c r="A8" s="116" t="s">
        <v>221</v>
      </c>
      <c r="B8" s="96" t="s">
        <v>222</v>
      </c>
      <c r="C8" s="96" t="s">
        <v>223</v>
      </c>
      <c r="D8" s="96" t="s">
        <v>224</v>
      </c>
      <c r="E8" s="96" t="s">
        <v>225</v>
      </c>
      <c r="F8" s="96" t="s">
        <v>226</v>
      </c>
      <c r="G8" s="117" t="s">
        <v>259</v>
      </c>
      <c r="H8" s="118"/>
      <c r="I8" s="118"/>
      <c r="J8" s="118"/>
      <c r="K8" s="156"/>
    </row>
    <row r="9" s="88" customFormat="1" spans="1:11">
      <c r="A9" s="103" t="s">
        <v>228</v>
      </c>
      <c r="B9" s="105"/>
      <c r="C9" s="119" t="s">
        <v>50</v>
      </c>
      <c r="D9" s="119" t="s">
        <v>51</v>
      </c>
      <c r="E9" s="100" t="s">
        <v>229</v>
      </c>
      <c r="F9" s="120" t="s">
        <v>230</v>
      </c>
      <c r="G9" s="121"/>
      <c r="H9" s="122"/>
      <c r="I9" s="122"/>
      <c r="J9" s="122"/>
      <c r="K9" s="157"/>
    </row>
    <row r="10" s="88" customFormat="1" spans="1:11">
      <c r="A10" s="103" t="s">
        <v>231</v>
      </c>
      <c r="B10" s="105"/>
      <c r="C10" s="119" t="s">
        <v>50</v>
      </c>
      <c r="D10" s="119" t="s">
        <v>51</v>
      </c>
      <c r="E10" s="100" t="s">
        <v>232</v>
      </c>
      <c r="F10" s="120" t="s">
        <v>194</v>
      </c>
      <c r="G10" s="121" t="s">
        <v>233</v>
      </c>
      <c r="H10" s="122"/>
      <c r="I10" s="122"/>
      <c r="J10" s="122"/>
      <c r="K10" s="157"/>
    </row>
    <row r="11" s="88" customFormat="1" spans="1:11">
      <c r="A11" s="123" t="s">
        <v>195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58"/>
    </row>
    <row r="12" s="88" customFormat="1" spans="1:11">
      <c r="A12" s="98" t="s">
        <v>73</v>
      </c>
      <c r="B12" s="119" t="s">
        <v>69</v>
      </c>
      <c r="C12" s="119" t="s">
        <v>70</v>
      </c>
      <c r="D12" s="120"/>
      <c r="E12" s="100" t="s">
        <v>71</v>
      </c>
      <c r="F12" s="119" t="s">
        <v>69</v>
      </c>
      <c r="G12" s="119" t="s">
        <v>70</v>
      </c>
      <c r="H12" s="119"/>
      <c r="I12" s="100" t="s">
        <v>234</v>
      </c>
      <c r="J12" s="119" t="s">
        <v>69</v>
      </c>
      <c r="K12" s="154" t="s">
        <v>70</v>
      </c>
    </row>
    <row r="13" s="88" customFormat="1" spans="1:11">
      <c r="A13" s="98" t="s">
        <v>76</v>
      </c>
      <c r="B13" s="119" t="s">
        <v>69</v>
      </c>
      <c r="C13" s="119" t="s">
        <v>70</v>
      </c>
      <c r="D13" s="120"/>
      <c r="E13" s="100" t="s">
        <v>81</v>
      </c>
      <c r="F13" s="119" t="s">
        <v>69</v>
      </c>
      <c r="G13" s="119" t="s">
        <v>70</v>
      </c>
      <c r="H13" s="119"/>
      <c r="I13" s="100" t="s">
        <v>235</v>
      </c>
      <c r="J13" s="119" t="s">
        <v>69</v>
      </c>
      <c r="K13" s="154" t="s">
        <v>70</v>
      </c>
    </row>
    <row r="14" s="88" customFormat="1" ht="16.35" spans="1:11">
      <c r="A14" s="107" t="s">
        <v>236</v>
      </c>
      <c r="B14" s="111" t="s">
        <v>69</v>
      </c>
      <c r="C14" s="111" t="s">
        <v>70</v>
      </c>
      <c r="D14" s="110"/>
      <c r="E14" s="109" t="s">
        <v>237</v>
      </c>
      <c r="F14" s="111" t="s">
        <v>69</v>
      </c>
      <c r="G14" s="111" t="s">
        <v>70</v>
      </c>
      <c r="H14" s="111"/>
      <c r="I14" s="109" t="s">
        <v>238</v>
      </c>
      <c r="J14" s="111" t="s">
        <v>69</v>
      </c>
      <c r="K14" s="155" t="s">
        <v>70</v>
      </c>
    </row>
    <row r="15" s="88" customFormat="1" ht="16.35" spans="1:11">
      <c r="A15" s="113"/>
      <c r="B15" s="125"/>
      <c r="C15" s="125"/>
      <c r="D15" s="114"/>
      <c r="E15" s="113"/>
      <c r="F15" s="125"/>
      <c r="G15" s="125"/>
      <c r="H15" s="125"/>
      <c r="I15" s="113"/>
      <c r="J15" s="125"/>
      <c r="K15" s="125"/>
    </row>
    <row r="16" s="89" customFormat="1" spans="1:11">
      <c r="A16" s="92" t="s">
        <v>239</v>
      </c>
      <c r="B16" s="126"/>
      <c r="C16" s="126"/>
      <c r="D16" s="126"/>
      <c r="E16" s="126"/>
      <c r="F16" s="126"/>
      <c r="G16" s="126"/>
      <c r="H16" s="126"/>
      <c r="I16" s="126"/>
      <c r="J16" s="126"/>
      <c r="K16" s="159"/>
    </row>
    <row r="17" s="88" customFormat="1" spans="1:11">
      <c r="A17" s="103" t="s">
        <v>240</v>
      </c>
      <c r="B17" s="105"/>
      <c r="C17" s="105"/>
      <c r="D17" s="105"/>
      <c r="E17" s="105"/>
      <c r="F17" s="105"/>
      <c r="G17" s="105"/>
      <c r="H17" s="105"/>
      <c r="I17" s="105"/>
      <c r="J17" s="105"/>
      <c r="K17" s="160"/>
    </row>
    <row r="18" s="88" customFormat="1" spans="1:11">
      <c r="A18" s="103" t="s">
        <v>241</v>
      </c>
      <c r="B18" s="105"/>
      <c r="C18" s="105"/>
      <c r="D18" s="105"/>
      <c r="E18" s="105"/>
      <c r="F18" s="105"/>
      <c r="G18" s="105"/>
      <c r="H18" s="105"/>
      <c r="I18" s="105"/>
      <c r="J18" s="105"/>
      <c r="K18" s="160"/>
    </row>
    <row r="19" s="88" customFormat="1" spans="1:11">
      <c r="A19" s="127" t="s">
        <v>242</v>
      </c>
      <c r="B19" s="119"/>
      <c r="C19" s="119"/>
      <c r="D19" s="119"/>
      <c r="E19" s="119"/>
      <c r="F19" s="119"/>
      <c r="G19" s="119"/>
      <c r="H19" s="119"/>
      <c r="I19" s="119"/>
      <c r="J19" s="119"/>
      <c r="K19" s="154"/>
    </row>
    <row r="20" s="88" customFormat="1" spans="1:11">
      <c r="A20" s="128" t="s">
        <v>243</v>
      </c>
      <c r="B20" s="129"/>
      <c r="C20" s="129"/>
      <c r="D20" s="129"/>
      <c r="E20" s="129"/>
      <c r="F20" s="129"/>
      <c r="G20" s="129"/>
      <c r="H20" s="129"/>
      <c r="I20" s="129"/>
      <c r="J20" s="129"/>
      <c r="K20" s="161"/>
    </row>
    <row r="21" s="88" customFormat="1" spans="1:11">
      <c r="A21" s="128" t="s">
        <v>244</v>
      </c>
      <c r="B21" s="129"/>
      <c r="C21" s="129"/>
      <c r="D21" s="129"/>
      <c r="E21" s="129"/>
      <c r="F21" s="129"/>
      <c r="G21" s="129"/>
      <c r="H21" s="129"/>
      <c r="I21" s="129"/>
      <c r="J21" s="129"/>
      <c r="K21" s="161"/>
    </row>
    <row r="22" s="88" customFormat="1" spans="1:11">
      <c r="A22" s="128" t="s">
        <v>245</v>
      </c>
      <c r="B22" s="129"/>
      <c r="C22" s="129"/>
      <c r="D22" s="129"/>
      <c r="E22" s="129"/>
      <c r="F22" s="129"/>
      <c r="G22" s="129"/>
      <c r="H22" s="129"/>
      <c r="I22" s="129"/>
      <c r="J22" s="129"/>
      <c r="K22" s="161"/>
    </row>
    <row r="23" s="88" customFormat="1" spans="1:11">
      <c r="A23" s="130" t="s">
        <v>246</v>
      </c>
      <c r="B23" s="131"/>
      <c r="C23" s="131"/>
      <c r="D23" s="131"/>
      <c r="E23" s="131"/>
      <c r="F23" s="131"/>
      <c r="G23" s="131"/>
      <c r="H23" s="131"/>
      <c r="I23" s="131"/>
      <c r="J23" s="131"/>
      <c r="K23" s="162"/>
    </row>
    <row r="24" s="88" customFormat="1" spans="1:11">
      <c r="A24" s="103" t="s">
        <v>111</v>
      </c>
      <c r="B24" s="105"/>
      <c r="C24" s="119" t="s">
        <v>50</v>
      </c>
      <c r="D24" s="119" t="s">
        <v>51</v>
      </c>
      <c r="E24" s="102"/>
      <c r="F24" s="102"/>
      <c r="G24" s="102"/>
      <c r="H24" s="102"/>
      <c r="I24" s="102"/>
      <c r="J24" s="102"/>
      <c r="K24" s="153"/>
    </row>
    <row r="25" s="88" customFormat="1" ht="16.35" spans="1:11">
      <c r="A25" s="132" t="s">
        <v>247</v>
      </c>
      <c r="B25" s="133"/>
      <c r="C25" s="133"/>
      <c r="D25" s="133"/>
      <c r="E25" s="133"/>
      <c r="F25" s="133"/>
      <c r="G25" s="133"/>
      <c r="H25" s="133"/>
      <c r="I25" s="133"/>
      <c r="J25" s="133"/>
      <c r="K25" s="163"/>
    </row>
    <row r="26" s="88" customFormat="1" ht="16.35" spans="1:11">
      <c r="A26" s="134"/>
      <c r="B26" s="134"/>
      <c r="C26" s="134"/>
      <c r="D26" s="134"/>
      <c r="E26" s="134"/>
      <c r="F26" s="134"/>
      <c r="G26" s="134"/>
      <c r="H26" s="134"/>
      <c r="I26" s="134"/>
      <c r="J26" s="134"/>
      <c r="K26" s="134"/>
    </row>
    <row r="27" s="88" customFormat="1" spans="1:11">
      <c r="A27" s="135" t="s">
        <v>248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56"/>
    </row>
    <row r="28" s="88" customFormat="1" spans="1:11">
      <c r="A28" s="127" t="s">
        <v>249</v>
      </c>
      <c r="B28" s="119"/>
      <c r="C28" s="119"/>
      <c r="D28" s="119"/>
      <c r="E28" s="119"/>
      <c r="F28" s="119"/>
      <c r="G28" s="119"/>
      <c r="H28" s="119"/>
      <c r="I28" s="119"/>
      <c r="J28" s="119"/>
      <c r="K28" s="154"/>
    </row>
    <row r="29" s="88" customFormat="1" spans="1:11">
      <c r="A29" s="136"/>
      <c r="B29" s="137"/>
      <c r="C29" s="137"/>
      <c r="D29" s="137"/>
      <c r="E29" s="137"/>
      <c r="F29" s="137"/>
      <c r="G29" s="137"/>
      <c r="H29" s="137"/>
      <c r="I29" s="137"/>
      <c r="J29" s="137"/>
      <c r="K29" s="164"/>
    </row>
    <row r="30" s="88" customFormat="1" spans="1:11">
      <c r="A30" s="138"/>
      <c r="B30" s="139"/>
      <c r="C30" s="139"/>
      <c r="D30" s="139"/>
      <c r="E30" s="139"/>
      <c r="F30" s="139"/>
      <c r="G30" s="139"/>
      <c r="H30" s="139"/>
      <c r="I30" s="139"/>
      <c r="J30" s="139"/>
      <c r="K30" s="165"/>
    </row>
    <row r="31" s="88" customFormat="1" spans="1:11">
      <c r="A31" s="140"/>
      <c r="B31" s="141"/>
      <c r="C31" s="141"/>
      <c r="D31" s="141"/>
      <c r="E31" s="141"/>
      <c r="F31" s="141"/>
      <c r="G31" s="141"/>
      <c r="H31" s="141"/>
      <c r="I31" s="141"/>
      <c r="J31" s="141"/>
      <c r="K31" s="166"/>
    </row>
    <row r="32" s="88" customFormat="1" spans="1:11">
      <c r="A32" s="140"/>
      <c r="B32" s="141"/>
      <c r="C32" s="141"/>
      <c r="D32" s="141"/>
      <c r="E32" s="141"/>
      <c r="F32" s="141"/>
      <c r="G32" s="141"/>
      <c r="H32" s="141"/>
      <c r="I32" s="141"/>
      <c r="J32" s="141"/>
      <c r="K32" s="166"/>
    </row>
    <row r="33" s="88" customFormat="1" ht="23" customHeight="1" spans="1:11">
      <c r="A33" s="140"/>
      <c r="B33" s="141"/>
      <c r="C33" s="141"/>
      <c r="D33" s="141"/>
      <c r="E33" s="141"/>
      <c r="F33" s="141"/>
      <c r="G33" s="141"/>
      <c r="H33" s="141"/>
      <c r="I33" s="141"/>
      <c r="J33" s="141"/>
      <c r="K33" s="166"/>
    </row>
    <row r="34" s="88" customFormat="1" ht="23" customHeight="1" spans="1:11">
      <c r="A34" s="128"/>
      <c r="B34" s="129"/>
      <c r="C34" s="129"/>
      <c r="D34" s="129"/>
      <c r="E34" s="129"/>
      <c r="F34" s="129"/>
      <c r="G34" s="129"/>
      <c r="H34" s="129"/>
      <c r="I34" s="129"/>
      <c r="J34" s="129"/>
      <c r="K34" s="161"/>
    </row>
    <row r="35" s="88" customFormat="1" ht="23" customHeight="1" spans="1:11">
      <c r="A35" s="142"/>
      <c r="B35" s="129"/>
      <c r="C35" s="129"/>
      <c r="D35" s="129"/>
      <c r="E35" s="129"/>
      <c r="F35" s="129"/>
      <c r="G35" s="129"/>
      <c r="H35" s="129"/>
      <c r="I35" s="129"/>
      <c r="J35" s="129"/>
      <c r="K35" s="161"/>
    </row>
    <row r="36" s="88" customFormat="1" ht="23" customHeight="1" spans="1:11">
      <c r="A36" s="143"/>
      <c r="B36" s="144"/>
      <c r="C36" s="144"/>
      <c r="D36" s="144"/>
      <c r="E36" s="144"/>
      <c r="F36" s="144"/>
      <c r="G36" s="144"/>
      <c r="H36" s="144"/>
      <c r="I36" s="144"/>
      <c r="J36" s="144"/>
      <c r="K36" s="167"/>
    </row>
    <row r="37" s="88" customFormat="1" ht="18.75" customHeight="1" spans="1:11">
      <c r="A37" s="145" t="s">
        <v>250</v>
      </c>
      <c r="B37" s="146"/>
      <c r="C37" s="146"/>
      <c r="D37" s="146"/>
      <c r="E37" s="146"/>
      <c r="F37" s="146"/>
      <c r="G37" s="146"/>
      <c r="H37" s="146"/>
      <c r="I37" s="146"/>
      <c r="J37" s="146"/>
      <c r="K37" s="168"/>
    </row>
    <row r="38" s="90" customFormat="1" ht="18.75" customHeight="1" spans="1:11">
      <c r="A38" s="103" t="s">
        <v>251</v>
      </c>
      <c r="B38" s="105"/>
      <c r="C38" s="105"/>
      <c r="D38" s="102" t="s">
        <v>252</v>
      </c>
      <c r="E38" s="102"/>
      <c r="F38" s="147" t="s">
        <v>253</v>
      </c>
      <c r="G38" s="148"/>
      <c r="H38" s="105" t="s">
        <v>254</v>
      </c>
      <c r="I38" s="105"/>
      <c r="J38" s="105" t="s">
        <v>255</v>
      </c>
      <c r="K38" s="160"/>
    </row>
    <row r="39" s="88" customFormat="1" ht="18.75" customHeight="1" spans="1:13">
      <c r="A39" s="103" t="s">
        <v>112</v>
      </c>
      <c r="B39" s="105" t="s">
        <v>256</v>
      </c>
      <c r="C39" s="105"/>
      <c r="D39" s="105"/>
      <c r="E39" s="105"/>
      <c r="F39" s="105"/>
      <c r="G39" s="105"/>
      <c r="H39" s="105"/>
      <c r="I39" s="105"/>
      <c r="J39" s="105"/>
      <c r="K39" s="160"/>
      <c r="M39" s="90"/>
    </row>
    <row r="40" s="88" customFormat="1" ht="31" customHeight="1" spans="1:11">
      <c r="A40" s="103" t="s">
        <v>257</v>
      </c>
      <c r="B40" s="105"/>
      <c r="C40" s="105"/>
      <c r="D40" s="105"/>
      <c r="E40" s="105"/>
      <c r="F40" s="105"/>
      <c r="G40" s="105"/>
      <c r="H40" s="105"/>
      <c r="I40" s="105"/>
      <c r="J40" s="105"/>
      <c r="K40" s="160"/>
    </row>
    <row r="41" s="88" customFormat="1" ht="18.75" customHeight="1" spans="1:11">
      <c r="A41" s="103"/>
      <c r="B41" s="105"/>
      <c r="C41" s="105"/>
      <c r="D41" s="105"/>
      <c r="E41" s="105"/>
      <c r="F41" s="105"/>
      <c r="G41" s="105"/>
      <c r="H41" s="105"/>
      <c r="I41" s="105"/>
      <c r="J41" s="105"/>
      <c r="K41" s="160"/>
    </row>
    <row r="42" s="88" customFormat="1" ht="32" customHeight="1" spans="1:11">
      <c r="A42" s="107" t="s">
        <v>124</v>
      </c>
      <c r="B42" s="149" t="s">
        <v>204</v>
      </c>
      <c r="C42" s="149"/>
      <c r="D42" s="109" t="s">
        <v>258</v>
      </c>
      <c r="E42" s="110" t="s">
        <v>205</v>
      </c>
      <c r="F42" s="109" t="s">
        <v>127</v>
      </c>
      <c r="G42" s="150">
        <v>45432</v>
      </c>
      <c r="H42" s="151" t="s">
        <v>128</v>
      </c>
      <c r="I42" s="151"/>
      <c r="J42" s="149" t="s">
        <v>129</v>
      </c>
      <c r="K42" s="169"/>
    </row>
    <row r="43" s="88" customFormat="1" ht="16.5" customHeight="1"/>
    <row r="44" s="88" customFormat="1" ht="16.5" customHeight="1"/>
    <row r="45" s="88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165735</xdr:rowOff>
                  </from>
                  <to>
                    <xdr:col>2</xdr:col>
                    <xdr:colOff>24130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3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4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5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6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7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5</xdr:col>
                    <xdr:colOff>825500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8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9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0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1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2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3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4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5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6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7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8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9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5</xdr:col>
                    <xdr:colOff>1041400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0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67310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1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尾期2</vt:lpstr>
      <vt:lpstr>尾期3</vt:lpstr>
      <vt:lpstr>尾期4</vt:lpstr>
      <vt:lpstr>验货尺寸表1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WPS_1690256009</cp:lastModifiedBy>
  <dcterms:created xsi:type="dcterms:W3CDTF">2020-03-11T01:34:00Z</dcterms:created>
  <dcterms:modified xsi:type="dcterms:W3CDTF">2024-08-04T00:06:30Z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9A76448B09AA4BF58667FC667EC195F4</vt:lpwstr>
  </property>
</Properties>
</file>