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<sst xmlns="http://schemas.openxmlformats.org/spreadsheetml/2006/main" count="93" uniqueCount="49">
  <si>
    <t>TOREAD服装跳档规范</t>
  </si>
  <si>
    <t>单位：cm</t>
  </si>
  <si>
    <t>产品代码：</t>
  </si>
  <si>
    <t>款号：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</si>
  <si>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</si>
  <si>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</si>
  <si>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</si>
  <si>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</si>
  <si>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</si>
  <si>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</si>
  <si>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</si>
  <si>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</si>
  <si>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</si>
  <si>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</si>
  <si>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</si>
  <si>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</si>
  <si>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</si>
  <si>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</si>
  <si>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</si>
  <si>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</si>
  <si>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裤外侧长（参考值）</t>
  </si>
  <si>
    <t>+1.3</t>
  </si>
  <si>
    <t>+1</t>
  </si>
  <si>
    <t>+1.5</t>
  </si>
  <si>
    <t>+1.2</t>
  </si>
  <si>
    <t>内裆长</t>
  </si>
  <si>
    <t>+0.8</t>
  </si>
  <si>
    <t>+0.5</t>
  </si>
  <si>
    <t>腰围 平量</t>
  </si>
  <si>
    <t>74</t>
  </si>
  <si>
    <t>0</t>
  </si>
  <si>
    <t>腰带长</t>
  </si>
  <si>
    <t>90</t>
  </si>
  <si>
    <t>+0.6</t>
  </si>
  <si>
    <t>-1</t>
  </si>
  <si>
    <t>臀围</t>
  </si>
  <si>
    <t>97</t>
  </si>
  <si>
    <t>+0.2</t>
  </si>
  <si>
    <t>腿围/2</t>
  </si>
  <si>
    <t>-0.5</t>
  </si>
  <si>
    <t>+0.3</t>
  </si>
  <si>
    <t>膝围/2</t>
  </si>
  <si>
    <t>-0.6</t>
  </si>
  <si>
    <t>脚口/2</t>
  </si>
  <si>
    <t>+0.4</t>
  </si>
  <si>
    <t>-0.4</t>
  </si>
  <si>
    <t>前裆长 含腰</t>
  </si>
  <si>
    <t>-0.3</t>
  </si>
  <si>
    <t>后裆长 含腰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</si>
</sst>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49" applyFont="1" applyAlignment="1">
      <alignment horizontal="center"/>
    </xf>
    <xf numFmtId="14" fontId="2" fillId="0" borderId="0" xfId="49" applyNumberFormat="1" applyFont="1" applyAlignment="1">
      <alignment horizontal="right"/>
    </xf>
    <xf numFmtId="0" fontId="2" fillId="0" borderId="0" xfId="49" applyFont="1" applyAlignment="1">
      <alignment horizontal="right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left"/>
    </xf>
    <xf numFmtId="0" fontId="2" fillId="0" borderId="5" xfId="49" applyFont="1" applyBorder="1" applyAlignment="1">
      <alignment horizontal="center"/>
    </xf>
    <xf numFmtId="176" fontId="3" fillId="0" borderId="2" xfId="49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4" fillId="3" borderId="2" xfId="53" applyNumberFormat="1" applyFont="1" applyFill="1" applyBorder="1" applyAlignment="1">
      <alignment horizontal="center" vertical="center"/>
    </xf>
    <xf numFmtId="49" fontId="5" fillId="3" borderId="2" xfId="53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38 2" xfId="50"/>
    <cellStyle name="常规_110509_2006-09-28 2" xfId="51"/>
    <cellStyle name="常规 3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04215"/>
          <a:ext cx="647700" cy="3708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AM82236&#27454;&#36164;&#26009;6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  <sheetName val="产前样意见 (2)"/>
    </sheetNames>
    <sheetDataSet>
      <sheetData sheetId="0">
        <row r="5">
          <cell r="E5" t="str">
            <v>女式徒步长裤</v>
          </cell>
        </row>
        <row r="6">
          <cell r="E6" t="str">
            <v>TAMMAM82236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K19" sqref="K19"/>
    </sheetView>
  </sheetViews>
  <sheetFormatPr defaultColWidth="9.02654867256637" defaultRowHeight="13.5"/>
  <cols>
    <col min="9" max="13" width="10.5575221238938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2"/>
    </row>
    <row r="2" ht="14.6" spans="1:8">
      <c r="A2" s="2" t="s">
        <v>1</v>
      </c>
      <c r="B2" s="2"/>
      <c r="C2" s="2"/>
      <c r="D2" s="2"/>
      <c r="E2" s="2"/>
      <c r="F2" s="2"/>
      <c r="G2" s="3"/>
      <c r="H2" s="4"/>
    </row>
    <row r="3" ht="14.6" spans="1:8">
      <c r="A3" s="5" t="s">
        <v>2</v>
      </c>
      <c r="B3" s="6" t="str">
        <f>[1]封面!E5</f>
        <v>女式徒步长裤</v>
      </c>
      <c r="C3" s="6"/>
      <c r="D3" s="6"/>
      <c r="E3" s="6"/>
      <c r="F3" s="7" t="s">
        <v>3</v>
      </c>
      <c r="G3" s="6" t="str">
        <f>[1]封面!E6</f>
        <v>TAMMAM82236</v>
      </c>
      <c r="H3" s="6"/>
    </row>
    <row r="4" ht="14.6" spans="1:13">
      <c r="A4" s="5" t="s">
        <v>4</v>
      </c>
      <c r="B4" s="8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ht="14.6" spans="1:13">
      <c r="A5" s="9" t="s">
        <v>12</v>
      </c>
      <c r="B5" s="8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</row>
    <row r="6" ht="15.75" spans="1:13">
      <c r="A6" s="10" t="s">
        <v>20</v>
      </c>
      <c r="B6" s="11">
        <f>C6-1.9</f>
        <v>96.2</v>
      </c>
      <c r="C6" s="11">
        <f>D6-1.9</f>
        <v>98.1</v>
      </c>
      <c r="D6" s="12">
        <v>100</v>
      </c>
      <c r="E6" s="11">
        <f t="shared" ref="E6:H6" si="0">D6+1.9</f>
        <v>101.9</v>
      </c>
      <c r="F6" s="11">
        <f t="shared" si="0"/>
        <v>103.8</v>
      </c>
      <c r="G6" s="11">
        <f t="shared" si="0"/>
        <v>105.7</v>
      </c>
      <c r="H6" s="11">
        <f t="shared" si="0"/>
        <v>107.6</v>
      </c>
      <c r="I6" s="16" t="s">
        <v>21</v>
      </c>
      <c r="J6" s="16" t="s">
        <v>22</v>
      </c>
      <c r="K6" s="16" t="s">
        <v>23</v>
      </c>
      <c r="L6" s="16" t="s">
        <v>22</v>
      </c>
      <c r="M6" s="16" t="s">
        <v>24</v>
      </c>
    </row>
    <row r="7" ht="15.75" spans="1:13">
      <c r="A7" s="10" t="s">
        <v>25</v>
      </c>
      <c r="B7" s="11">
        <f>C7-1.4</f>
        <v>69.2</v>
      </c>
      <c r="C7" s="11">
        <f>D7-1.4</f>
        <v>70.6</v>
      </c>
      <c r="D7" s="12">
        <v>72</v>
      </c>
      <c r="E7" s="11">
        <f t="shared" ref="E7:H7" si="1">D7+1.4</f>
        <v>73.4</v>
      </c>
      <c r="F7" s="11">
        <f t="shared" si="1"/>
        <v>74.8</v>
      </c>
      <c r="G7" s="11">
        <f t="shared" si="1"/>
        <v>76.2</v>
      </c>
      <c r="H7" s="11">
        <f t="shared" si="1"/>
        <v>77.6</v>
      </c>
      <c r="I7" s="16" t="s">
        <v>26</v>
      </c>
      <c r="J7" s="16" t="s">
        <v>27</v>
      </c>
      <c r="K7" s="16" t="s">
        <v>26</v>
      </c>
      <c r="L7" s="16" t="s">
        <v>27</v>
      </c>
      <c r="M7" s="16" t="s">
        <v>27</v>
      </c>
    </row>
    <row r="8" ht="15.75" spans="1:13">
      <c r="A8" s="10" t="s">
        <v>28</v>
      </c>
      <c r="B8" s="11">
        <f>C8-4</f>
        <v>66</v>
      </c>
      <c r="C8" s="11">
        <f>D8-4</f>
        <v>70</v>
      </c>
      <c r="D8" s="13" t="s">
        <v>29</v>
      </c>
      <c r="E8" s="11">
        <f>D8+4</f>
        <v>78</v>
      </c>
      <c r="F8" s="11">
        <f>E8+5</f>
        <v>83</v>
      </c>
      <c r="G8" s="11">
        <f>F8+6</f>
        <v>89</v>
      </c>
      <c r="H8" s="11">
        <f>G8+6</f>
        <v>95</v>
      </c>
      <c r="I8" s="16" t="s">
        <v>22</v>
      </c>
      <c r="J8" s="17" t="s">
        <v>22</v>
      </c>
      <c r="K8" s="16" t="s">
        <v>22</v>
      </c>
      <c r="L8" s="16" t="s">
        <v>30</v>
      </c>
      <c r="M8" s="16" t="s">
        <v>22</v>
      </c>
    </row>
    <row r="9" ht="15.75" spans="1:13">
      <c r="A9" s="10" t="s">
        <v>31</v>
      </c>
      <c r="B9" s="11">
        <f>C9-4</f>
        <v>82</v>
      </c>
      <c r="C9" s="11">
        <f>D9-4</f>
        <v>86</v>
      </c>
      <c r="D9" s="13" t="s">
        <v>32</v>
      </c>
      <c r="E9" s="11">
        <f>D9+4</f>
        <v>94</v>
      </c>
      <c r="F9" s="11">
        <f>E9+5</f>
        <v>99</v>
      </c>
      <c r="G9" s="11">
        <f>F9+6</f>
        <v>105</v>
      </c>
      <c r="H9" s="11">
        <f>G9+6</f>
        <v>111</v>
      </c>
      <c r="I9" s="16" t="s">
        <v>30</v>
      </c>
      <c r="J9" s="16" t="s">
        <v>33</v>
      </c>
      <c r="K9" s="16" t="s">
        <v>27</v>
      </c>
      <c r="L9" s="16" t="s">
        <v>27</v>
      </c>
      <c r="M9" s="16" t="s">
        <v>34</v>
      </c>
    </row>
    <row r="10" ht="15.75" spans="1:13">
      <c r="A10" s="10" t="s">
        <v>35</v>
      </c>
      <c r="B10" s="11">
        <f>C10-3.6</f>
        <v>89.8</v>
      </c>
      <c r="C10" s="11">
        <f>D10-3.6</f>
        <v>93.4</v>
      </c>
      <c r="D10" s="13" t="s">
        <v>36</v>
      </c>
      <c r="E10" s="11">
        <f>D10+4</f>
        <v>101</v>
      </c>
      <c r="F10" s="11">
        <f t="shared" ref="F10:H10" si="2">E10+4</f>
        <v>105</v>
      </c>
      <c r="G10" s="11">
        <f t="shared" si="2"/>
        <v>109</v>
      </c>
      <c r="H10" s="11">
        <f t="shared" si="2"/>
        <v>113</v>
      </c>
      <c r="I10" s="16" t="s">
        <v>30</v>
      </c>
      <c r="J10" s="16" t="s">
        <v>27</v>
      </c>
      <c r="K10" s="16" t="s">
        <v>37</v>
      </c>
      <c r="L10" s="16" t="s">
        <v>30</v>
      </c>
      <c r="M10" s="16" t="s">
        <v>30</v>
      </c>
    </row>
    <row r="11" ht="15.75" spans="1:13">
      <c r="A11" s="10" t="s">
        <v>38</v>
      </c>
      <c r="B11" s="14">
        <f>C11-2.3/2</f>
        <v>27.2</v>
      </c>
      <c r="C11" s="14">
        <f>D11-2.3/2</f>
        <v>28.35</v>
      </c>
      <c r="D11" s="15">
        <v>29.5</v>
      </c>
      <c r="E11" s="14">
        <f t="shared" ref="E11:H11" si="3">D11+2.6/2</f>
        <v>30.8</v>
      </c>
      <c r="F11" s="14">
        <f t="shared" si="3"/>
        <v>32.1</v>
      </c>
      <c r="G11" s="14">
        <f t="shared" si="3"/>
        <v>33.4</v>
      </c>
      <c r="H11" s="14">
        <f t="shared" si="3"/>
        <v>34.7</v>
      </c>
      <c r="I11" s="16" t="s">
        <v>30</v>
      </c>
      <c r="J11" s="16" t="s">
        <v>30</v>
      </c>
      <c r="K11" s="16" t="s">
        <v>30</v>
      </c>
      <c r="L11" s="16" t="s">
        <v>39</v>
      </c>
      <c r="M11" s="16" t="s">
        <v>40</v>
      </c>
    </row>
    <row r="12" ht="15.75" spans="1:13">
      <c r="A12" s="10" t="s">
        <v>41</v>
      </c>
      <c r="B12" s="14">
        <f>C12-0.7</f>
        <v>20.1</v>
      </c>
      <c r="C12" s="14">
        <f>D12-0.7</f>
        <v>20.8</v>
      </c>
      <c r="D12" s="15">
        <v>21.5</v>
      </c>
      <c r="E12" s="14">
        <f>D12+0.7</f>
        <v>22.2</v>
      </c>
      <c r="F12" s="14">
        <f>E12+0.7</f>
        <v>22.9</v>
      </c>
      <c r="G12" s="14">
        <f>F12+0.9</f>
        <v>23.8</v>
      </c>
      <c r="H12" s="14">
        <f>G12+0.9</f>
        <v>24.7</v>
      </c>
      <c r="I12" s="16" t="s">
        <v>40</v>
      </c>
      <c r="J12" s="16" t="s">
        <v>27</v>
      </c>
      <c r="K12" s="16" t="s">
        <v>30</v>
      </c>
      <c r="L12" s="16" t="s">
        <v>30</v>
      </c>
      <c r="M12" s="16" t="s">
        <v>42</v>
      </c>
    </row>
    <row r="13" ht="15.75" spans="1:13">
      <c r="A13" s="10" t="s">
        <v>43</v>
      </c>
      <c r="B13" s="11">
        <f>C13-0.5</f>
        <v>17</v>
      </c>
      <c r="C13" s="11">
        <f>D13-0.5</f>
        <v>17.5</v>
      </c>
      <c r="D13" s="12">
        <v>18</v>
      </c>
      <c r="E13" s="11">
        <f>D13+0.5</f>
        <v>18.5</v>
      </c>
      <c r="F13" s="11">
        <f>E13+0.5</f>
        <v>19</v>
      </c>
      <c r="G13" s="11">
        <f>F13+0.7</f>
        <v>19.7</v>
      </c>
      <c r="H13" s="11">
        <f>G13+0.7</f>
        <v>20.4</v>
      </c>
      <c r="I13" s="16" t="s">
        <v>44</v>
      </c>
      <c r="J13" s="16" t="s">
        <v>30</v>
      </c>
      <c r="K13" s="16" t="s">
        <v>27</v>
      </c>
      <c r="L13" s="16" t="s">
        <v>30</v>
      </c>
      <c r="M13" s="16" t="s">
        <v>45</v>
      </c>
    </row>
    <row r="14" ht="15.75" spans="1:13">
      <c r="A14" s="10" t="s">
        <v>46</v>
      </c>
      <c r="B14" s="11">
        <f>C14-0.7</f>
        <v>26.2</v>
      </c>
      <c r="C14" s="11">
        <f>D14-0.6</f>
        <v>26.9</v>
      </c>
      <c r="D14" s="12">
        <v>27.5</v>
      </c>
      <c r="E14" s="11">
        <f>D14+0.6</f>
        <v>28.1</v>
      </c>
      <c r="F14" s="11">
        <f>E14+0.7</f>
        <v>28.8</v>
      </c>
      <c r="G14" s="11">
        <f>F14+0.6</f>
        <v>29.4</v>
      </c>
      <c r="H14" s="11">
        <f>G14+0.7</f>
        <v>30.1</v>
      </c>
      <c r="I14" s="16" t="s">
        <v>47</v>
      </c>
      <c r="J14" s="16" t="s">
        <v>30</v>
      </c>
      <c r="K14" s="16" t="s">
        <v>27</v>
      </c>
      <c r="L14" s="16" t="s">
        <v>27</v>
      </c>
      <c r="M14" s="16" t="s">
        <v>42</v>
      </c>
    </row>
    <row r="15" ht="15.75" spans="1:13">
      <c r="A15" s="10" t="s">
        <v>48</v>
      </c>
      <c r="B15" s="11">
        <f>C15-0.9</f>
        <v>36.2</v>
      </c>
      <c r="C15" s="11">
        <f>D15-0.9</f>
        <v>37.1</v>
      </c>
      <c r="D15" s="12">
        <v>38</v>
      </c>
      <c r="E15" s="11">
        <f t="shared" ref="E15:H15" si="4">D15+1.1</f>
        <v>39.1</v>
      </c>
      <c r="F15" s="11">
        <f t="shared" si="4"/>
        <v>40.2</v>
      </c>
      <c r="G15" s="11">
        <f t="shared" si="4"/>
        <v>41.3</v>
      </c>
      <c r="H15" s="11">
        <f t="shared" si="4"/>
        <v>42.4</v>
      </c>
      <c r="I15" s="16" t="s">
        <v>40</v>
      </c>
      <c r="J15" s="16" t="s">
        <v>27</v>
      </c>
      <c r="K15" s="16" t="s">
        <v>45</v>
      </c>
      <c r="L15" s="16" t="s">
        <v>39</v>
      </c>
      <c r="M15" s="16" t="s">
        <v>42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2024-07-30T01:09:41Z</dcterms:created>
  <dcterms:modified xsi:type="dcterms:W3CDTF">2024-07-30T01:14:54Z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E6674317B44B4F86985EEE9F0610720A_11</vt:lpwstr>
  </property>
  <property fmtid="{D5CDD505-2E9C-101B-9397-08002B2CF9AE}" pid="3" name="KSOProductBuildVer">
    <vt:lpwstr>2052-12.1.0.16364</vt:lpwstr>
  </property>
</Properties>
</file>