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892" firstSheet="2" activeTab="2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9" r:id="rId15"/>
  </sheets>
  <definedNames>
    <definedName name="_xlnm.Print_Area" localSheetId="2">首期!$A$1:$K$52</definedName>
    <definedName name="_xlnm.Print_Area" localSheetId="4">中期!$A$1:$K$52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<sst xmlns="http://schemas.openxmlformats.org/spreadsheetml/2006/main" count="1195" uniqueCount="362">
  <si>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</si>
  <si>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</si>
  <si>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</si>
  <si>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</si>
  <si>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</si>
  <si>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</si>
  <si>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</si>
  <si>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</si>
  <si>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</si>
  <si>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</si>
  <si>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</si>
  <si>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</si>
  <si>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</si>
  <si>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</si>
  <si>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</si>
  <si>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</si>
  <si>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</si>
  <si>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</si>
  <si>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</si>
  <si>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</si>
  <si>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</si>
  <si>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</si>
  <si>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</si>
  <si>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</si>
  <si>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</si>
  <si>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</si>
  <si>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</si>
  <si>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</si>
  <si>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</si>
  <si>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</si>
  <si>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</si>
  <si>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</si>
  <si>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</si>
  <si>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</si>
  <si>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</si>
  <si>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</si>
  <si>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</si>
  <si>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</si>
  <si>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</si>
  <si>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</si>
  <si>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北京铜牛</t>
  </si>
  <si>
    <t>生产工厂</t>
  </si>
  <si>
    <t>丹东雅宁</t>
  </si>
  <si>
    <t>订单基础信息</t>
  </si>
  <si>
    <t>生产•出货进度</t>
  </si>
  <si>
    <t>指示•确认资料</t>
  </si>
  <si>
    <t>款号</t>
  </si>
  <si>
    <t>TAWWBM92763</t>
  </si>
  <si>
    <t>合同交期</t>
  </si>
  <si>
    <t>产前确认样</t>
  </si>
  <si>
    <t>有</t>
  </si>
  <si>
    <t>无</t>
  </si>
  <si>
    <t>品名</t>
  </si>
  <si>
    <t>女式套绒冲锋衣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</si>
  <si>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</si>
  <si>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</si>
  <si>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</si>
  <si>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</si>
  <si>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</si>
  <si>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</si>
  <si>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</si>
  <si>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</si>
  <si>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</si>
  <si>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CGDD24050700045</t>
  </si>
  <si>
    <t>预计发货时间</t>
  </si>
  <si>
    <t>20204年7月15日</t>
  </si>
  <si>
    <t>洗唛、合格证指示资料</t>
  </si>
  <si>
    <t xml:space="preserve">CGDD24050700046 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</si>
  <si>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</si>
  <si>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</si>
  <si>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</si>
  <si>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</si>
  <si>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</si>
  <si>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</si>
  <si>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</si>
  <si>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</si>
  <si>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</si>
  <si>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</si>
  <si>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</si>
  <si>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</si>
  <si>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</si>
  <si>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</si>
  <si>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</si>
  <si>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</si>
  <si>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</si>
  <si>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</si>
  <si>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</si>
  <si>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</si>
  <si>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</si>
  <si>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</si>
  <si>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</si>
  <si>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</si>
  <si>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</si>
  <si>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</si>
  <si>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</si>
  <si>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</si>
  <si>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</si>
  <si>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</si>
  <si>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</si>
  <si>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</si>
  <si>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</si>
  <si>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</si>
  <si>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</si>
  <si>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米色</t>
  </si>
  <si>
    <t>陆续裁剪</t>
  </si>
  <si>
    <t>豆沙绿</t>
  </si>
  <si>
    <t>石晶粉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</si>
  <si>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</si>
  <si>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</si>
  <si>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石晶粉/40件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</si>
  <si>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</si>
  <si>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</si>
  <si>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</si>
  <si>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</si>
  <si>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</si>
  <si>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修笼压胶不平皱多</t>
  </si>
  <si>
    <t>帽檐双面胶有折印</t>
  </si>
  <si>
    <t>里布偏紧，面皱多</t>
  </si>
  <si>
    <t>注意出窝，褶皱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</si>
  <si>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</si>
  <si>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</si>
  <si>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</si>
  <si>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</si>
  <si>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</si>
  <si>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</si>
  <si>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</si>
  <si>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品控部</t>
  </si>
  <si>
    <t>检验担当</t>
  </si>
  <si>
    <t>查验时间</t>
  </si>
  <si>
    <t>工厂负责人</t>
  </si>
  <si>
    <t>吴爽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</si>
  <si>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</si>
  <si>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</si>
  <si>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</si>
  <si>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</si>
  <si>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</si>
  <si>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</si>
  <si>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</si>
  <si>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XS</t>
  </si>
  <si>
    <t>150/80B</t>
  </si>
  <si>
    <t>155/84B</t>
  </si>
  <si>
    <t>160/88B</t>
  </si>
  <si>
    <t>165/92B</t>
  </si>
  <si>
    <t>170/96B</t>
  </si>
  <si>
    <t>175/100B</t>
  </si>
  <si>
    <t>180/104B</t>
  </si>
  <si>
    <t>160/84B</t>
  </si>
  <si>
    <t>165/88B</t>
  </si>
  <si>
    <t>170/92B</t>
  </si>
  <si>
    <t>175/96B</t>
  </si>
  <si>
    <t>180/100B</t>
  </si>
  <si>
    <t>185/104B</t>
  </si>
  <si>
    <t>190/108B</t>
  </si>
  <si>
    <t>后中长</t>
  </si>
  <si>
    <t>+0.3/0</t>
  </si>
  <si>
    <t>0/0</t>
  </si>
  <si>
    <t>+0.2/0</t>
  </si>
  <si>
    <t>0.3+/0</t>
  </si>
  <si>
    <t>前中长</t>
  </si>
  <si>
    <t>+0.3/0.3</t>
  </si>
  <si>
    <t>+0.4/+0.2</t>
  </si>
  <si>
    <t>+0.4/0</t>
  </si>
  <si>
    <t>胸围</t>
  </si>
  <si>
    <t>108</t>
  </si>
  <si>
    <t>0.5/0</t>
  </si>
  <si>
    <t>摆围</t>
  </si>
  <si>
    <t>114</t>
  </si>
  <si>
    <t>0/-0.5</t>
  </si>
  <si>
    <t>肩宽</t>
  </si>
  <si>
    <t>肩点袖长</t>
  </si>
  <si>
    <t>-0.5/-0.4</t>
  </si>
  <si>
    <t>-0.6/-0.8</t>
  </si>
  <si>
    <t>-1/-0.7</t>
  </si>
  <si>
    <t>-1/-1</t>
  </si>
  <si>
    <t>-0.8/-0.8</t>
  </si>
  <si>
    <t>袖肥/2</t>
  </si>
  <si>
    <t>0/-0.1</t>
  </si>
  <si>
    <t>-0.2/-0.2</t>
  </si>
  <si>
    <t>0/-0.3</t>
  </si>
  <si>
    <t>袖肘围/2</t>
  </si>
  <si>
    <t>+0.2/+0.2</t>
  </si>
  <si>
    <t>+0.3/+0.3</t>
  </si>
  <si>
    <t>袖口围/2</t>
  </si>
  <si>
    <t>前领高</t>
  </si>
  <si>
    <t>后领高</t>
  </si>
  <si>
    <t>上领围</t>
  </si>
  <si>
    <t>下领围</t>
  </si>
  <si>
    <t>+0.4/+0.3</t>
  </si>
  <si>
    <t>+0.5/+0.3</t>
  </si>
  <si>
    <t>帽高</t>
  </si>
  <si>
    <t>帽宽</t>
  </si>
  <si>
    <t>侧插袋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</si>
  <si>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</si>
  <si>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</si>
  <si>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</si>
  <si>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</si>
  <si>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</si>
  <si>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</si>
  <si>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</si>
  <si>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</si>
  <si>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</si>
  <si>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</si>
  <si>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 xml:space="preserve">CGDD24050700045  CGDD24050700046 </t>
  </si>
  <si>
    <t>无异常</t>
  </si>
  <si>
    <t>【附属资料确认】</t>
  </si>
  <si>
    <t>【检验明细】：检验明细（要求齐色、齐号至少10件检查）</t>
  </si>
  <si>
    <t>石晶粉/30件</t>
  </si>
  <si>
    <t>【耐水洗测试】：耐洗水测试明细（要求齐色、齐号）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</si>
  <si>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</si>
  <si>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</si>
  <si>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1，清理干净脏污，线毛，</t>
  </si>
  <si>
    <t>2，压胶要平整，不能有褶皱。</t>
  </si>
  <si>
    <t>【整改的严重缺陷及整改复核时间】</t>
  </si>
  <si>
    <t>品控</t>
  </si>
  <si>
    <t>周苑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</si>
  <si>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</si>
  <si>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</si>
  <si>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</si>
  <si>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</si>
  <si>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</si>
  <si>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</si>
  <si>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</si>
  <si>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</si>
  <si>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俄罗斯S</t>
  </si>
  <si>
    <t>天津仓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</si>
  <si>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</si>
  <si>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</si>
  <si>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</si>
  <si>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</si>
  <si>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</si>
  <si>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</si>
  <si>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</si>
  <si>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</si>
  <si>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</si>
  <si>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</si>
  <si>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</si>
  <si>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  CGDD24050700045            4200</t>
  </si>
  <si>
    <t>中期检验重大改善项目</t>
  </si>
  <si>
    <t>改善结果</t>
  </si>
  <si>
    <t>已改善</t>
  </si>
  <si>
    <t xml:space="preserve">         CGDD24050700046                2300       </t>
  </si>
  <si>
    <t>全色耐洗水测试</t>
  </si>
  <si>
    <t>洗后结果</t>
  </si>
  <si>
    <t>洗水前后缩量正常</t>
  </si>
  <si>
    <t xml:space="preserve"> 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</si>
  <si>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</si>
  <si>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</si>
  <si>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</si>
  <si>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</si>
  <si>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</si>
  <si>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</si>
  <si>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</si>
  <si>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</si>
  <si>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石晶粉：3#6#8#16#19#20#34#</t>
  </si>
  <si>
    <t>米色：4#6#7#13#</t>
  </si>
  <si>
    <t>豆沙绿：5#9#11#14#</t>
  </si>
  <si>
    <t>情况说明：</t>
  </si>
  <si>
    <t xml:space="preserve">【问题点描述】  </t>
  </si>
  <si>
    <t>1，有少量线毛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</si>
  <si>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</si>
  <si>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</si>
  <si>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</si>
  <si>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</si>
  <si>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</si>
  <si>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</si>
  <si>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</si>
  <si>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抽验未超标，同意出货。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</si>
  <si>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</si>
  <si>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</si>
  <si>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</si>
  <si>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</si>
  <si>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</si>
  <si>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</si>
  <si>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</si>
  <si>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</si>
  <si>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</si>
  <si>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</si>
  <si>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</si>
  <si>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色差</t>
  </si>
  <si>
    <t>色点</t>
  </si>
  <si>
    <t>色杠</t>
  </si>
  <si>
    <t>折痕</t>
  </si>
  <si>
    <t>合计数量</t>
  </si>
  <si>
    <t>备注</t>
  </si>
  <si>
    <t>数量</t>
  </si>
  <si>
    <t>3/4</t>
  </si>
  <si>
    <t>FW11591</t>
  </si>
  <si>
    <t>赢合</t>
  </si>
  <si>
    <t>5/7</t>
  </si>
  <si>
    <t>1/2</t>
  </si>
  <si>
    <t>7/9</t>
  </si>
  <si>
    <t>制表时间：2024/7/14</t>
  </si>
  <si>
    <t>测试人签名：吴爽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</si>
  <si>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</si>
  <si>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</si>
  <si>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</si>
  <si>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</si>
  <si>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</si>
  <si>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</si>
  <si>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</si>
  <si>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</si>
  <si>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</si>
  <si>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</si>
  <si>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3/6</t>
  </si>
  <si>
    <t>8/11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</si>
  <si>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</si>
  <si>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</si>
  <si>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</si>
  <si>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</si>
  <si>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</si>
  <si>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</si>
  <si>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</si>
  <si>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</si>
  <si>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</si>
  <si>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</si>
  <si>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FW09363</t>
  </si>
  <si>
    <t>0.5*0.5军工格梭织</t>
  </si>
  <si>
    <t>G09FW0440</t>
  </si>
  <si>
    <t>210T</t>
  </si>
  <si>
    <t>台华</t>
  </si>
  <si>
    <t>G14FW1100</t>
  </si>
  <si>
    <t>超细天鹅绒</t>
  </si>
  <si>
    <t>新颜</t>
  </si>
  <si>
    <t>2/4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</si>
  <si>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</si>
  <si>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</si>
  <si>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</si>
  <si>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</si>
  <si>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</si>
  <si>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</si>
  <si>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</si>
  <si>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7m/0.45mpa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</si>
  <si>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</si>
  <si>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3/1</t>
  </si>
  <si>
    <t>ok</t>
  </si>
  <si>
    <t>1/4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</si>
  <si>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</si>
  <si>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</si>
  <si>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</si>
  <si>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</si>
  <si>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</si>
  <si>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</si>
  <si>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</si>
  <si>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</si>
  <si>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所有缝份</t>
  </si>
  <si>
    <t>胶条</t>
  </si>
  <si>
    <t>绣花</t>
  </si>
  <si>
    <t>装饰胶</t>
  </si>
  <si>
    <t>洗测2次</t>
  </si>
  <si>
    <t>3/7</t>
  </si>
  <si>
    <t>2/5</t>
  </si>
  <si>
    <t>洗测4次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</si>
  <si>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</si>
  <si>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</si>
  <si>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</si>
  <si>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</si>
  <si>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</si>
  <si>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弹力绳（0.25）:G14FWXJ002</t>
  </si>
  <si>
    <t>定卡织带</t>
  </si>
  <si>
    <t>浅驼色</t>
  </si>
  <si>
    <t>迷雾绿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</si>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</sst>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%"/>
    <numFmt numFmtId="178" formatCode="yyyy/m/d;@"/>
  </numFmts>
  <fonts count="62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name val="宋体"/>
      <charset val="134"/>
      <scheme val="major"/>
    </font>
    <font>
      <b/>
      <sz val="11"/>
      <name val="宋体"/>
      <charset val="134"/>
    </font>
    <font>
      <sz val="12"/>
      <name val="华文楷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b/>
      <sz val="12"/>
      <name val="华文细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FF0000"/>
      <name val="宋体"/>
      <charset val="0"/>
      <scheme val="minor"/>
    </font>
    <font>
      <sz val="11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新細明體"/>
      <charset val="134"/>
    </font>
    <font>
      <sz val="11"/>
      <color rgb="FF000000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" fillId="8" borderId="69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70" applyNumberFormat="0" applyFill="0" applyAlignment="0" applyProtection="0">
      <alignment vertical="center"/>
    </xf>
    <xf numFmtId="0" fontId="46" fillId="0" borderId="70" applyNumberFormat="0" applyFill="0" applyAlignment="0" applyProtection="0">
      <alignment vertical="center"/>
    </xf>
    <xf numFmtId="0" fontId="47" fillId="0" borderId="71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9" borderId="72" applyNumberFormat="0" applyAlignment="0" applyProtection="0">
      <alignment vertical="center"/>
    </xf>
    <xf numFmtId="0" fontId="49" fillId="10" borderId="73" applyNumberFormat="0" applyAlignment="0" applyProtection="0">
      <alignment vertical="center"/>
    </xf>
    <xf numFmtId="0" fontId="50" fillId="10" borderId="72" applyNumberFormat="0" applyAlignment="0" applyProtection="0">
      <alignment vertical="center"/>
    </xf>
    <xf numFmtId="0" fontId="51" fillId="11" borderId="74" applyNumberFormat="0" applyAlignment="0" applyProtection="0">
      <alignment vertical="center"/>
    </xf>
    <xf numFmtId="0" fontId="52" fillId="0" borderId="75" applyNumberFormat="0" applyFill="0" applyAlignment="0" applyProtection="0">
      <alignment vertical="center"/>
    </xf>
    <xf numFmtId="0" fontId="53" fillId="0" borderId="76" applyNumberFormat="0" applyFill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59" fillId="0" borderId="0">
      <alignment vertical="center"/>
    </xf>
    <xf numFmtId="0" fontId="22" fillId="0" borderId="0">
      <alignment vertical="center"/>
    </xf>
    <xf numFmtId="0" fontId="22" fillId="0" borderId="0"/>
    <xf numFmtId="0" fontId="1" fillId="0" borderId="0">
      <alignment vertical="center"/>
    </xf>
    <xf numFmtId="0" fontId="22" fillId="0" borderId="0"/>
    <xf numFmtId="0" fontId="22" fillId="0" borderId="0"/>
    <xf numFmtId="176" fontId="60" fillId="0" borderId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59" fillId="0" borderId="0">
      <alignment vertical="center"/>
    </xf>
    <xf numFmtId="0" fontId="25" fillId="0" borderId="0">
      <alignment vertical="center"/>
    </xf>
    <xf numFmtId="0" fontId="61" fillId="0" borderId="0">
      <alignment vertical="center"/>
    </xf>
  </cellStyleXfs>
  <cellXfs count="445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76" fontId="7" fillId="0" borderId="2" xfId="5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8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/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176" fontId="10" fillId="0" borderId="2" xfId="59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11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/>
    <xf numFmtId="0" fontId="5" fillId="2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/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 applyAlignment="1"/>
    <xf numFmtId="0" fontId="1" fillId="0" borderId="7" xfId="0" applyFont="1" applyFill="1" applyBorder="1" applyAlignment="1"/>
    <xf numFmtId="0" fontId="1" fillId="4" borderId="7" xfId="0" applyFont="1" applyFill="1" applyBorder="1" applyAlignment="1"/>
    <xf numFmtId="0" fontId="8" fillId="0" borderId="7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3" fillId="0" borderId="0" xfId="55" applyFont="1" applyFill="1"/>
    <xf numFmtId="0" fontId="14" fillId="0" borderId="0" xfId="0" applyFont="1" applyFill="1" applyAlignment="1">
      <alignment vertical="center"/>
    </xf>
    <xf numFmtId="0" fontId="15" fillId="0" borderId="0" xfId="55" applyFont="1" applyFill="1"/>
    <xf numFmtId="0" fontId="13" fillId="0" borderId="9" xfId="55" applyFont="1" applyFill="1" applyBorder="1" applyAlignment="1">
      <alignment horizontal="center" vertical="center"/>
    </xf>
    <xf numFmtId="0" fontId="13" fillId="0" borderId="0" xfId="55" applyFont="1" applyFill="1" applyAlignment="1">
      <alignment horizontal="center" vertical="center"/>
    </xf>
    <xf numFmtId="0" fontId="16" fillId="0" borderId="2" xfId="57" applyFont="1" applyFill="1" applyBorder="1" applyAlignment="1">
      <alignment horizontal="center"/>
    </xf>
    <xf numFmtId="0" fontId="17" fillId="0" borderId="10" xfId="54" applyFont="1" applyFill="1" applyBorder="1" applyAlignment="1">
      <alignment horizontal="left" vertical="center"/>
    </xf>
    <xf numFmtId="0" fontId="17" fillId="0" borderId="11" xfId="54" applyFont="1" applyFill="1" applyBorder="1" applyAlignment="1">
      <alignment horizontal="left" vertical="center"/>
    </xf>
    <xf numFmtId="0" fontId="16" fillId="0" borderId="3" xfId="57" applyFont="1" applyFill="1" applyBorder="1" applyAlignment="1">
      <alignment horizontal="left" vertical="center"/>
    </xf>
    <xf numFmtId="0" fontId="16" fillId="0" borderId="3" xfId="57" applyFont="1" applyFill="1" applyBorder="1" applyAlignment="1">
      <alignment horizontal="center" vertical="center"/>
    </xf>
    <xf numFmtId="0" fontId="16" fillId="0" borderId="2" xfId="57" applyFont="1" applyFill="1" applyBorder="1" applyAlignment="1">
      <alignment horizontal="center" vertical="center"/>
    </xf>
    <xf numFmtId="0" fontId="16" fillId="0" borderId="7" xfId="57" applyFont="1" applyFill="1" applyBorder="1" applyAlignment="1">
      <alignment horizontal="center" vertical="center"/>
    </xf>
    <xf numFmtId="0" fontId="18" fillId="0" borderId="2" xfId="63" applyFont="1" applyFill="1" applyBorder="1" applyAlignment="1">
      <alignment horizontal="left" vertical="top"/>
    </xf>
    <xf numFmtId="0" fontId="19" fillId="0" borderId="0" xfId="56" applyFont="1" applyFill="1">
      <alignment vertical="center"/>
    </xf>
    <xf numFmtId="0" fontId="20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21" fillId="0" borderId="2" xfId="64" applyFont="1" applyFill="1" applyBorder="1" applyAlignment="1">
      <alignment horizontal="left" vertical="top"/>
    </xf>
    <xf numFmtId="0" fontId="13" fillId="0" borderId="12" xfId="55" applyFont="1" applyFill="1" applyBorder="1" applyAlignment="1">
      <alignment horizontal="center"/>
    </xf>
    <xf numFmtId="49" fontId="13" fillId="0" borderId="13" xfId="55" applyNumberFormat="1" applyFont="1" applyFill="1" applyBorder="1" applyAlignment="1">
      <alignment horizontal="center"/>
    </xf>
    <xf numFmtId="14" fontId="13" fillId="0" borderId="0" xfId="55" applyNumberFormat="1" applyFont="1" applyFill="1"/>
    <xf numFmtId="0" fontId="22" fillId="0" borderId="0" xfId="54" applyFill="1" applyBorder="1" applyAlignment="1">
      <alignment horizontal="left" vertical="center"/>
    </xf>
    <xf numFmtId="0" fontId="22" fillId="0" borderId="0" xfId="54" applyFont="1" applyFill="1" applyAlignment="1">
      <alignment horizontal="left" vertical="center"/>
    </xf>
    <xf numFmtId="0" fontId="22" fillId="0" borderId="0" xfId="54" applyFill="1" applyAlignment="1">
      <alignment horizontal="left" vertical="center"/>
    </xf>
    <xf numFmtId="0" fontId="23" fillId="0" borderId="14" xfId="54" applyFont="1" applyFill="1" applyBorder="1" applyAlignment="1">
      <alignment horizontal="center" vertical="top"/>
    </xf>
    <xf numFmtId="0" fontId="24" fillId="0" borderId="15" xfId="54" applyFont="1" applyFill="1" applyBorder="1" applyAlignment="1">
      <alignment horizontal="left" vertical="center"/>
    </xf>
    <xf numFmtId="0" fontId="25" fillId="0" borderId="16" xfId="54" applyFont="1" applyFill="1" applyBorder="1" applyAlignment="1">
      <alignment horizontal="center" vertical="center"/>
    </xf>
    <xf numFmtId="0" fontId="24" fillId="0" borderId="16" xfId="54" applyFont="1" applyFill="1" applyBorder="1" applyAlignment="1">
      <alignment horizontal="center" vertical="center"/>
    </xf>
    <xf numFmtId="0" fontId="26" fillId="0" borderId="16" xfId="54" applyFont="1" applyFill="1" applyBorder="1" applyAlignment="1">
      <alignment vertical="center"/>
    </xf>
    <xf numFmtId="0" fontId="24" fillId="0" borderId="16" xfId="54" applyFont="1" applyFill="1" applyBorder="1" applyAlignment="1">
      <alignment vertical="center"/>
    </xf>
    <xf numFmtId="0" fontId="26" fillId="0" borderId="16" xfId="54" applyFont="1" applyFill="1" applyBorder="1" applyAlignment="1">
      <alignment horizontal="center" vertical="center"/>
    </xf>
    <xf numFmtId="0" fontId="24" fillId="0" borderId="17" xfId="54" applyFont="1" applyFill="1" applyBorder="1" applyAlignment="1">
      <alignment vertical="center"/>
    </xf>
    <xf numFmtId="0" fontId="25" fillId="0" borderId="10" xfId="54" applyFont="1" applyFill="1" applyBorder="1" applyAlignment="1">
      <alignment horizontal="center" vertical="center"/>
    </xf>
    <xf numFmtId="0" fontId="24" fillId="0" borderId="10" xfId="54" applyFont="1" applyFill="1" applyBorder="1" applyAlignment="1">
      <alignment vertical="center"/>
    </xf>
    <xf numFmtId="178" fontId="26" fillId="0" borderId="10" xfId="54" applyNumberFormat="1" applyFont="1" applyFill="1" applyBorder="1" applyAlignment="1">
      <alignment horizontal="center" vertical="center"/>
    </xf>
    <xf numFmtId="0" fontId="24" fillId="0" borderId="10" xfId="54" applyFont="1" applyFill="1" applyBorder="1" applyAlignment="1">
      <alignment horizontal="center" vertical="center"/>
    </xf>
    <xf numFmtId="0" fontId="24" fillId="0" borderId="17" xfId="54" applyFont="1" applyFill="1" applyBorder="1" applyAlignment="1">
      <alignment horizontal="left" vertical="center"/>
    </xf>
    <xf numFmtId="0" fontId="25" fillId="0" borderId="10" xfId="54" applyFont="1" applyFill="1" applyBorder="1" applyAlignment="1">
      <alignment horizontal="right" vertical="center"/>
    </xf>
    <xf numFmtId="0" fontId="24" fillId="0" borderId="10" xfId="54" applyFont="1" applyFill="1" applyBorder="1" applyAlignment="1">
      <alignment horizontal="left" vertical="center"/>
    </xf>
    <xf numFmtId="0" fontId="26" fillId="0" borderId="10" xfId="54" applyFont="1" applyFill="1" applyBorder="1" applyAlignment="1">
      <alignment horizontal="center" vertical="center"/>
    </xf>
    <xf numFmtId="0" fontId="24" fillId="0" borderId="10" xfId="54" applyFont="1" applyFill="1" applyBorder="1" applyAlignment="1">
      <alignment horizontal="left" vertical="center"/>
    </xf>
    <xf numFmtId="0" fontId="24" fillId="0" borderId="10" xfId="54" applyFont="1" applyFill="1" applyBorder="1" applyAlignment="1">
      <alignment vertical="center"/>
    </xf>
    <xf numFmtId="0" fontId="24" fillId="0" borderId="18" xfId="54" applyFont="1" applyFill="1" applyBorder="1" applyAlignment="1">
      <alignment vertical="center"/>
    </xf>
    <xf numFmtId="0" fontId="25" fillId="0" borderId="19" xfId="54" applyFont="1" applyFill="1" applyBorder="1" applyAlignment="1">
      <alignment horizontal="center" vertical="center"/>
    </xf>
    <xf numFmtId="0" fontId="24" fillId="0" borderId="19" xfId="54" applyFont="1" applyFill="1" applyBorder="1" applyAlignment="1">
      <alignment vertical="center"/>
    </xf>
    <xf numFmtId="0" fontId="26" fillId="0" borderId="19" xfId="54" applyFont="1" applyFill="1" applyBorder="1" applyAlignment="1">
      <alignment vertical="center"/>
    </xf>
    <xf numFmtId="0" fontId="26" fillId="0" borderId="19" xfId="54" applyFont="1" applyFill="1" applyBorder="1" applyAlignment="1">
      <alignment horizontal="center" vertical="center"/>
    </xf>
    <xf numFmtId="0" fontId="24" fillId="0" borderId="19" xfId="54" applyFont="1" applyFill="1" applyBorder="1" applyAlignment="1">
      <alignment vertical="center"/>
    </xf>
    <xf numFmtId="0" fontId="24" fillId="0" borderId="19" xfId="54" applyFont="1" applyFill="1" applyBorder="1" applyAlignment="1">
      <alignment horizontal="left" vertical="center"/>
    </xf>
    <xf numFmtId="0" fontId="24" fillId="0" borderId="0" xfId="54" applyFont="1" applyFill="1" applyBorder="1" applyAlignment="1">
      <alignment vertical="center"/>
    </xf>
    <xf numFmtId="0" fontId="26" fillId="0" borderId="0" xfId="54" applyFont="1" applyFill="1" applyBorder="1" applyAlignment="1">
      <alignment vertical="center"/>
    </xf>
    <xf numFmtId="0" fontId="26" fillId="0" borderId="0" xfId="54" applyFont="1" applyFill="1" applyAlignment="1">
      <alignment horizontal="left" vertical="center"/>
    </xf>
    <xf numFmtId="0" fontId="24" fillId="0" borderId="15" xfId="54" applyFont="1" applyFill="1" applyBorder="1" applyAlignment="1">
      <alignment vertical="center"/>
    </xf>
    <xf numFmtId="0" fontId="24" fillId="0" borderId="16" xfId="54" applyFont="1" applyFill="1" applyBorder="1" applyAlignment="1">
      <alignment vertical="center"/>
    </xf>
    <xf numFmtId="0" fontId="24" fillId="0" borderId="20" xfId="54" applyFont="1" applyFill="1" applyBorder="1" applyAlignment="1">
      <alignment horizontal="left" vertical="center"/>
    </xf>
    <xf numFmtId="0" fontId="24" fillId="0" borderId="21" xfId="54" applyFont="1" applyFill="1" applyBorder="1" applyAlignment="1">
      <alignment horizontal="left" vertical="center"/>
    </xf>
    <xf numFmtId="0" fontId="26" fillId="0" borderId="10" xfId="54" applyFont="1" applyFill="1" applyBorder="1" applyAlignment="1">
      <alignment horizontal="left" vertical="center"/>
    </xf>
    <xf numFmtId="0" fontId="26" fillId="0" borderId="10" xfId="54" applyFont="1" applyFill="1" applyBorder="1" applyAlignment="1">
      <alignment vertical="center"/>
    </xf>
    <xf numFmtId="0" fontId="26" fillId="0" borderId="22" xfId="54" applyFont="1" applyFill="1" applyBorder="1" applyAlignment="1">
      <alignment horizontal="center" vertical="center"/>
    </xf>
    <xf numFmtId="0" fontId="26" fillId="0" borderId="23" xfId="54" applyFont="1" applyFill="1" applyBorder="1" applyAlignment="1">
      <alignment horizontal="center" vertical="center"/>
    </xf>
    <xf numFmtId="0" fontId="26" fillId="0" borderId="22" xfId="54" applyFont="1" applyFill="1" applyBorder="1" applyAlignment="1">
      <alignment horizontal="center" vertical="center"/>
    </xf>
    <xf numFmtId="0" fontId="26" fillId="0" borderId="23" xfId="54" applyFont="1" applyFill="1" applyBorder="1" applyAlignment="1">
      <alignment horizontal="center" vertical="center"/>
    </xf>
    <xf numFmtId="0" fontId="17" fillId="0" borderId="24" xfId="54" applyFont="1" applyFill="1" applyBorder="1" applyAlignment="1">
      <alignment horizontal="left" vertical="center"/>
    </xf>
    <xf numFmtId="0" fontId="17" fillId="0" borderId="23" xfId="54" applyFont="1" applyFill="1" applyBorder="1" applyAlignment="1">
      <alignment horizontal="left" vertical="center"/>
    </xf>
    <xf numFmtId="0" fontId="26" fillId="0" borderId="19" xfId="54" applyFont="1" applyFill="1" applyBorder="1" applyAlignment="1">
      <alignment horizontal="left" vertical="center"/>
    </xf>
    <xf numFmtId="0" fontId="26" fillId="0" borderId="19" xfId="54" applyFont="1" applyFill="1" applyBorder="1" applyAlignment="1">
      <alignment vertical="center"/>
    </xf>
    <xf numFmtId="0" fontId="26" fillId="0" borderId="0" xfId="54" applyFont="1" applyFill="1" applyBorder="1" applyAlignment="1">
      <alignment horizontal="left" vertical="center"/>
    </xf>
    <xf numFmtId="0" fontId="24" fillId="0" borderId="16" xfId="54" applyFont="1" applyFill="1" applyBorder="1" applyAlignment="1">
      <alignment horizontal="left" vertical="center"/>
    </xf>
    <xf numFmtId="0" fontId="26" fillId="0" borderId="17" xfId="54" applyFont="1" applyFill="1" applyBorder="1" applyAlignment="1">
      <alignment horizontal="left" vertical="center"/>
    </xf>
    <xf numFmtId="0" fontId="26" fillId="0" borderId="10" xfId="54" applyFont="1" applyFill="1" applyBorder="1" applyAlignment="1">
      <alignment horizontal="left" vertical="center"/>
    </xf>
    <xf numFmtId="0" fontId="26" fillId="0" borderId="24" xfId="54" applyFont="1" applyFill="1" applyBorder="1" applyAlignment="1">
      <alignment horizontal="left" vertical="center"/>
    </xf>
    <xf numFmtId="0" fontId="26" fillId="0" borderId="23" xfId="54" applyFont="1" applyFill="1" applyBorder="1" applyAlignment="1">
      <alignment horizontal="left" vertical="center"/>
    </xf>
    <xf numFmtId="0" fontId="26" fillId="0" borderId="24" xfId="54" applyFont="1" applyFill="1" applyBorder="1" applyAlignment="1">
      <alignment horizontal="left" vertical="center"/>
    </xf>
    <xf numFmtId="0" fontId="26" fillId="0" borderId="23" xfId="54" applyFont="1" applyFill="1" applyBorder="1" applyAlignment="1">
      <alignment horizontal="left" vertical="center"/>
    </xf>
    <xf numFmtId="0" fontId="26" fillId="0" borderId="17" xfId="54" applyFont="1" applyFill="1" applyBorder="1" applyAlignment="1">
      <alignment horizontal="left" vertical="center" wrapText="1"/>
    </xf>
    <xf numFmtId="0" fontId="26" fillId="0" borderId="10" xfId="54" applyFont="1" applyFill="1" applyBorder="1" applyAlignment="1">
      <alignment horizontal="left" vertical="center" wrapText="1"/>
    </xf>
    <xf numFmtId="0" fontId="24" fillId="0" borderId="10" xfId="54" applyFont="1" applyFill="1" applyBorder="1" applyAlignment="1">
      <alignment horizontal="center" vertical="center"/>
    </xf>
    <xf numFmtId="0" fontId="24" fillId="0" borderId="18" xfId="54" applyFont="1" applyFill="1" applyBorder="1" applyAlignment="1">
      <alignment horizontal="left" vertical="center"/>
    </xf>
    <xf numFmtId="0" fontId="22" fillId="0" borderId="19" xfId="54" applyFill="1" applyBorder="1" applyAlignment="1">
      <alignment horizontal="center" vertical="center"/>
    </xf>
    <xf numFmtId="0" fontId="24" fillId="0" borderId="25" xfId="54" applyFont="1" applyFill="1" applyBorder="1" applyAlignment="1">
      <alignment horizontal="center" vertical="center"/>
    </xf>
    <xf numFmtId="0" fontId="24" fillId="0" borderId="26" xfId="54" applyFont="1" applyFill="1" applyBorder="1" applyAlignment="1">
      <alignment horizontal="left" vertical="center"/>
    </xf>
    <xf numFmtId="0" fontId="24" fillId="0" borderId="21" xfId="54" applyFont="1" applyFill="1" applyBorder="1" applyAlignment="1">
      <alignment horizontal="left" vertical="center"/>
    </xf>
    <xf numFmtId="0" fontId="26" fillId="0" borderId="17" xfId="54" applyFont="1" applyFill="1" applyBorder="1" applyAlignment="1">
      <alignment horizontal="left" vertical="center"/>
    </xf>
    <xf numFmtId="0" fontId="26" fillId="0" borderId="24" xfId="54" applyFont="1" applyFill="1" applyBorder="1" applyAlignment="1">
      <alignment horizontal="left" vertical="center"/>
    </xf>
    <xf numFmtId="0" fontId="26" fillId="0" borderId="23" xfId="54" applyFont="1" applyFill="1" applyBorder="1" applyAlignment="1">
      <alignment horizontal="left" vertical="center"/>
    </xf>
    <xf numFmtId="0" fontId="22" fillId="0" borderId="24" xfId="54" applyFont="1" applyFill="1" applyBorder="1" applyAlignment="1">
      <alignment horizontal="left" vertical="center"/>
    </xf>
    <xf numFmtId="0" fontId="22" fillId="0" borderId="23" xfId="54" applyFont="1" applyFill="1" applyBorder="1" applyAlignment="1">
      <alignment horizontal="left" vertical="center"/>
    </xf>
    <xf numFmtId="0" fontId="27" fillId="0" borderId="24" xfId="54" applyFont="1" applyFill="1" applyBorder="1" applyAlignment="1">
      <alignment horizontal="left" vertical="center"/>
    </xf>
    <xf numFmtId="0" fontId="26" fillId="0" borderId="27" xfId="54" applyFont="1" applyFill="1" applyBorder="1" applyAlignment="1">
      <alignment horizontal="left" vertical="center"/>
    </xf>
    <xf numFmtId="0" fontId="26" fillId="0" borderId="28" xfId="54" applyFont="1" applyFill="1" applyBorder="1" applyAlignment="1">
      <alignment horizontal="left" vertical="center"/>
    </xf>
    <xf numFmtId="0" fontId="17" fillId="0" borderId="15" xfId="54" applyFont="1" applyFill="1" applyBorder="1" applyAlignment="1">
      <alignment horizontal="left" vertical="center"/>
    </xf>
    <xf numFmtId="0" fontId="17" fillId="0" borderId="16" xfId="54" applyFont="1" applyFill="1" applyBorder="1" applyAlignment="1">
      <alignment horizontal="left" vertical="center"/>
    </xf>
    <xf numFmtId="0" fontId="24" fillId="0" borderId="22" xfId="54" applyFont="1" applyFill="1" applyBorder="1" applyAlignment="1">
      <alignment horizontal="left" vertical="center"/>
    </xf>
    <xf numFmtId="0" fontId="24" fillId="0" borderId="29" xfId="54" applyFont="1" applyFill="1" applyBorder="1" applyAlignment="1">
      <alignment horizontal="left" vertical="center"/>
    </xf>
    <xf numFmtId="0" fontId="26" fillId="0" borderId="19" xfId="54" applyFont="1" applyFill="1" applyBorder="1" applyAlignment="1">
      <alignment horizontal="center" vertical="center"/>
    </xf>
    <xf numFmtId="178" fontId="26" fillId="0" borderId="19" xfId="54" applyNumberFormat="1" applyFont="1" applyFill="1" applyBorder="1" applyAlignment="1">
      <alignment vertical="center"/>
    </xf>
    <xf numFmtId="0" fontId="24" fillId="0" borderId="19" xfId="54" applyFont="1" applyFill="1" applyBorder="1" applyAlignment="1">
      <alignment horizontal="center" vertical="center"/>
    </xf>
    <xf numFmtId="0" fontId="24" fillId="0" borderId="16" xfId="54" applyFont="1" applyFill="1" applyBorder="1" applyAlignment="1">
      <alignment horizontal="left" vertical="center"/>
    </xf>
    <xf numFmtId="0" fontId="26" fillId="0" borderId="16" xfId="54" applyFont="1" applyFill="1" applyBorder="1" applyAlignment="1">
      <alignment horizontal="center" vertical="center"/>
    </xf>
    <xf numFmtId="0" fontId="26" fillId="0" borderId="30" xfId="54" applyFont="1" applyFill="1" applyBorder="1" applyAlignment="1">
      <alignment horizontal="center" vertical="center"/>
    </xf>
    <xf numFmtId="0" fontId="24" fillId="0" borderId="11" xfId="54" applyFont="1" applyFill="1" applyBorder="1" applyAlignment="1">
      <alignment horizontal="center" vertical="center"/>
    </xf>
    <xf numFmtId="0" fontId="26" fillId="0" borderId="10" xfId="54" applyFont="1" applyFill="1" applyBorder="1" applyAlignment="1">
      <alignment horizontal="left" vertical="center"/>
    </xf>
    <xf numFmtId="0" fontId="26" fillId="0" borderId="11" xfId="54" applyFont="1" applyFill="1" applyBorder="1" applyAlignment="1">
      <alignment horizontal="left" vertical="center"/>
    </xf>
    <xf numFmtId="0" fontId="26" fillId="0" borderId="19" xfId="54" applyFont="1" applyFill="1" applyBorder="1" applyAlignment="1">
      <alignment horizontal="left" vertical="center"/>
    </xf>
    <xf numFmtId="0" fontId="26" fillId="0" borderId="31" xfId="54" applyFont="1" applyFill="1" applyBorder="1" applyAlignment="1">
      <alignment horizontal="left" vertical="center"/>
    </xf>
    <xf numFmtId="0" fontId="24" fillId="0" borderId="32" xfId="54" applyFont="1" applyFill="1" applyBorder="1" applyAlignment="1">
      <alignment horizontal="left" vertical="center"/>
    </xf>
    <xf numFmtId="0" fontId="26" fillId="0" borderId="33" xfId="54" applyFont="1" applyFill="1" applyBorder="1" applyAlignment="1">
      <alignment horizontal="center" vertical="center"/>
    </xf>
    <xf numFmtId="0" fontId="26" fillId="0" borderId="33" xfId="54" applyFont="1" applyFill="1" applyBorder="1" applyAlignment="1">
      <alignment horizontal="center" vertical="center"/>
    </xf>
    <xf numFmtId="0" fontId="17" fillId="0" borderId="33" xfId="54" applyFont="1" applyFill="1" applyBorder="1" applyAlignment="1">
      <alignment horizontal="left" vertical="center"/>
    </xf>
    <xf numFmtId="0" fontId="26" fillId="0" borderId="11" xfId="54" applyFont="1" applyFill="1" applyBorder="1" applyAlignment="1">
      <alignment horizontal="left" vertical="center"/>
    </xf>
    <xf numFmtId="0" fontId="26" fillId="0" borderId="31" xfId="54" applyFont="1" applyFill="1" applyBorder="1" applyAlignment="1">
      <alignment horizontal="left" vertical="center"/>
    </xf>
    <xf numFmtId="0" fontId="24" fillId="0" borderId="30" xfId="54" applyFont="1" applyFill="1" applyBorder="1" applyAlignment="1">
      <alignment horizontal="left" vertical="center"/>
    </xf>
    <xf numFmtId="0" fontId="24" fillId="0" borderId="11" xfId="54" applyFont="1" applyFill="1" applyBorder="1" applyAlignment="1">
      <alignment horizontal="left" vertical="center"/>
    </xf>
    <xf numFmtId="0" fontId="26" fillId="0" borderId="11" xfId="54" applyFont="1" applyFill="1" applyBorder="1" applyAlignment="1">
      <alignment horizontal="left" vertical="center"/>
    </xf>
    <xf numFmtId="0" fontId="26" fillId="0" borderId="33" xfId="54" applyFont="1" applyFill="1" applyBorder="1" applyAlignment="1">
      <alignment horizontal="left" vertical="center"/>
    </xf>
    <xf numFmtId="0" fontId="26" fillId="0" borderId="33" xfId="54" applyFont="1" applyFill="1" applyBorder="1" applyAlignment="1">
      <alignment horizontal="left" vertical="center"/>
    </xf>
    <xf numFmtId="0" fontId="26" fillId="0" borderId="11" xfId="54" applyFont="1" applyFill="1" applyBorder="1" applyAlignment="1">
      <alignment horizontal="left" vertical="center" wrapText="1"/>
    </xf>
    <xf numFmtId="0" fontId="24" fillId="0" borderId="11" xfId="54" applyFont="1" applyFill="1" applyBorder="1" applyAlignment="1">
      <alignment horizontal="center" vertical="center"/>
    </xf>
    <xf numFmtId="0" fontId="22" fillId="0" borderId="31" xfId="54" applyFill="1" applyBorder="1" applyAlignment="1">
      <alignment horizontal="center" vertical="center"/>
    </xf>
    <xf numFmtId="0" fontId="24" fillId="0" borderId="32" xfId="54" applyFont="1" applyFill="1" applyBorder="1" applyAlignment="1">
      <alignment horizontal="left" vertical="center"/>
    </xf>
    <xf numFmtId="0" fontId="26" fillId="0" borderId="33" xfId="54" applyFont="1" applyFill="1" applyBorder="1" applyAlignment="1">
      <alignment horizontal="left" vertical="center"/>
    </xf>
    <xf numFmtId="0" fontId="22" fillId="0" borderId="33" xfId="54" applyFont="1" applyFill="1" applyBorder="1" applyAlignment="1">
      <alignment horizontal="left" vertical="center"/>
    </xf>
    <xf numFmtId="0" fontId="26" fillId="0" borderId="34" xfId="54" applyFont="1" applyFill="1" applyBorder="1" applyAlignment="1">
      <alignment horizontal="left" vertical="center"/>
    </xf>
    <xf numFmtId="0" fontId="17" fillId="0" borderId="30" xfId="54" applyFont="1" applyFill="1" applyBorder="1" applyAlignment="1">
      <alignment horizontal="left" vertical="center"/>
    </xf>
    <xf numFmtId="0" fontId="26" fillId="0" borderId="31" xfId="54" applyFont="1" applyFill="1" applyBorder="1" applyAlignment="1">
      <alignment horizontal="center" vertical="center"/>
    </xf>
    <xf numFmtId="0" fontId="22" fillId="0" borderId="0" xfId="54" applyFont="1" applyAlignment="1">
      <alignment horizontal="left" vertical="center"/>
    </xf>
    <xf numFmtId="0" fontId="28" fillId="0" borderId="14" xfId="54" applyFont="1" applyBorder="1" applyAlignment="1">
      <alignment horizontal="center" vertical="top"/>
    </xf>
    <xf numFmtId="0" fontId="27" fillId="0" borderId="35" xfId="54" applyFont="1" applyBorder="1" applyAlignment="1">
      <alignment horizontal="left" vertical="center"/>
    </xf>
    <xf numFmtId="0" fontId="25" fillId="0" borderId="36" xfId="54" applyFont="1" applyBorder="1" applyAlignment="1">
      <alignment horizontal="center" vertical="center"/>
    </xf>
    <xf numFmtId="0" fontId="27" fillId="0" borderId="36" xfId="54" applyFont="1" applyBorder="1" applyAlignment="1">
      <alignment horizontal="center" vertical="center"/>
    </xf>
    <xf numFmtId="0" fontId="17" fillId="0" borderId="36" xfId="54" applyFont="1" applyBorder="1" applyAlignment="1">
      <alignment horizontal="left" vertical="center"/>
    </xf>
    <xf numFmtId="0" fontId="17" fillId="0" borderId="15" xfId="54" applyFont="1" applyBorder="1" applyAlignment="1">
      <alignment horizontal="center" vertical="center"/>
    </xf>
    <xf numFmtId="0" fontId="17" fillId="0" borderId="16" xfId="54" applyFont="1" applyBorder="1" applyAlignment="1">
      <alignment horizontal="center" vertical="center"/>
    </xf>
    <xf numFmtId="0" fontId="17" fillId="0" borderId="30" xfId="54" applyFont="1" applyBorder="1" applyAlignment="1">
      <alignment horizontal="center" vertical="center"/>
    </xf>
    <xf numFmtId="0" fontId="27" fillId="0" borderId="15" xfId="54" applyFont="1" applyBorder="1" applyAlignment="1">
      <alignment horizontal="center" vertical="center"/>
    </xf>
    <xf numFmtId="0" fontId="27" fillId="0" borderId="16" xfId="54" applyFont="1" applyBorder="1" applyAlignment="1">
      <alignment horizontal="center" vertical="center"/>
    </xf>
    <xf numFmtId="0" fontId="27" fillId="0" borderId="30" xfId="54" applyFont="1" applyBorder="1" applyAlignment="1">
      <alignment horizontal="center" vertical="center"/>
    </xf>
    <xf numFmtId="0" fontId="17" fillId="0" borderId="17" xfId="54" applyFont="1" applyBorder="1" applyAlignment="1">
      <alignment horizontal="left" vertical="center"/>
    </xf>
    <xf numFmtId="0" fontId="25" fillId="0" borderId="10" xfId="54" applyFont="1" applyFill="1" applyBorder="1" applyAlignment="1">
      <alignment horizontal="left" vertical="center"/>
    </xf>
    <xf numFmtId="0" fontId="25" fillId="0" borderId="11" xfId="54" applyFont="1" applyFill="1" applyBorder="1" applyAlignment="1">
      <alignment horizontal="left" vertical="center"/>
    </xf>
    <xf numFmtId="0" fontId="17" fillId="0" borderId="10" xfId="54" applyFont="1" applyBorder="1" applyAlignment="1">
      <alignment horizontal="left" vertical="center"/>
    </xf>
    <xf numFmtId="14" fontId="25" fillId="0" borderId="10" xfId="54" applyNumberFormat="1" applyFont="1" applyFill="1" applyBorder="1" applyAlignment="1">
      <alignment horizontal="center" vertical="center"/>
    </xf>
    <xf numFmtId="14" fontId="25" fillId="0" borderId="11" xfId="54" applyNumberFormat="1" applyFont="1" applyFill="1" applyBorder="1" applyAlignment="1">
      <alignment horizontal="center" vertical="center"/>
    </xf>
    <xf numFmtId="0" fontId="17" fillId="0" borderId="17" xfId="54" applyFont="1" applyBorder="1" applyAlignment="1">
      <alignment vertical="center"/>
    </xf>
    <xf numFmtId="9" fontId="25" fillId="0" borderId="10" xfId="54" applyNumberFormat="1" applyFont="1" applyFill="1" applyBorder="1" applyAlignment="1" applyProtection="1">
      <alignment horizontal="center" vertical="center"/>
    </xf>
    <xf numFmtId="0" fontId="25" fillId="0" borderId="11" xfId="54" applyFont="1" applyFill="1" applyBorder="1" applyAlignment="1">
      <alignment horizontal="center" vertical="center"/>
    </xf>
    <xf numFmtId="9" fontId="25" fillId="0" borderId="10" xfId="54" applyNumberFormat="1" applyFont="1" applyFill="1" applyBorder="1" applyAlignment="1">
      <alignment horizontal="center" vertical="center"/>
    </xf>
    <xf numFmtId="0" fontId="17" fillId="0" borderId="17" xfId="54" applyFont="1" applyBorder="1" applyAlignment="1">
      <alignment horizontal="center" vertical="center"/>
    </xf>
    <xf numFmtId="0" fontId="25" fillId="0" borderId="22" xfId="54" applyFont="1" applyFill="1" applyBorder="1" applyAlignment="1">
      <alignment horizontal="left" vertical="center"/>
    </xf>
    <xf numFmtId="0" fontId="25" fillId="0" borderId="33" xfId="54" applyFont="1" applyFill="1" applyBorder="1" applyAlignment="1">
      <alignment horizontal="left" vertical="center"/>
    </xf>
    <xf numFmtId="0" fontId="25" fillId="0" borderId="17" xfId="54" applyFont="1" applyBorder="1" applyAlignment="1">
      <alignment horizontal="left" vertical="center"/>
    </xf>
    <xf numFmtId="0" fontId="29" fillId="0" borderId="18" xfId="54" applyFont="1" applyBorder="1" applyAlignment="1">
      <alignment vertical="center"/>
    </xf>
    <xf numFmtId="0" fontId="30" fillId="0" borderId="19" xfId="6" applyNumberFormat="1" applyFont="1" applyFill="1" applyBorder="1" applyAlignment="1" applyProtection="1">
      <alignment horizontal="center" vertical="center" wrapText="1"/>
    </xf>
    <xf numFmtId="0" fontId="31" fillId="0" borderId="31" xfId="54" applyFont="1" applyFill="1" applyBorder="1" applyAlignment="1">
      <alignment horizontal="center" vertical="center" wrapText="1"/>
    </xf>
    <xf numFmtId="0" fontId="17" fillId="0" borderId="18" xfId="54" applyFont="1" applyBorder="1" applyAlignment="1">
      <alignment horizontal="left" vertical="center"/>
    </xf>
    <xf numFmtId="0" fontId="17" fillId="0" borderId="19" xfId="54" applyFont="1" applyBorder="1" applyAlignment="1">
      <alignment horizontal="left" vertical="center"/>
    </xf>
    <xf numFmtId="14" fontId="25" fillId="0" borderId="19" xfId="54" applyNumberFormat="1" applyFont="1" applyFill="1" applyBorder="1" applyAlignment="1">
      <alignment horizontal="center" vertical="center" wrapText="1"/>
    </xf>
    <xf numFmtId="14" fontId="25" fillId="0" borderId="31" xfId="54" applyNumberFormat="1" applyFont="1" applyFill="1" applyBorder="1" applyAlignment="1">
      <alignment horizontal="center" vertical="center" wrapText="1"/>
    </xf>
    <xf numFmtId="0" fontId="27" fillId="0" borderId="0" xfId="54" applyFont="1" applyBorder="1" applyAlignment="1">
      <alignment horizontal="left" vertical="center"/>
    </xf>
    <xf numFmtId="0" fontId="17" fillId="0" borderId="15" xfId="54" applyFont="1" applyBorder="1" applyAlignment="1">
      <alignment vertical="center"/>
    </xf>
    <xf numFmtId="0" fontId="22" fillId="0" borderId="16" xfId="54" applyFont="1" applyBorder="1" applyAlignment="1">
      <alignment horizontal="left" vertical="center"/>
    </xf>
    <xf numFmtId="0" fontId="25" fillId="0" borderId="16" xfId="54" applyFont="1" applyBorder="1" applyAlignment="1">
      <alignment horizontal="left" vertical="center"/>
    </xf>
    <xf numFmtId="0" fontId="22" fillId="0" borderId="16" xfId="54" applyFont="1" applyBorder="1" applyAlignment="1">
      <alignment vertical="center"/>
    </xf>
    <xf numFmtId="0" fontId="17" fillId="0" borderId="16" xfId="54" applyFont="1" applyBorder="1" applyAlignment="1">
      <alignment vertical="center"/>
    </xf>
    <xf numFmtId="0" fontId="22" fillId="0" borderId="10" xfId="54" applyFont="1" applyBorder="1" applyAlignment="1">
      <alignment horizontal="left" vertical="center"/>
    </xf>
    <xf numFmtId="0" fontId="25" fillId="0" borderId="10" xfId="54" applyFont="1" applyBorder="1" applyAlignment="1">
      <alignment horizontal="left" vertical="center"/>
    </xf>
    <xf numFmtId="0" fontId="22" fillId="0" borderId="10" xfId="54" applyFont="1" applyBorder="1" applyAlignment="1">
      <alignment vertical="center"/>
    </xf>
    <xf numFmtId="0" fontId="17" fillId="0" borderId="10" xfId="54" applyFont="1" applyBorder="1" applyAlignment="1">
      <alignment vertical="center"/>
    </xf>
    <xf numFmtId="0" fontId="17" fillId="0" borderId="0" xfId="54" applyFont="1" applyBorder="1" applyAlignment="1">
      <alignment horizontal="left" vertical="center"/>
    </xf>
    <xf numFmtId="0" fontId="26" fillId="0" borderId="15" xfId="54" applyFont="1" applyFill="1" applyBorder="1" applyAlignment="1">
      <alignment horizontal="left" vertical="center"/>
    </xf>
    <xf numFmtId="0" fontId="26" fillId="0" borderId="16" xfId="54" applyFont="1" applyFill="1" applyBorder="1" applyAlignment="1">
      <alignment horizontal="left" vertical="center"/>
    </xf>
    <xf numFmtId="0" fontId="26" fillId="0" borderId="16" xfId="54" applyFont="1" applyBorder="1" applyAlignment="1">
      <alignment horizontal="left" vertical="center"/>
    </xf>
    <xf numFmtId="0" fontId="26" fillId="0" borderId="24" xfId="54" applyFont="1" applyBorder="1" applyAlignment="1">
      <alignment horizontal="left" vertical="center"/>
    </xf>
    <xf numFmtId="0" fontId="26" fillId="0" borderId="23" xfId="54" applyFont="1" applyBorder="1" applyAlignment="1">
      <alignment horizontal="left" vertical="center"/>
    </xf>
    <xf numFmtId="0" fontId="26" fillId="0" borderId="29" xfId="54" applyFont="1" applyBorder="1" applyAlignment="1">
      <alignment horizontal="left" vertical="center"/>
    </xf>
    <xf numFmtId="0" fontId="26" fillId="0" borderId="22" xfId="54" applyFont="1" applyBorder="1" applyAlignment="1">
      <alignment horizontal="left" vertical="center"/>
    </xf>
    <xf numFmtId="0" fontId="25" fillId="0" borderId="18" xfId="54" applyFont="1" applyBorder="1" applyAlignment="1">
      <alignment horizontal="left" vertical="center"/>
    </xf>
    <xf numFmtId="0" fontId="25" fillId="0" borderId="19" xfId="54" applyFont="1" applyBorder="1" applyAlignment="1">
      <alignment horizontal="left" vertical="center"/>
    </xf>
    <xf numFmtId="0" fontId="26" fillId="0" borderId="15" xfId="54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17" fillId="0" borderId="17" xfId="54" applyFont="1" applyFill="1" applyBorder="1" applyAlignment="1">
      <alignment horizontal="left" vertical="center"/>
    </xf>
    <xf numFmtId="0" fontId="25" fillId="0" borderId="10" xfId="54" applyFont="1" applyFill="1" applyBorder="1" applyAlignment="1">
      <alignment horizontal="left" vertical="center"/>
    </xf>
    <xf numFmtId="0" fontId="17" fillId="0" borderId="18" xfId="54" applyFont="1" applyBorder="1" applyAlignment="1">
      <alignment horizontal="center" vertical="center"/>
    </xf>
    <xf numFmtId="0" fontId="17" fillId="0" borderId="19" xfId="54" applyFont="1" applyBorder="1" applyAlignment="1">
      <alignment horizontal="center" vertical="center"/>
    </xf>
    <xf numFmtId="0" fontId="17" fillId="0" borderId="10" xfId="54" applyFont="1" applyBorder="1" applyAlignment="1">
      <alignment horizontal="center" vertical="center"/>
    </xf>
    <xf numFmtId="0" fontId="24" fillId="0" borderId="10" xfId="54" applyFont="1" applyBorder="1" applyAlignment="1">
      <alignment horizontal="left" vertical="center"/>
    </xf>
    <xf numFmtId="0" fontId="17" fillId="0" borderId="27" xfId="54" applyFont="1" applyFill="1" applyBorder="1" applyAlignment="1">
      <alignment horizontal="left" vertical="center"/>
    </xf>
    <xf numFmtId="0" fontId="17" fillId="0" borderId="28" xfId="54" applyFont="1" applyFill="1" applyBorder="1" applyAlignment="1">
      <alignment horizontal="left" vertical="center"/>
    </xf>
    <xf numFmtId="0" fontId="27" fillId="0" borderId="0" xfId="54" applyFont="1" applyFill="1" applyBorder="1" applyAlignment="1">
      <alignment horizontal="left" vertical="center"/>
    </xf>
    <xf numFmtId="0" fontId="25" fillId="0" borderId="24" xfId="54" applyFont="1" applyFill="1" applyBorder="1" applyAlignment="1">
      <alignment horizontal="left" vertical="center"/>
    </xf>
    <xf numFmtId="0" fontId="25" fillId="0" borderId="23" xfId="54" applyFont="1" applyFill="1" applyBorder="1" applyAlignment="1">
      <alignment horizontal="left" vertical="center"/>
    </xf>
    <xf numFmtId="0" fontId="25" fillId="0" borderId="24" xfId="54" applyFont="1" applyFill="1" applyBorder="1" applyAlignment="1">
      <alignment horizontal="left" vertical="center"/>
    </xf>
    <xf numFmtId="0" fontId="25" fillId="0" borderId="23" xfId="54" applyFont="1" applyFill="1" applyBorder="1" applyAlignment="1">
      <alignment horizontal="left" vertical="center"/>
    </xf>
    <xf numFmtId="0" fontId="27" fillId="0" borderId="0" xfId="54" applyFont="1" applyFill="1" applyBorder="1" applyAlignment="1">
      <alignment horizontal="left" vertical="center"/>
    </xf>
    <xf numFmtId="0" fontId="17" fillId="0" borderId="24" xfId="54" applyFont="1" applyBorder="1" applyAlignment="1">
      <alignment horizontal="left" vertical="center"/>
    </xf>
    <xf numFmtId="0" fontId="17" fillId="0" borderId="23" xfId="54" applyFont="1" applyBorder="1" applyAlignment="1">
      <alignment horizontal="left" vertical="center"/>
    </xf>
    <xf numFmtId="0" fontId="27" fillId="0" borderId="37" xfId="54" applyFont="1" applyBorder="1" applyAlignment="1">
      <alignment vertical="center"/>
    </xf>
    <xf numFmtId="0" fontId="25" fillId="0" borderId="38" xfId="54" applyFont="1" applyBorder="1" applyAlignment="1">
      <alignment horizontal="center" vertical="center"/>
    </xf>
    <xf numFmtId="0" fontId="27" fillId="0" borderId="38" xfId="54" applyFont="1" applyBorder="1" applyAlignment="1">
      <alignment vertical="center"/>
    </xf>
    <xf numFmtId="0" fontId="25" fillId="0" borderId="38" xfId="54" applyFont="1" applyBorder="1" applyAlignment="1">
      <alignment vertical="center"/>
    </xf>
    <xf numFmtId="58" fontId="22" fillId="0" borderId="38" xfId="54" applyNumberFormat="1" applyFont="1" applyBorder="1" applyAlignment="1">
      <alignment vertical="center"/>
    </xf>
    <xf numFmtId="0" fontId="27" fillId="0" borderId="38" xfId="54" applyFont="1" applyBorder="1" applyAlignment="1">
      <alignment horizontal="center" vertical="center"/>
    </xf>
    <xf numFmtId="0" fontId="27" fillId="0" borderId="39" xfId="54" applyFont="1" applyFill="1" applyBorder="1" applyAlignment="1">
      <alignment horizontal="left" vertical="center"/>
    </xf>
    <xf numFmtId="0" fontId="27" fillId="0" borderId="38" xfId="54" applyFont="1" applyFill="1" applyBorder="1" applyAlignment="1">
      <alignment horizontal="left" vertical="center"/>
    </xf>
    <xf numFmtId="0" fontId="27" fillId="0" borderId="40" xfId="54" applyFont="1" applyFill="1" applyBorder="1" applyAlignment="1">
      <alignment horizontal="center" vertical="center"/>
    </xf>
    <xf numFmtId="0" fontId="27" fillId="0" borderId="41" xfId="54" applyFont="1" applyFill="1" applyBorder="1" applyAlignment="1">
      <alignment horizontal="center" vertical="center"/>
    </xf>
    <xf numFmtId="0" fontId="27" fillId="0" borderId="18" xfId="54" applyFont="1" applyFill="1" applyBorder="1" applyAlignment="1">
      <alignment horizontal="center" vertical="center"/>
    </xf>
    <xf numFmtId="0" fontId="27" fillId="0" borderId="19" xfId="54" applyFont="1" applyFill="1" applyBorder="1" applyAlignment="1">
      <alignment horizontal="center" vertical="center"/>
    </xf>
    <xf numFmtId="58" fontId="27" fillId="0" borderId="38" xfId="54" applyNumberFormat="1" applyFont="1" applyFill="1" applyBorder="1" applyAlignment="1">
      <alignment vertical="center"/>
    </xf>
    <xf numFmtId="0" fontId="22" fillId="0" borderId="36" xfId="54" applyFont="1" applyBorder="1" applyAlignment="1">
      <alignment horizontal="center" vertical="center"/>
    </xf>
    <xf numFmtId="0" fontId="22" fillId="0" borderId="42" xfId="54" applyFont="1" applyBorder="1" applyAlignment="1">
      <alignment horizontal="center" vertical="center"/>
    </xf>
    <xf numFmtId="0" fontId="25" fillId="0" borderId="11" xfId="54" applyFont="1" applyBorder="1" applyAlignment="1">
      <alignment horizontal="left" vertical="center"/>
    </xf>
    <xf numFmtId="0" fontId="17" fillId="0" borderId="11" xfId="54" applyFont="1" applyBorder="1" applyAlignment="1">
      <alignment horizontal="center" vertical="center"/>
    </xf>
    <xf numFmtId="0" fontId="17" fillId="0" borderId="31" xfId="54" applyFont="1" applyBorder="1" applyAlignment="1">
      <alignment horizontal="left" vertical="center"/>
    </xf>
    <xf numFmtId="0" fontId="25" fillId="0" borderId="30" xfId="54" applyFont="1" applyBorder="1" applyAlignment="1">
      <alignment horizontal="left" vertical="center"/>
    </xf>
    <xf numFmtId="0" fontId="24" fillId="0" borderId="16" xfId="54" applyFont="1" applyBorder="1" applyAlignment="1">
      <alignment horizontal="left" vertical="center"/>
    </xf>
    <xf numFmtId="0" fontId="24" fillId="0" borderId="30" xfId="54" applyFont="1" applyBorder="1" applyAlignment="1">
      <alignment horizontal="left" vertical="center"/>
    </xf>
    <xf numFmtId="0" fontId="24" fillId="0" borderId="22" xfId="54" applyFont="1" applyBorder="1" applyAlignment="1">
      <alignment horizontal="left" vertical="center"/>
    </xf>
    <xf numFmtId="0" fontId="24" fillId="0" borderId="23" xfId="54" applyFont="1" applyBorder="1" applyAlignment="1">
      <alignment horizontal="left" vertical="center"/>
    </xf>
    <xf numFmtId="0" fontId="24" fillId="0" borderId="33" xfId="54" applyFont="1" applyBorder="1" applyAlignment="1">
      <alignment horizontal="left" vertical="center"/>
    </xf>
    <xf numFmtId="0" fontId="25" fillId="0" borderId="31" xfId="54" applyFont="1" applyBorder="1" applyAlignment="1">
      <alignment horizontal="left" vertical="center"/>
    </xf>
    <xf numFmtId="0" fontId="25" fillId="0" borderId="11" xfId="54" applyFont="1" applyFill="1" applyBorder="1" applyAlignment="1">
      <alignment horizontal="left" vertical="center"/>
    </xf>
    <xf numFmtId="0" fontId="17" fillId="0" borderId="31" xfId="54" applyFont="1" applyBorder="1" applyAlignment="1">
      <alignment horizontal="center" vertical="center"/>
    </xf>
    <xf numFmtId="0" fontId="24" fillId="0" borderId="11" xfId="54" applyFont="1" applyBorder="1" applyAlignment="1">
      <alignment horizontal="left" vertical="center"/>
    </xf>
    <xf numFmtId="0" fontId="17" fillId="0" borderId="34" xfId="54" applyFont="1" applyFill="1" applyBorder="1" applyAlignment="1">
      <alignment horizontal="left" vertical="center"/>
    </xf>
    <xf numFmtId="0" fontId="25" fillId="0" borderId="33" xfId="54" applyFont="1" applyFill="1" applyBorder="1" applyAlignment="1">
      <alignment horizontal="left" vertical="center"/>
    </xf>
    <xf numFmtId="0" fontId="17" fillId="0" borderId="33" xfId="54" applyFont="1" applyBorder="1" applyAlignment="1">
      <alignment horizontal="left" vertical="center"/>
    </xf>
    <xf numFmtId="0" fontId="25" fillId="0" borderId="43" xfId="54" applyFont="1" applyBorder="1" applyAlignment="1">
      <alignment horizontal="center" vertical="center"/>
    </xf>
    <xf numFmtId="0" fontId="27" fillId="0" borderId="44" xfId="54" applyFont="1" applyFill="1" applyBorder="1" applyAlignment="1">
      <alignment horizontal="left" vertical="center"/>
    </xf>
    <xf numFmtId="0" fontId="27" fillId="0" borderId="45" xfId="54" applyFont="1" applyFill="1" applyBorder="1" applyAlignment="1">
      <alignment horizontal="center" vertical="center"/>
    </xf>
    <xf numFmtId="0" fontId="27" fillId="0" borderId="31" xfId="54" applyFont="1" applyFill="1" applyBorder="1" applyAlignment="1">
      <alignment horizontal="center" vertical="center"/>
    </xf>
    <xf numFmtId="0" fontId="22" fillId="0" borderId="38" xfId="54" applyFont="1" applyBorder="1" applyAlignment="1">
      <alignment horizontal="center" vertical="center"/>
    </xf>
    <xf numFmtId="0" fontId="22" fillId="0" borderId="43" xfId="54" applyFont="1" applyBorder="1" applyAlignment="1">
      <alignment horizontal="center" vertical="center"/>
    </xf>
    <xf numFmtId="0" fontId="22" fillId="0" borderId="0" xfId="54" applyFont="1" applyBorder="1" applyAlignment="1">
      <alignment horizontal="left" vertical="center"/>
    </xf>
    <xf numFmtId="0" fontId="32" fillId="0" borderId="14" xfId="54" applyFont="1" applyBorder="1" applyAlignment="1">
      <alignment horizontal="center" vertical="top"/>
    </xf>
    <xf numFmtId="0" fontId="25" fillId="0" borderId="10" xfId="54" applyFont="1" applyFill="1" applyBorder="1" applyAlignment="1">
      <alignment vertical="center"/>
    </xf>
    <xf numFmtId="0" fontId="25" fillId="0" borderId="11" xfId="54" applyFont="1" applyFill="1" applyBorder="1" applyAlignment="1">
      <alignment vertical="center"/>
    </xf>
    <xf numFmtId="0" fontId="29" fillId="0" borderId="46" xfId="54" applyFont="1" applyBorder="1" applyAlignment="1">
      <alignment horizontal="center" vertical="center"/>
    </xf>
    <xf numFmtId="0" fontId="30" fillId="0" borderId="47" xfId="6" applyNumberFormat="1" applyFont="1" applyFill="1" applyBorder="1" applyAlignment="1" applyProtection="1">
      <alignment horizontal="center" vertical="center" wrapText="1"/>
    </xf>
    <xf numFmtId="14" fontId="25" fillId="0" borderId="19" xfId="54" applyNumberFormat="1" applyFont="1" applyFill="1" applyBorder="1" applyAlignment="1">
      <alignment horizontal="center" vertical="center"/>
    </xf>
    <xf numFmtId="14" fontId="25" fillId="0" borderId="31" xfId="54" applyNumberFormat="1" applyFont="1" applyFill="1" applyBorder="1" applyAlignment="1">
      <alignment horizontal="center" vertical="center"/>
    </xf>
    <xf numFmtId="0" fontId="29" fillId="0" borderId="48" xfId="54" applyFont="1" applyBorder="1" applyAlignment="1">
      <alignment horizontal="center" vertical="center"/>
    </xf>
    <xf numFmtId="0" fontId="17" fillId="0" borderId="14" xfId="54" applyFont="1" applyFill="1" applyBorder="1" applyAlignment="1">
      <alignment horizontal="center" vertical="center"/>
    </xf>
    <xf numFmtId="0" fontId="17" fillId="0" borderId="14" xfId="54" applyFont="1" applyBorder="1" applyAlignment="1">
      <alignment horizontal="left" vertical="center"/>
    </xf>
    <xf numFmtId="0" fontId="17" fillId="0" borderId="49" xfId="54" applyFont="1" applyBorder="1" applyAlignment="1">
      <alignment horizontal="left" vertical="center"/>
    </xf>
    <xf numFmtId="0" fontId="17" fillId="0" borderId="25" xfId="54" applyFont="1" applyBorder="1" applyAlignment="1">
      <alignment horizontal="left" vertical="center"/>
    </xf>
    <xf numFmtId="0" fontId="27" fillId="0" borderId="39" xfId="54" applyFont="1" applyBorder="1" applyAlignment="1">
      <alignment horizontal="left" vertical="center"/>
    </xf>
    <xf numFmtId="0" fontId="27" fillId="0" borderId="38" xfId="54" applyFont="1" applyBorder="1" applyAlignment="1">
      <alignment horizontal="left" vertical="center"/>
    </xf>
    <xf numFmtId="0" fontId="17" fillId="0" borderId="40" xfId="54" applyFont="1" applyBorder="1" applyAlignment="1">
      <alignment vertical="center"/>
    </xf>
    <xf numFmtId="0" fontId="22" fillId="0" borderId="41" xfId="54" applyFont="1" applyBorder="1" applyAlignment="1">
      <alignment horizontal="left" vertical="center"/>
    </xf>
    <xf numFmtId="0" fontId="25" fillId="0" borderId="41" xfId="54" applyFont="1" applyBorder="1" applyAlignment="1">
      <alignment horizontal="left" vertical="center"/>
    </xf>
    <xf numFmtId="0" fontId="22" fillId="0" borderId="41" xfId="54" applyFont="1" applyBorder="1" applyAlignment="1">
      <alignment vertical="center"/>
    </xf>
    <xf numFmtId="0" fontId="17" fillId="0" borderId="41" xfId="54" applyFont="1" applyBorder="1" applyAlignment="1">
      <alignment vertical="center"/>
    </xf>
    <xf numFmtId="0" fontId="17" fillId="0" borderId="40" xfId="54" applyFont="1" applyBorder="1" applyAlignment="1">
      <alignment horizontal="center" vertical="center"/>
    </xf>
    <xf numFmtId="0" fontId="25" fillId="0" borderId="41" xfId="54" applyFont="1" applyBorder="1" applyAlignment="1">
      <alignment horizontal="center" vertical="center"/>
    </xf>
    <xf numFmtId="0" fontId="17" fillId="0" borderId="41" xfId="54" applyFont="1" applyBorder="1" applyAlignment="1">
      <alignment horizontal="center" vertical="center"/>
    </xf>
    <xf numFmtId="0" fontId="22" fillId="0" borderId="41" xfId="54" applyFont="1" applyBorder="1" applyAlignment="1">
      <alignment horizontal="center" vertical="center"/>
    </xf>
    <xf numFmtId="0" fontId="25" fillId="0" borderId="10" xfId="54" applyFont="1" applyBorder="1" applyAlignment="1">
      <alignment horizontal="center" vertical="center"/>
    </xf>
    <xf numFmtId="0" fontId="22" fillId="0" borderId="10" xfId="54" applyFont="1" applyBorder="1" applyAlignment="1">
      <alignment horizontal="center" vertical="center"/>
    </xf>
    <xf numFmtId="0" fontId="17" fillId="0" borderId="27" xfId="54" applyFont="1" applyBorder="1" applyAlignment="1">
      <alignment horizontal="left" vertical="center" wrapText="1"/>
    </xf>
    <xf numFmtId="0" fontId="17" fillId="0" borderId="28" xfId="54" applyFont="1" applyBorder="1" applyAlignment="1">
      <alignment horizontal="left" vertical="center" wrapText="1"/>
    </xf>
    <xf numFmtId="0" fontId="17" fillId="0" borderId="40" xfId="54" applyFont="1" applyBorder="1" applyAlignment="1">
      <alignment horizontal="left" vertical="center"/>
    </xf>
    <xf numFmtId="0" fontId="17" fillId="0" borderId="41" xfId="54" applyFont="1" applyBorder="1" applyAlignment="1">
      <alignment horizontal="left" vertical="center"/>
    </xf>
    <xf numFmtId="0" fontId="33" fillId="0" borderId="50" xfId="54" applyFont="1" applyBorder="1" applyAlignment="1">
      <alignment horizontal="left" vertical="center" wrapText="1"/>
    </xf>
    <xf numFmtId="0" fontId="17" fillId="0" borderId="51" xfId="54" applyFont="1" applyBorder="1" applyAlignment="1">
      <alignment horizontal="center" vertical="center"/>
    </xf>
    <xf numFmtId="0" fontId="25" fillId="0" borderId="2" xfId="54" applyFont="1" applyFill="1" applyBorder="1" applyAlignment="1">
      <alignment horizontal="left" vertical="center"/>
    </xf>
    <xf numFmtId="9" fontId="25" fillId="0" borderId="2" xfId="54" applyNumberFormat="1" applyFont="1" applyFill="1" applyBorder="1" applyAlignment="1">
      <alignment horizontal="center" vertical="center"/>
    </xf>
    <xf numFmtId="9" fontId="25" fillId="0" borderId="29" xfId="54" applyNumberFormat="1" applyFont="1" applyBorder="1" applyAlignment="1">
      <alignment horizontal="center" vertical="center"/>
    </xf>
    <xf numFmtId="0" fontId="25" fillId="0" borderId="40" xfId="54" applyFont="1" applyBorder="1" applyAlignment="1">
      <alignment horizontal="left" vertical="center"/>
    </xf>
    <xf numFmtId="9" fontId="25" fillId="0" borderId="41" xfId="54" applyNumberFormat="1" applyFont="1" applyBorder="1" applyAlignment="1">
      <alignment horizontal="center" vertical="center"/>
    </xf>
    <xf numFmtId="9" fontId="25" fillId="0" borderId="10" xfId="54" applyNumberFormat="1" applyFont="1" applyBorder="1" applyAlignment="1">
      <alignment horizontal="center" vertical="center"/>
    </xf>
    <xf numFmtId="0" fontId="27" fillId="0" borderId="39" xfId="0" applyFont="1" applyBorder="1" applyAlignment="1">
      <alignment horizontal="left" vertical="center"/>
    </xf>
    <xf numFmtId="0" fontId="27" fillId="0" borderId="38" xfId="0" applyFont="1" applyBorder="1" applyAlignment="1">
      <alignment horizontal="left" vertical="center"/>
    </xf>
    <xf numFmtId="9" fontId="25" fillId="0" borderId="26" xfId="54" applyNumberFormat="1" applyFont="1" applyFill="1" applyBorder="1" applyAlignment="1">
      <alignment horizontal="left" vertical="center"/>
    </xf>
    <xf numFmtId="9" fontId="25" fillId="0" borderId="21" xfId="54" applyNumberFormat="1" applyFont="1" applyFill="1" applyBorder="1" applyAlignment="1">
      <alignment horizontal="left" vertical="center"/>
    </xf>
    <xf numFmtId="9" fontId="25" fillId="0" borderId="27" xfId="54" applyNumberFormat="1" applyFont="1" applyBorder="1" applyAlignment="1">
      <alignment horizontal="left" vertical="center"/>
    </xf>
    <xf numFmtId="9" fontId="25" fillId="0" borderId="28" xfId="54" applyNumberFormat="1" applyFont="1" applyBorder="1" applyAlignment="1">
      <alignment horizontal="left" vertical="center"/>
    </xf>
    <xf numFmtId="0" fontId="24" fillId="0" borderId="40" xfId="54" applyFont="1" applyFill="1" applyBorder="1" applyAlignment="1">
      <alignment horizontal="left" vertical="center"/>
    </xf>
    <xf numFmtId="0" fontId="24" fillId="0" borderId="41" xfId="54" applyFont="1" applyFill="1" applyBorder="1" applyAlignment="1">
      <alignment horizontal="left" vertical="center"/>
    </xf>
    <xf numFmtId="0" fontId="24" fillId="0" borderId="52" xfId="54" applyFont="1" applyFill="1" applyBorder="1" applyAlignment="1">
      <alignment horizontal="left" vertical="center"/>
    </xf>
    <xf numFmtId="0" fontId="24" fillId="0" borderId="28" xfId="54" applyFont="1" applyFill="1" applyBorder="1" applyAlignment="1">
      <alignment horizontal="left" vertical="center"/>
    </xf>
    <xf numFmtId="0" fontId="27" fillId="0" borderId="25" xfId="54" applyFont="1" applyFill="1" applyBorder="1" applyAlignment="1">
      <alignment horizontal="left" vertical="center"/>
    </xf>
    <xf numFmtId="0" fontId="25" fillId="0" borderId="53" xfId="54" applyFont="1" applyFill="1" applyBorder="1" applyAlignment="1">
      <alignment horizontal="left" vertical="center"/>
    </xf>
    <xf numFmtId="0" fontId="25" fillId="0" borderId="54" xfId="54" applyFont="1" applyFill="1" applyBorder="1" applyAlignment="1">
      <alignment horizontal="left" vertical="center"/>
    </xf>
    <xf numFmtId="0" fontId="27" fillId="0" borderId="35" xfId="54" applyFont="1" applyBorder="1" applyAlignment="1">
      <alignment vertical="center"/>
    </xf>
    <xf numFmtId="0" fontId="34" fillId="0" borderId="38" xfId="54" applyFont="1" applyBorder="1" applyAlignment="1">
      <alignment horizontal="center" vertical="center"/>
    </xf>
    <xf numFmtId="0" fontId="27" fillId="0" borderId="36" xfId="54" applyFont="1" applyBorder="1" applyAlignment="1">
      <alignment vertical="center"/>
    </xf>
    <xf numFmtId="0" fontId="25" fillId="0" borderId="55" xfId="54" applyFont="1" applyBorder="1" applyAlignment="1">
      <alignment vertical="center"/>
    </xf>
    <xf numFmtId="0" fontId="27" fillId="0" borderId="55" xfId="54" applyFont="1" applyBorder="1" applyAlignment="1">
      <alignment vertical="center"/>
    </xf>
    <xf numFmtId="58" fontId="22" fillId="0" borderId="36" xfId="54" applyNumberFormat="1" applyFont="1" applyBorder="1" applyAlignment="1">
      <alignment vertical="center"/>
    </xf>
    <xf numFmtId="0" fontId="27" fillId="0" borderId="25" xfId="54" applyFont="1" applyBorder="1" applyAlignment="1">
      <alignment horizontal="center" vertical="center"/>
    </xf>
    <xf numFmtId="0" fontId="25" fillId="0" borderId="49" xfId="54" applyFont="1" applyFill="1" applyBorder="1" applyAlignment="1">
      <alignment horizontal="left" vertical="center"/>
    </xf>
    <xf numFmtId="0" fontId="25" fillId="0" borderId="25" xfId="54" applyFont="1" applyFill="1" applyBorder="1" applyAlignment="1">
      <alignment horizontal="left" vertical="center"/>
    </xf>
    <xf numFmtId="0" fontId="22" fillId="0" borderId="55" xfId="54" applyFont="1" applyBorder="1" applyAlignment="1">
      <alignment vertical="center"/>
    </xf>
    <xf numFmtId="58" fontId="22" fillId="0" borderId="36" xfId="54" applyNumberFormat="1" applyFont="1" applyFill="1" applyBorder="1" applyAlignment="1">
      <alignment vertical="center"/>
    </xf>
    <xf numFmtId="0" fontId="17" fillId="0" borderId="56" xfId="54" applyFont="1" applyBorder="1" applyAlignment="1">
      <alignment horizontal="left" vertical="center"/>
    </xf>
    <xf numFmtId="0" fontId="17" fillId="0" borderId="57" xfId="54" applyFont="1" applyBorder="1" applyAlignment="1">
      <alignment horizontal="left" vertical="center"/>
    </xf>
    <xf numFmtId="0" fontId="27" fillId="0" borderId="44" xfId="54" applyFont="1" applyBorder="1" applyAlignment="1">
      <alignment horizontal="left" vertical="center"/>
    </xf>
    <xf numFmtId="0" fontId="25" fillId="0" borderId="45" xfId="54" applyFont="1" applyBorder="1" applyAlignment="1">
      <alignment horizontal="left" vertical="center"/>
    </xf>
    <xf numFmtId="0" fontId="17" fillId="0" borderId="0" xfId="54" applyFont="1" applyBorder="1" applyAlignment="1">
      <alignment vertical="center"/>
    </xf>
    <xf numFmtId="0" fontId="17" fillId="0" borderId="34" xfId="54" applyFont="1" applyBorder="1" applyAlignment="1">
      <alignment horizontal="left" vertical="center" wrapText="1"/>
    </xf>
    <xf numFmtId="0" fontId="17" fillId="0" borderId="45" xfId="54" applyFont="1" applyBorder="1" applyAlignment="1">
      <alignment horizontal="left" vertical="center"/>
    </xf>
    <xf numFmtId="0" fontId="35" fillId="0" borderId="11" xfId="54" applyFont="1" applyBorder="1" applyAlignment="1">
      <alignment horizontal="left" vertical="center"/>
    </xf>
    <xf numFmtId="0" fontId="26" fillId="0" borderId="11" xfId="54" applyFont="1" applyBorder="1" applyAlignment="1">
      <alignment horizontal="left" vertical="center"/>
    </xf>
    <xf numFmtId="0" fontId="27" fillId="0" borderId="44" xfId="0" applyFont="1" applyBorder="1" applyAlignment="1">
      <alignment horizontal="left" vertical="center"/>
    </xf>
    <xf numFmtId="9" fontId="25" fillId="0" borderId="32" xfId="54" applyNumberFormat="1" applyFont="1" applyFill="1" applyBorder="1" applyAlignment="1">
      <alignment horizontal="left" vertical="center"/>
    </xf>
    <xf numFmtId="9" fontId="25" fillId="0" borderId="34" xfId="54" applyNumberFormat="1" applyFont="1" applyBorder="1" applyAlignment="1">
      <alignment horizontal="left" vertical="center"/>
    </xf>
    <xf numFmtId="0" fontId="24" fillId="0" borderId="45" xfId="54" applyFont="1" applyFill="1" applyBorder="1" applyAlignment="1">
      <alignment horizontal="left" vertical="center"/>
    </xf>
    <xf numFmtId="0" fontId="24" fillId="0" borderId="34" xfId="54" applyFont="1" applyFill="1" applyBorder="1" applyAlignment="1">
      <alignment horizontal="left" vertical="center"/>
    </xf>
    <xf numFmtId="0" fontId="25" fillId="0" borderId="58" xfId="54" applyFont="1" applyFill="1" applyBorder="1" applyAlignment="1">
      <alignment horizontal="left" vertical="center"/>
    </xf>
    <xf numFmtId="0" fontId="27" fillId="0" borderId="59" xfId="54" applyFont="1" applyBorder="1" applyAlignment="1">
      <alignment horizontal="center" vertical="center"/>
    </xf>
    <xf numFmtId="0" fontId="25" fillId="0" borderId="55" xfId="54" applyFont="1" applyBorder="1" applyAlignment="1">
      <alignment horizontal="center" vertical="center"/>
    </xf>
    <xf numFmtId="0" fontId="25" fillId="0" borderId="57" xfId="54" applyFont="1" applyBorder="1" applyAlignment="1">
      <alignment horizontal="center" vertical="center"/>
    </xf>
    <xf numFmtId="0" fontId="25" fillId="0" borderId="57" xfId="54" applyFont="1" applyFill="1" applyBorder="1" applyAlignment="1">
      <alignment horizontal="left" vertical="center"/>
    </xf>
    <xf numFmtId="0" fontId="36" fillId="0" borderId="60" xfId="0" applyFont="1" applyBorder="1" applyAlignment="1">
      <alignment horizontal="center" vertical="center" wrapText="1"/>
    </xf>
    <xf numFmtId="0" fontId="36" fillId="0" borderId="61" xfId="0" applyFont="1" applyBorder="1" applyAlignment="1">
      <alignment horizontal="center" vertical="center" wrapText="1"/>
    </xf>
    <xf numFmtId="0" fontId="37" fillId="0" borderId="62" xfId="0" applyFont="1" applyBorder="1"/>
    <xf numFmtId="0" fontId="37" fillId="0" borderId="2" xfId="0" applyFont="1" applyBorder="1"/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5" borderId="5" xfId="0" applyFont="1" applyFill="1" applyBorder="1" applyAlignment="1">
      <alignment horizontal="center" vertical="center"/>
    </xf>
    <xf numFmtId="0" fontId="37" fillId="5" borderId="7" xfId="0" applyFont="1" applyFill="1" applyBorder="1" applyAlignment="1">
      <alignment horizontal="center" vertical="center"/>
    </xf>
    <xf numFmtId="0" fontId="37" fillId="5" borderId="2" xfId="0" applyFont="1" applyFill="1" applyBorder="1"/>
    <xf numFmtId="0" fontId="0" fillId="0" borderId="62" xfId="0" applyBorder="1"/>
    <xf numFmtId="0" fontId="0" fillId="0" borderId="2" xfId="0" applyBorder="1"/>
    <xf numFmtId="0" fontId="0" fillId="5" borderId="2" xfId="0" applyFill="1" applyBorder="1"/>
    <xf numFmtId="0" fontId="0" fillId="0" borderId="63" xfId="0" applyBorder="1"/>
    <xf numFmtId="0" fontId="0" fillId="0" borderId="64" xfId="0" applyBorder="1"/>
    <xf numFmtId="0" fontId="0" fillId="5" borderId="64" xfId="0" applyFill="1" applyBorder="1"/>
    <xf numFmtId="0" fontId="0" fillId="6" borderId="0" xfId="0" applyFill="1"/>
    <xf numFmtId="0" fontId="36" fillId="0" borderId="65" xfId="0" applyFont="1" applyBorder="1" applyAlignment="1">
      <alignment horizontal="center" vertical="center" wrapText="1"/>
    </xf>
    <xf numFmtId="0" fontId="37" fillId="0" borderId="66" xfId="0" applyFont="1" applyBorder="1" applyAlignment="1">
      <alignment horizontal="center" vertical="center"/>
    </xf>
    <xf numFmtId="0" fontId="37" fillId="0" borderId="67" xfId="0" applyFont="1" applyBorder="1"/>
    <xf numFmtId="0" fontId="0" fillId="0" borderId="67" xfId="0" applyBorder="1"/>
    <xf numFmtId="0" fontId="0" fillId="0" borderId="6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7" borderId="2" xfId="0" applyFill="1" applyBorder="1" applyAlignment="1">
      <alignment horizontal="center"/>
    </xf>
    <xf numFmtId="0" fontId="38" fillId="7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7" fillId="7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vertical="top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10" xfId="50"/>
    <cellStyle name="常规 5 2" xfId="51"/>
    <cellStyle name="常规_110509_2006-09-28" xfId="52"/>
    <cellStyle name="常规 2 2 3" xfId="53"/>
    <cellStyle name="常规 2" xfId="54"/>
    <cellStyle name="常规 3" xfId="55"/>
    <cellStyle name="常规 4" xfId="56"/>
    <cellStyle name="常规 23" xfId="57"/>
    <cellStyle name="常规 3 3 3" xfId="58"/>
    <cellStyle name="常规_10AW核价-润懋(35款已核，单耗未减)" xfId="59"/>
    <cellStyle name="常规 23 2 3" xfId="60"/>
    <cellStyle name="常规 72" xfId="61"/>
    <cellStyle name="常规 10 10" xfId="62"/>
    <cellStyle name="常规 43" xfId="63"/>
    <cellStyle name="常规 23 4" xfId="6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6740" y="269303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541640" y="10353040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11</xdr:row>
          <xdr:rowOff>127000</xdr:rowOff>
        </xdr:from>
        <xdr:to>
          <xdr:col>6</xdr:col>
          <xdr:colOff>596900</xdr:colOff>
          <xdr:row>13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31740" y="262191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9340" y="269303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127000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67040" y="262191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6740" y="2494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393700</xdr:colOff>
          <xdr:row>49</xdr:row>
          <xdr:rowOff>10795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541640" y="10353040"/>
              <a:ext cx="393700" cy="2184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11</xdr:row>
          <xdr:rowOff>0</xdr:rowOff>
        </xdr:from>
        <xdr:to>
          <xdr:col>5</xdr:col>
          <xdr:colOff>609600</xdr:colOff>
          <xdr:row>12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57040" y="249491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177800</xdr:rowOff>
        </xdr:from>
        <xdr:to>
          <xdr:col>6</xdr:col>
          <xdr:colOff>596900</xdr:colOff>
          <xdr:row>12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31740" y="2465070"/>
              <a:ext cx="3937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12</xdr:row>
          <xdr:rowOff>0</xdr:rowOff>
        </xdr:from>
        <xdr:to>
          <xdr:col>5</xdr:col>
          <xdr:colOff>596900</xdr:colOff>
          <xdr:row>13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44340" y="269303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9340" y="2494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11</xdr:row>
          <xdr:rowOff>0</xdr:rowOff>
        </xdr:from>
        <xdr:to>
          <xdr:col>9</xdr:col>
          <xdr:colOff>571500</xdr:colOff>
          <xdr:row>12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68540" y="249491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10</xdr:row>
          <xdr:rowOff>114300</xdr:rowOff>
        </xdr:from>
        <xdr:to>
          <xdr:col>10</xdr:col>
          <xdr:colOff>584200</xdr:colOff>
          <xdr:row>12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54340" y="2401570"/>
              <a:ext cx="393700" cy="354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12</xdr:row>
          <xdr:rowOff>0</xdr:rowOff>
        </xdr:from>
        <xdr:to>
          <xdr:col>9</xdr:col>
          <xdr:colOff>584200</xdr:colOff>
          <xdr:row>13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81240" y="269303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4740" y="35172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17</xdr:row>
          <xdr:rowOff>12700</xdr:rowOff>
        </xdr:from>
        <xdr:to>
          <xdr:col>1</xdr:col>
          <xdr:colOff>596900</xdr:colOff>
          <xdr:row>18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4740" y="371538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17</xdr:row>
          <xdr:rowOff>0</xdr:rowOff>
        </xdr:from>
        <xdr:to>
          <xdr:col>2</xdr:col>
          <xdr:colOff>584200</xdr:colOff>
          <xdr:row>18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69440" y="370268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16</xdr:row>
          <xdr:rowOff>0</xdr:rowOff>
        </xdr:from>
        <xdr:to>
          <xdr:col>2</xdr:col>
          <xdr:colOff>596900</xdr:colOff>
          <xdr:row>17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2140" y="35045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17</xdr:row>
          <xdr:rowOff>0</xdr:rowOff>
        </xdr:from>
        <xdr:to>
          <xdr:col>5</xdr:col>
          <xdr:colOff>584200</xdr:colOff>
          <xdr:row>18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31640" y="370268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16</xdr:row>
          <xdr:rowOff>0</xdr:rowOff>
        </xdr:from>
        <xdr:to>
          <xdr:col>5</xdr:col>
          <xdr:colOff>571500</xdr:colOff>
          <xdr:row>17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18940" y="350456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17</xdr:row>
          <xdr:rowOff>0</xdr:rowOff>
        </xdr:from>
        <xdr:to>
          <xdr:col>6</xdr:col>
          <xdr:colOff>596900</xdr:colOff>
          <xdr:row>18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31740" y="370268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31740" y="35045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17</xdr:row>
          <xdr:rowOff>0</xdr:rowOff>
        </xdr:from>
        <xdr:to>
          <xdr:col>9</xdr:col>
          <xdr:colOff>596900</xdr:colOff>
          <xdr:row>18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93940" y="370268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17</xdr:row>
          <xdr:rowOff>0</xdr:rowOff>
        </xdr:from>
        <xdr:to>
          <xdr:col>10</xdr:col>
          <xdr:colOff>609600</xdr:colOff>
          <xdr:row>17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79740" y="370268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93940" y="35045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17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79740" y="35045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6</xdr:row>
          <xdr:rowOff>203200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32040" y="131445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32040" y="1524000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5</xdr:row>
          <xdr:rowOff>207645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32040" y="110490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184785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19340" y="850900"/>
              <a:ext cx="393700" cy="2292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123190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06640" y="654050"/>
              <a:ext cx="393700" cy="154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127635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4340" y="615950"/>
              <a:ext cx="393700" cy="1974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184150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040" y="838200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5</xdr:row>
          <xdr:rowOff>199390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79740" y="1104900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6</xdr:row>
          <xdr:rowOff>208280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79740" y="1314450"/>
              <a:ext cx="39370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79740" y="152400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13</xdr:row>
          <xdr:rowOff>0</xdr:rowOff>
        </xdr:from>
        <xdr:to>
          <xdr:col>2</xdr:col>
          <xdr:colOff>571500</xdr:colOff>
          <xdr:row>14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6740" y="289115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13</xdr:row>
          <xdr:rowOff>0</xdr:rowOff>
        </xdr:from>
        <xdr:to>
          <xdr:col>1</xdr:col>
          <xdr:colOff>571500</xdr:colOff>
          <xdr:row>14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9340" y="289115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13</xdr:row>
          <xdr:rowOff>0</xdr:rowOff>
        </xdr:from>
        <xdr:to>
          <xdr:col>5</xdr:col>
          <xdr:colOff>609600</xdr:colOff>
          <xdr:row>14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57040" y="289115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13</xdr:row>
          <xdr:rowOff>0</xdr:rowOff>
        </xdr:from>
        <xdr:to>
          <xdr:col>6</xdr:col>
          <xdr:colOff>596900</xdr:colOff>
          <xdr:row>14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31740" y="289115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13</xdr:row>
          <xdr:rowOff>0</xdr:rowOff>
        </xdr:from>
        <xdr:to>
          <xdr:col>8</xdr:col>
          <xdr:colOff>190500</xdr:colOff>
          <xdr:row>14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00140" y="28911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43</xdr:row>
          <xdr:rowOff>12700</xdr:rowOff>
        </xdr:from>
        <xdr:to>
          <xdr:col>1</xdr:col>
          <xdr:colOff>596900</xdr:colOff>
          <xdr:row>44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4740" y="93465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0</xdr:rowOff>
        </xdr:from>
        <xdr:to>
          <xdr:col>1</xdr:col>
          <xdr:colOff>596900</xdr:colOff>
          <xdr:row>45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4740" y="95319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2140" y="95319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43</xdr:row>
          <xdr:rowOff>0</xdr:rowOff>
        </xdr:from>
        <xdr:to>
          <xdr:col>2</xdr:col>
          <xdr:colOff>596900</xdr:colOff>
          <xdr:row>44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2140" y="93338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44</xdr:row>
          <xdr:rowOff>0</xdr:rowOff>
        </xdr:from>
        <xdr:to>
          <xdr:col>5</xdr:col>
          <xdr:colOff>635000</xdr:colOff>
          <xdr:row>45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82440" y="95319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622300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69740" y="933386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06340" y="95319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06340" y="933386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44</xdr:row>
          <xdr:rowOff>0</xdr:rowOff>
        </xdr:from>
        <xdr:to>
          <xdr:col>9</xdr:col>
          <xdr:colOff>596900</xdr:colOff>
          <xdr:row>45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93940" y="95319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79740" y="95319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584200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81240" y="933386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79740" y="933386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00140" y="95319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43</xdr:row>
          <xdr:rowOff>0</xdr:rowOff>
        </xdr:from>
        <xdr:to>
          <xdr:col>8</xdr:col>
          <xdr:colOff>190500</xdr:colOff>
          <xdr:row>44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00140" y="93338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50540" y="95319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43</xdr:row>
          <xdr:rowOff>0</xdr:rowOff>
        </xdr:from>
        <xdr:to>
          <xdr:col>4</xdr:col>
          <xdr:colOff>190500</xdr:colOff>
          <xdr:row>44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50540" y="93338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12</xdr:row>
          <xdr:rowOff>139700</xdr:rowOff>
        </xdr:from>
        <xdr:to>
          <xdr:col>10</xdr:col>
          <xdr:colOff>596900</xdr:colOff>
          <xdr:row>14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67040" y="2832735"/>
              <a:ext cx="3937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13</xdr:row>
          <xdr:rowOff>0</xdr:rowOff>
        </xdr:from>
        <xdr:to>
          <xdr:col>9</xdr:col>
          <xdr:colOff>571500</xdr:colOff>
          <xdr:row>14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68540" y="289115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00140" y="269303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00140" y="2494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00140" y="95319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34</xdr:row>
          <xdr:rowOff>0</xdr:rowOff>
        </xdr:from>
        <xdr:to>
          <xdr:col>2</xdr:col>
          <xdr:colOff>596900</xdr:colOff>
          <xdr:row>35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2140" y="7453630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34</xdr:row>
          <xdr:rowOff>0</xdr:rowOff>
        </xdr:from>
        <xdr:to>
          <xdr:col>3</xdr:col>
          <xdr:colOff>596900</xdr:colOff>
          <xdr:row>35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69540" y="745363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9</xdr:col>
      <xdr:colOff>465455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18715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8295" y="103282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8295" y="10328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5990" y="219329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5445" y="216471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5990" y="242443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1160" y="236855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773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3084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471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814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8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7495" y="5978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5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7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51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9</xdr:col>
      <xdr:colOff>465455</xdr:colOff>
      <xdr:row>21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418715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9</xdr:col>
      <xdr:colOff>465455</xdr:colOff>
      <xdr:row>21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418715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0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20290"/>
              <a:ext cx="787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9330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93520"/>
              <a:ext cx="411480" cy="3257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5292090" y="79330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752590" y="79330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8149590" y="794575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24150"/>
              <a:ext cx="7874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320290"/>
              <a:ext cx="406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660390" y="2193290"/>
              <a:ext cx="6350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660390" y="2391410"/>
              <a:ext cx="635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2716530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660390" y="2614930"/>
              <a:ext cx="635000" cy="316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505190" y="2180590"/>
              <a:ext cx="355600" cy="421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505190" y="2391410"/>
              <a:ext cx="3556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654290" y="2716530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505190" y="2551430"/>
              <a:ext cx="355600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104775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514590" y="1142365"/>
              <a:ext cx="393700" cy="2901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33550"/>
              <a:ext cx="787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46250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44370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35430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35430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535430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691380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654290" y="232791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654290" y="252603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104775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8314690" y="1142365"/>
              <a:ext cx="393700" cy="2901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87295"/>
              <a:ext cx="51943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493260"/>
              <a:ext cx="1028700" cy="662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80310"/>
              <a:ext cx="7874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714625"/>
              <a:ext cx="6350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07590"/>
              <a:ext cx="6350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493010"/>
              <a:ext cx="6985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76835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80185"/>
              <a:ext cx="408940" cy="330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925320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266700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266700</xdr:colOff>
      <xdr:row>19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266700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266700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266700</xdr:colOff>
      <xdr:row>19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9</xdr:col>
      <xdr:colOff>465455</xdr:colOff>
      <xdr:row>21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418715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5.6" outlineLevelCol="1"/>
  <cols>
    <col min="1" max="1" width="5.5" style="433" customWidth="1"/>
    <col min="2" max="2" width="96.3333333333333" style="434" customWidth="1"/>
    <col min="3" max="3" width="10.1666666666667" customWidth="1"/>
  </cols>
  <sheetData>
    <row r="1" customFormat="1" ht="21" customHeight="1" spans="1:2">
      <c r="A1" s="435"/>
      <c r="B1" s="436" t="s">
        <v>0</v>
      </c>
    </row>
    <row r="2" customFormat="1" spans="1:2">
      <c r="A2" s="437">
        <v>1</v>
      </c>
      <c r="B2" s="438" t="s">
        <v>1</v>
      </c>
    </row>
    <row r="3" customFormat="1" spans="1:2">
      <c r="A3" s="437">
        <v>2</v>
      </c>
      <c r="B3" s="438" t="s">
        <v>2</v>
      </c>
    </row>
    <row r="4" customFormat="1" spans="1:2">
      <c r="A4" s="437">
        <v>3</v>
      </c>
      <c r="B4" s="438" t="s">
        <v>3</v>
      </c>
    </row>
    <row r="5" customFormat="1" spans="1:2">
      <c r="A5" s="437">
        <v>4</v>
      </c>
      <c r="B5" s="438" t="s">
        <v>4</v>
      </c>
    </row>
    <row r="6" customFormat="1" spans="1:2">
      <c r="A6" s="437">
        <v>5</v>
      </c>
      <c r="B6" s="438" t="s">
        <v>5</v>
      </c>
    </row>
    <row r="7" customFormat="1" spans="1:2">
      <c r="A7" s="437">
        <v>6</v>
      </c>
      <c r="B7" s="438" t="s">
        <v>6</v>
      </c>
    </row>
    <row r="8" s="432" customFormat="1" ht="35" customHeight="1" spans="1:2">
      <c r="A8" s="439">
        <v>7</v>
      </c>
      <c r="B8" s="440" t="s">
        <v>7</v>
      </c>
    </row>
    <row r="9" customFormat="1" ht="19" customHeight="1" spans="1:2">
      <c r="A9" s="435"/>
      <c r="B9" s="441" t="s">
        <v>8</v>
      </c>
    </row>
    <row r="10" customFormat="1" ht="30" customHeight="1" spans="1:2">
      <c r="A10" s="437">
        <v>1</v>
      </c>
      <c r="B10" s="442" t="s">
        <v>9</v>
      </c>
    </row>
    <row r="11" customFormat="1" spans="1:2">
      <c r="A11" s="437">
        <v>2</v>
      </c>
      <c r="B11" s="440" t="s">
        <v>10</v>
      </c>
    </row>
    <row r="12" customFormat="1" spans="1:2">
      <c r="A12" s="437"/>
      <c r="B12" s="438"/>
    </row>
    <row r="13" customFormat="1" ht="20.4" spans="1:2">
      <c r="A13" s="435"/>
      <c r="B13" s="441" t="s">
        <v>11</v>
      </c>
    </row>
    <row r="14" customFormat="1" ht="31.2" spans="1:2">
      <c r="A14" s="437">
        <v>1</v>
      </c>
      <c r="B14" s="442" t="s">
        <v>12</v>
      </c>
    </row>
    <row r="15" customFormat="1" spans="1:2">
      <c r="A15" s="437">
        <v>2</v>
      </c>
      <c r="B15" s="438" t="s">
        <v>13</v>
      </c>
    </row>
    <row r="16" customFormat="1" spans="1:2">
      <c r="A16" s="437">
        <v>3</v>
      </c>
      <c r="B16" s="438" t="s">
        <v>14</v>
      </c>
    </row>
    <row r="17" customFormat="1" spans="1:2">
      <c r="A17" s="437"/>
      <c r="B17" s="438"/>
    </row>
    <row r="18" customFormat="1" ht="20.4" spans="1:2">
      <c r="A18" s="435"/>
      <c r="B18" s="441" t="s">
        <v>15</v>
      </c>
    </row>
    <row r="19" customFormat="1" ht="31.2" spans="1:2">
      <c r="A19" s="437">
        <v>1</v>
      </c>
      <c r="B19" s="442" t="s">
        <v>16</v>
      </c>
    </row>
    <row r="20" customFormat="1" spans="1:2">
      <c r="A20" s="437">
        <v>2</v>
      </c>
      <c r="B20" s="438" t="s">
        <v>17</v>
      </c>
    </row>
    <row r="21" customFormat="1" ht="31.2" spans="1:2">
      <c r="A21" s="437">
        <v>3</v>
      </c>
      <c r="B21" s="438" t="s">
        <v>18</v>
      </c>
    </row>
    <row r="22" customFormat="1" spans="1:2">
      <c r="A22" s="437"/>
      <c r="B22" s="438"/>
    </row>
    <row r="24" customFormat="1" spans="1:2">
      <c r="A24" s="443"/>
      <c r="B24" s="444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zoomScale="120" zoomScaleNormal="120" workbookViewId="0">
      <selection activeCell="H11" sqref="H11:K11"/>
    </sheetView>
  </sheetViews>
  <sheetFormatPr defaultColWidth="8.1" defaultRowHeight="14.4"/>
  <cols>
    <col min="1" max="2" width="6.3" style="1" customWidth="1"/>
    <col min="3" max="3" width="11.025" style="1" customWidth="1"/>
    <col min="4" max="4" width="12.6" style="1" customWidth="1"/>
    <col min="5" max="5" width="11.025" style="1" customWidth="1"/>
    <col min="6" max="6" width="15.5" style="1" customWidth="1"/>
    <col min="7" max="10" width="9" style="1" customWidth="1"/>
    <col min="11" max="11" width="8.325" style="1" customWidth="1"/>
    <col min="12" max="13" width="9.675" style="1" customWidth="1"/>
    <col min="14" max="16384" width="8.1" style="1"/>
  </cols>
  <sheetData>
    <row r="1" s="1" customFormat="1" ht="28.5" customHeight="1" spans="1:13">
      <c r="A1" s="5" t="s">
        <v>294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6" t="s">
        <v>269</v>
      </c>
      <c r="B2" s="7" t="s">
        <v>274</v>
      </c>
      <c r="C2" s="7" t="s">
        <v>270</v>
      </c>
      <c r="D2" s="7" t="s">
        <v>271</v>
      </c>
      <c r="E2" s="7" t="s">
        <v>272</v>
      </c>
      <c r="F2" s="7" t="s">
        <v>273</v>
      </c>
      <c r="G2" s="6" t="s">
        <v>295</v>
      </c>
      <c r="H2" s="6"/>
      <c r="I2" s="6" t="s">
        <v>296</v>
      </c>
      <c r="J2" s="6"/>
      <c r="K2" s="8" t="s">
        <v>297</v>
      </c>
      <c r="L2" s="87" t="s">
        <v>298</v>
      </c>
      <c r="M2" s="28" t="s">
        <v>299</v>
      </c>
    </row>
    <row r="3" s="2" customFormat="1" ht="21" customHeight="1" spans="1:13">
      <c r="A3" s="6"/>
      <c r="B3" s="9"/>
      <c r="C3" s="9"/>
      <c r="D3" s="9"/>
      <c r="E3" s="9"/>
      <c r="F3" s="9"/>
      <c r="G3" s="6" t="s">
        <v>300</v>
      </c>
      <c r="H3" s="6" t="s">
        <v>301</v>
      </c>
      <c r="I3" s="6" t="s">
        <v>300</v>
      </c>
      <c r="J3" s="6" t="s">
        <v>301</v>
      </c>
      <c r="K3" s="10"/>
      <c r="L3" s="88"/>
      <c r="M3" s="29"/>
    </row>
    <row r="4" s="79" customFormat="1" ht="18" customHeight="1" spans="1:13">
      <c r="A4" s="81">
        <v>1</v>
      </c>
      <c r="B4" s="12" t="s">
        <v>287</v>
      </c>
      <c r="C4" s="33" t="s">
        <v>289</v>
      </c>
      <c r="D4" s="34" t="s">
        <v>286</v>
      </c>
      <c r="E4" s="13" t="s">
        <v>103</v>
      </c>
      <c r="F4" s="14" t="s">
        <v>47</v>
      </c>
      <c r="G4" s="15">
        <v>-0.005</v>
      </c>
      <c r="H4" s="15">
        <v>-0.001</v>
      </c>
      <c r="I4" s="16">
        <v>-0.002</v>
      </c>
      <c r="J4" s="16">
        <v>-0.008</v>
      </c>
      <c r="K4" s="15">
        <f>SUM(G4:J4)</f>
        <v>-0.016</v>
      </c>
      <c r="L4" s="11"/>
      <c r="M4" s="11" t="s">
        <v>302</v>
      </c>
    </row>
    <row r="5" s="79" customFormat="1" ht="18" customHeight="1" spans="1:13">
      <c r="A5" s="81">
        <v>2</v>
      </c>
      <c r="B5" s="12" t="s">
        <v>287</v>
      </c>
      <c r="C5" s="33" t="s">
        <v>303</v>
      </c>
      <c r="D5" s="34" t="s">
        <v>286</v>
      </c>
      <c r="E5" s="13" t="s">
        <v>106</v>
      </c>
      <c r="F5" s="14" t="s">
        <v>47</v>
      </c>
      <c r="G5" s="15">
        <v>-0.006</v>
      </c>
      <c r="H5" s="15">
        <v>-0.003</v>
      </c>
      <c r="I5" s="16">
        <v>-0.003</v>
      </c>
      <c r="J5" s="16">
        <v>-0.007</v>
      </c>
      <c r="K5" s="15">
        <f>SUM(G5:J5)</f>
        <v>-0.019</v>
      </c>
      <c r="L5" s="11"/>
      <c r="M5" s="11" t="s">
        <v>302</v>
      </c>
    </row>
    <row r="6" s="79" customFormat="1" ht="18" customHeight="1" spans="1:13">
      <c r="A6" s="81">
        <v>3</v>
      </c>
      <c r="B6" s="12" t="s">
        <v>287</v>
      </c>
      <c r="C6" s="33" t="s">
        <v>285</v>
      </c>
      <c r="D6" s="34" t="s">
        <v>286</v>
      </c>
      <c r="E6" s="13" t="s">
        <v>107</v>
      </c>
      <c r="F6" s="14" t="s">
        <v>47</v>
      </c>
      <c r="G6" s="15">
        <v>-0.005</v>
      </c>
      <c r="H6" s="15">
        <v>-0.003</v>
      </c>
      <c r="I6" s="16">
        <v>-0.003</v>
      </c>
      <c r="J6" s="16">
        <v>-0.008</v>
      </c>
      <c r="K6" s="15">
        <f>SUM(G6:J6)</f>
        <v>-0.019</v>
      </c>
      <c r="L6" s="11"/>
      <c r="M6" s="11" t="s">
        <v>302</v>
      </c>
    </row>
    <row r="7" s="79" customFormat="1" ht="18" customHeight="1" spans="1:13">
      <c r="A7" s="81">
        <v>4</v>
      </c>
      <c r="B7" s="12" t="s">
        <v>287</v>
      </c>
      <c r="C7" s="33" t="s">
        <v>304</v>
      </c>
      <c r="D7" s="34" t="s">
        <v>286</v>
      </c>
      <c r="E7" s="13" t="s">
        <v>105</v>
      </c>
      <c r="F7" s="14" t="s">
        <v>47</v>
      </c>
      <c r="G7" s="15">
        <v>-0.005</v>
      </c>
      <c r="H7" s="15">
        <v>-0.001</v>
      </c>
      <c r="I7" s="16">
        <v>-0.002</v>
      </c>
      <c r="J7" s="16">
        <v>-0.008</v>
      </c>
      <c r="K7" s="15">
        <f>SUM(G7:J7)</f>
        <v>-0.016</v>
      </c>
      <c r="L7" s="11"/>
      <c r="M7" s="11" t="s">
        <v>302</v>
      </c>
    </row>
    <row r="8" s="79" customFormat="1" ht="18" customHeight="1" spans="1:13">
      <c r="A8" s="81"/>
      <c r="B8" s="81"/>
      <c r="C8" s="82"/>
      <c r="D8" s="83"/>
      <c r="E8" s="84"/>
      <c r="F8" s="20"/>
      <c r="G8" s="15"/>
      <c r="H8" s="15"/>
      <c r="I8" s="16"/>
      <c r="J8" s="16"/>
      <c r="K8" s="15"/>
      <c r="L8" s="11"/>
      <c r="M8" s="11"/>
    </row>
    <row r="9" s="80" customFormat="1" ht="14.25" customHeight="1" spans="1:13">
      <c r="A9" s="85"/>
      <c r="B9" s="85"/>
      <c r="C9" s="85"/>
      <c r="D9" s="85"/>
      <c r="E9" s="85"/>
      <c r="F9" s="55"/>
      <c r="G9" s="55"/>
      <c r="H9" s="55"/>
      <c r="I9" s="55"/>
      <c r="J9" s="55"/>
      <c r="K9" s="55"/>
      <c r="L9" s="55"/>
      <c r="M9" s="55"/>
    </row>
    <row r="10" s="1" customFormat="1" ht="14.25" customHeight="1" spans="1:13">
      <c r="A10" s="61"/>
      <c r="B10" s="61"/>
      <c r="C10" s="61"/>
      <c r="D10" s="61"/>
      <c r="E10" s="61"/>
      <c r="F10" s="21"/>
      <c r="G10" s="21"/>
      <c r="H10" s="21"/>
      <c r="I10" s="21"/>
      <c r="J10" s="21"/>
      <c r="K10" s="21"/>
      <c r="L10" s="21"/>
      <c r="M10" s="21"/>
    </row>
    <row r="11" s="4" customFormat="1" ht="29.25" customHeight="1" spans="1:13">
      <c r="A11" s="40" t="s">
        <v>291</v>
      </c>
      <c r="B11" s="41"/>
      <c r="C11" s="41"/>
      <c r="D11" s="41"/>
      <c r="E11" s="42"/>
      <c r="F11" s="25"/>
      <c r="G11" s="43"/>
      <c r="H11" s="22" t="s">
        <v>292</v>
      </c>
      <c r="I11" s="23"/>
      <c r="J11" s="23"/>
      <c r="K11" s="24"/>
      <c r="L11" s="89"/>
      <c r="M11" s="31"/>
    </row>
    <row r="12" s="1" customFormat="1" ht="105" customHeight="1" spans="1:13">
      <c r="A12" s="86" t="s">
        <v>305</v>
      </c>
      <c r="B12" s="86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7 M8:M9 M10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0"/>
  <sheetViews>
    <sheetView view="pageBreakPreview" zoomScale="110" zoomScaleNormal="100" workbookViewId="0">
      <selection activeCell="E13" sqref="E13"/>
    </sheetView>
  </sheetViews>
  <sheetFormatPr defaultColWidth="8.1" defaultRowHeight="14.4"/>
  <cols>
    <col min="1" max="2" width="7.76666666666667" style="1" customWidth="1"/>
    <col min="3" max="3" width="11.025" style="1" customWidth="1"/>
    <col min="4" max="4" width="11.5916666666667" style="1" customWidth="1"/>
    <col min="5" max="5" width="11.025" style="1" customWidth="1"/>
    <col min="6" max="6" width="18.5666666666667" style="1" customWidth="1"/>
    <col min="7" max="7" width="21.9416666666667" style="1" customWidth="1"/>
    <col min="8" max="8" width="15.9916666666667" style="1" customWidth="1"/>
    <col min="9" max="9" width="5.74166666666667" style="1" customWidth="1"/>
    <col min="10" max="10" width="9.99166666666667" style="1" customWidth="1"/>
    <col min="11" max="12" width="7.31666666666667" style="1" customWidth="1"/>
    <col min="13" max="13" width="9.54166666666667" style="1" customWidth="1"/>
    <col min="14" max="14" width="12.2666666666667" style="1" customWidth="1"/>
    <col min="15" max="19" width="7.425" style="1" customWidth="1"/>
    <col min="20" max="20" width="7.31666666666667" style="1" customWidth="1"/>
    <col min="21" max="21" width="7.09166666666667" style="1" customWidth="1"/>
    <col min="22" max="22" width="6.3" style="1" customWidth="1"/>
    <col min="23" max="23" width="7.65" style="1" customWidth="1"/>
    <col min="24" max="16384" width="8.1" style="1"/>
  </cols>
  <sheetData>
    <row r="1" s="1" customFormat="1" ht="28.5" customHeight="1" spans="1:23">
      <c r="A1" s="5" t="s">
        <v>306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15.95" customHeight="1" spans="1:23">
      <c r="A2" s="7" t="s">
        <v>307</v>
      </c>
      <c r="B2" s="7" t="s">
        <v>274</v>
      </c>
      <c r="C2" s="7" t="s">
        <v>270</v>
      </c>
      <c r="D2" s="7" t="s">
        <v>271</v>
      </c>
      <c r="E2" s="7" t="s">
        <v>272</v>
      </c>
      <c r="F2" s="7" t="s">
        <v>273</v>
      </c>
      <c r="G2" s="58" t="s">
        <v>308</v>
      </c>
      <c r="H2" s="59"/>
      <c r="I2" s="67"/>
      <c r="J2" s="58" t="s">
        <v>309</v>
      </c>
      <c r="K2" s="59"/>
      <c r="L2" s="67"/>
      <c r="M2" s="58" t="s">
        <v>310</v>
      </c>
      <c r="N2" s="59"/>
      <c r="O2" s="67"/>
      <c r="P2" s="58" t="s">
        <v>311</v>
      </c>
      <c r="Q2" s="59"/>
      <c r="R2" s="67"/>
      <c r="S2" s="59" t="s">
        <v>312</v>
      </c>
      <c r="T2" s="59"/>
      <c r="U2" s="67"/>
      <c r="V2" s="46" t="s">
        <v>313</v>
      </c>
      <c r="W2" s="46" t="s">
        <v>283</v>
      </c>
    </row>
    <row r="3" s="2" customFormat="1" ht="18" customHeight="1" spans="1:23">
      <c r="A3" s="60"/>
      <c r="B3" s="60"/>
      <c r="C3" s="60"/>
      <c r="D3" s="60"/>
      <c r="E3" s="60"/>
      <c r="F3" s="60"/>
      <c r="G3" s="6" t="s">
        <v>314</v>
      </c>
      <c r="H3" s="6" t="s">
        <v>52</v>
      </c>
      <c r="I3" s="6" t="s">
        <v>274</v>
      </c>
      <c r="J3" s="6" t="s">
        <v>314</v>
      </c>
      <c r="K3" s="6" t="s">
        <v>52</v>
      </c>
      <c r="L3" s="6" t="s">
        <v>274</v>
      </c>
      <c r="M3" s="6" t="s">
        <v>314</v>
      </c>
      <c r="N3" s="6" t="s">
        <v>52</v>
      </c>
      <c r="O3" s="6" t="s">
        <v>274</v>
      </c>
      <c r="P3" s="6" t="s">
        <v>314</v>
      </c>
      <c r="Q3" s="6" t="s">
        <v>52</v>
      </c>
      <c r="R3" s="6" t="s">
        <v>274</v>
      </c>
      <c r="S3" s="6" t="s">
        <v>314</v>
      </c>
      <c r="T3" s="6" t="s">
        <v>52</v>
      </c>
      <c r="U3" s="6" t="s">
        <v>274</v>
      </c>
      <c r="V3" s="73"/>
      <c r="W3" s="73"/>
    </row>
    <row r="4" s="1" customFormat="1" ht="18" customHeight="1" spans="1:23">
      <c r="A4" s="61"/>
      <c r="B4" s="12" t="s">
        <v>287</v>
      </c>
      <c r="C4" s="33" t="s">
        <v>289</v>
      </c>
      <c r="D4" s="34" t="s">
        <v>286</v>
      </c>
      <c r="E4" s="13" t="s">
        <v>103</v>
      </c>
      <c r="F4" s="14" t="s">
        <v>47</v>
      </c>
      <c r="G4" s="34" t="s">
        <v>315</v>
      </c>
      <c r="H4" s="62" t="s">
        <v>316</v>
      </c>
      <c r="I4" s="13" t="s">
        <v>287</v>
      </c>
      <c r="J4" s="68" t="s">
        <v>317</v>
      </c>
      <c r="K4" s="69" t="s">
        <v>318</v>
      </c>
      <c r="L4" s="69" t="s">
        <v>319</v>
      </c>
      <c r="M4" s="68" t="s">
        <v>320</v>
      </c>
      <c r="N4" s="69" t="s">
        <v>321</v>
      </c>
      <c r="O4" s="69" t="s">
        <v>322</v>
      </c>
      <c r="P4" s="69"/>
      <c r="Q4" s="69"/>
      <c r="R4" s="69"/>
      <c r="S4" s="69"/>
      <c r="T4" s="69"/>
      <c r="U4" s="69"/>
      <c r="V4" s="74" t="s">
        <v>81</v>
      </c>
      <c r="W4" s="74"/>
    </row>
    <row r="5" s="1" customFormat="1" ht="18" customHeight="1" spans="1:23">
      <c r="A5" s="61"/>
      <c r="B5" s="12" t="s">
        <v>287</v>
      </c>
      <c r="C5" s="33" t="s">
        <v>303</v>
      </c>
      <c r="D5" s="34" t="s">
        <v>286</v>
      </c>
      <c r="E5" s="13" t="s">
        <v>106</v>
      </c>
      <c r="F5" s="14" t="s">
        <v>47</v>
      </c>
      <c r="G5" s="33"/>
      <c r="H5" s="34"/>
      <c r="I5" s="13"/>
      <c r="J5" s="14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74"/>
      <c r="W5" s="74"/>
    </row>
    <row r="6" s="1" customFormat="1" ht="14.25" customHeight="1" spans="1:23">
      <c r="A6" s="61"/>
      <c r="B6" s="12" t="s">
        <v>287</v>
      </c>
      <c r="C6" s="33" t="s">
        <v>323</v>
      </c>
      <c r="D6" s="34" t="s">
        <v>286</v>
      </c>
      <c r="E6" s="13" t="s">
        <v>107</v>
      </c>
      <c r="F6" s="14" t="s">
        <v>47</v>
      </c>
      <c r="G6" s="34" t="s">
        <v>315</v>
      </c>
      <c r="H6" s="62" t="s">
        <v>316</v>
      </c>
      <c r="I6" s="13" t="s">
        <v>287</v>
      </c>
      <c r="J6" s="68" t="s">
        <v>317</v>
      </c>
      <c r="K6" s="69" t="s">
        <v>318</v>
      </c>
      <c r="L6" s="69" t="s">
        <v>319</v>
      </c>
      <c r="M6" s="68" t="s">
        <v>320</v>
      </c>
      <c r="N6" s="69" t="s">
        <v>321</v>
      </c>
      <c r="O6" s="69" t="s">
        <v>322</v>
      </c>
      <c r="P6" s="70"/>
      <c r="Q6" s="70"/>
      <c r="R6" s="70"/>
      <c r="S6" s="70"/>
      <c r="T6" s="70"/>
      <c r="U6" s="70"/>
      <c r="V6" s="74" t="s">
        <v>81</v>
      </c>
      <c r="W6" s="75"/>
    </row>
    <row r="7" s="1" customFormat="1" ht="14.25" customHeight="1" spans="1:23">
      <c r="A7" s="63"/>
      <c r="B7" s="12" t="s">
        <v>287</v>
      </c>
      <c r="C7" s="33" t="s">
        <v>304</v>
      </c>
      <c r="D7" s="34" t="s">
        <v>286</v>
      </c>
      <c r="E7" s="13" t="s">
        <v>105</v>
      </c>
      <c r="F7" s="14" t="s">
        <v>47</v>
      </c>
      <c r="G7" s="34" t="s">
        <v>315</v>
      </c>
      <c r="H7" s="62" t="s">
        <v>316</v>
      </c>
      <c r="I7" s="13" t="s">
        <v>287</v>
      </c>
      <c r="J7" s="68" t="s">
        <v>317</v>
      </c>
      <c r="K7" s="69" t="s">
        <v>318</v>
      </c>
      <c r="L7" s="69" t="s">
        <v>319</v>
      </c>
      <c r="M7" s="68" t="s">
        <v>320</v>
      </c>
      <c r="N7" s="69" t="s">
        <v>321</v>
      </c>
      <c r="O7" s="69" t="s">
        <v>322</v>
      </c>
      <c r="P7" s="64"/>
      <c r="Q7" s="64"/>
      <c r="R7" s="64"/>
      <c r="S7" s="64"/>
      <c r="T7" s="64"/>
      <c r="U7" s="76"/>
      <c r="V7" s="74"/>
      <c r="W7" s="77"/>
    </row>
    <row r="8" s="1" customFormat="1" ht="14.25" customHeight="1" spans="1:23">
      <c r="A8" s="63"/>
      <c r="B8" s="64"/>
      <c r="C8" s="64"/>
      <c r="D8" s="64"/>
      <c r="E8" s="65"/>
      <c r="F8" s="66"/>
      <c r="G8" s="14"/>
      <c r="H8" s="64"/>
      <c r="I8" s="64"/>
      <c r="J8" s="66"/>
      <c r="K8" s="64"/>
      <c r="L8" s="64"/>
      <c r="M8" s="64"/>
      <c r="N8" s="64"/>
      <c r="O8" s="64"/>
      <c r="P8" s="64"/>
      <c r="Q8" s="64"/>
      <c r="R8" s="64"/>
      <c r="S8" s="64"/>
      <c r="T8" s="64"/>
      <c r="U8" s="76"/>
      <c r="V8" s="74"/>
      <c r="W8" s="77"/>
    </row>
    <row r="9" s="4" customFormat="1" ht="29.25" customHeight="1" spans="1:23">
      <c r="A9" s="40" t="s">
        <v>291</v>
      </c>
      <c r="B9" s="41"/>
      <c r="C9" s="41"/>
      <c r="D9" s="41"/>
      <c r="E9" s="42"/>
      <c r="F9" s="50"/>
      <c r="G9" s="52"/>
      <c r="H9" s="51"/>
      <c r="I9" s="51"/>
      <c r="J9" s="71" t="s">
        <v>292</v>
      </c>
      <c r="K9" s="72"/>
      <c r="L9" s="72"/>
      <c r="M9" s="72"/>
      <c r="N9" s="72"/>
      <c r="O9" s="72"/>
      <c r="P9" s="72"/>
      <c r="Q9" s="72"/>
      <c r="R9" s="72"/>
      <c r="S9" s="72"/>
      <c r="T9" s="72"/>
      <c r="U9" s="78"/>
      <c r="V9" s="23"/>
      <c r="W9" s="31"/>
    </row>
    <row r="10" s="1" customFormat="1" ht="72.95" customHeight="1" spans="1:23">
      <c r="A10" s="26" t="s">
        <v>324</v>
      </c>
      <c r="B10" s="26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</row>
  </sheetData>
  <mergeCells count="18">
    <mergeCell ref="A1:W1"/>
    <mergeCell ref="G2:I2"/>
    <mergeCell ref="J2:L2"/>
    <mergeCell ref="M2:O2"/>
    <mergeCell ref="P2:R2"/>
    <mergeCell ref="S2:U2"/>
    <mergeCell ref="A9:E9"/>
    <mergeCell ref="F9:G9"/>
    <mergeCell ref="J9:U9"/>
    <mergeCell ref="A10:W10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7 W8:W1048576">
      <formula1>"YES,NO"</formula1>
    </dataValidation>
  </dataValidations>
  <pageMargins left="0.751388888888889" right="0.751388888888889" top="1" bottom="1" header="0.5" footer="0.5"/>
  <pageSetup paperSize="9" scale="54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zoomScale="125" zoomScaleNormal="125" workbookViewId="0">
      <selection activeCell="F9" sqref="F9"/>
    </sheetView>
  </sheetViews>
  <sheetFormatPr defaultColWidth="8.1" defaultRowHeight="14.4" outlineLevelRow="7"/>
  <cols>
    <col min="1" max="1" width="10.35" style="1" customWidth="1"/>
    <col min="2" max="2" width="11.1416666666667" style="1" customWidth="1"/>
    <col min="3" max="3" width="21.15" style="1" customWidth="1"/>
    <col min="4" max="4" width="8.89166666666667" style="1" customWidth="1"/>
    <col min="5" max="5" width="15.1916666666667" style="1" customWidth="1"/>
    <col min="6" max="6" width="12.15" style="1" customWidth="1"/>
    <col min="7" max="7" width="10.575" style="1" customWidth="1"/>
    <col min="8" max="8" width="12.6" style="1" customWidth="1"/>
    <col min="9" max="9" width="10.35" style="1" customWidth="1"/>
    <col min="10" max="13" width="9" style="1" customWidth="1"/>
    <col min="14" max="14" width="9.675" style="1" customWidth="1"/>
    <col min="15" max="16384" width="8.1" style="1"/>
  </cols>
  <sheetData>
    <row r="1" s="1" customFormat="1" ht="28.5" customHeight="1" spans="1:14">
      <c r="A1" s="5" t="s">
        <v>325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18" customHeight="1" spans="1:14">
      <c r="A2" s="45" t="s">
        <v>326</v>
      </c>
      <c r="B2" s="46" t="s">
        <v>270</v>
      </c>
      <c r="C2" s="46" t="s">
        <v>271</v>
      </c>
      <c r="D2" s="46" t="s">
        <v>272</v>
      </c>
      <c r="E2" s="45" t="s">
        <v>273</v>
      </c>
      <c r="F2" s="46" t="s">
        <v>274</v>
      </c>
      <c r="G2" s="45" t="s">
        <v>327</v>
      </c>
      <c r="H2" s="45" t="s">
        <v>328</v>
      </c>
      <c r="I2" s="45" t="s">
        <v>329</v>
      </c>
      <c r="J2" s="45" t="s">
        <v>328</v>
      </c>
      <c r="K2" s="45" t="s">
        <v>330</v>
      </c>
      <c r="L2" s="45" t="s">
        <v>328</v>
      </c>
      <c r="M2" s="46" t="s">
        <v>313</v>
      </c>
      <c r="N2" s="46" t="s">
        <v>283</v>
      </c>
    </row>
    <row r="3" s="1" customFormat="1" ht="14.25" customHeight="1" spans="1:15">
      <c r="A3" s="47">
        <v>45453</v>
      </c>
      <c r="B3" s="33" t="s">
        <v>289</v>
      </c>
      <c r="C3" s="34" t="s">
        <v>286</v>
      </c>
      <c r="D3" s="13" t="s">
        <v>103</v>
      </c>
      <c r="E3" s="14" t="s">
        <v>47</v>
      </c>
      <c r="F3" s="12" t="s">
        <v>287</v>
      </c>
      <c r="G3" s="48">
        <v>0.333333333333333</v>
      </c>
      <c r="H3" s="49" t="s">
        <v>331</v>
      </c>
      <c r="I3" s="54">
        <v>0.583333333333333</v>
      </c>
      <c r="J3" s="49" t="s">
        <v>331</v>
      </c>
      <c r="K3" s="21"/>
      <c r="L3" s="55"/>
      <c r="M3" s="55"/>
      <c r="N3" s="55" t="s">
        <v>332</v>
      </c>
      <c r="O3" s="55"/>
    </row>
    <row r="4" s="1" customFormat="1" ht="14.25" customHeight="1" spans="1:15">
      <c r="A4" s="47">
        <v>45454</v>
      </c>
      <c r="B4" s="33" t="s">
        <v>333</v>
      </c>
      <c r="C4" s="34" t="s">
        <v>286</v>
      </c>
      <c r="D4" s="13" t="s">
        <v>106</v>
      </c>
      <c r="E4" s="14" t="s">
        <v>47</v>
      </c>
      <c r="F4" s="12" t="s">
        <v>287</v>
      </c>
      <c r="G4" s="48">
        <v>0.375</v>
      </c>
      <c r="H4" s="49" t="s">
        <v>331</v>
      </c>
      <c r="I4" s="54">
        <v>0.604166666666667</v>
      </c>
      <c r="J4" s="49" t="s">
        <v>331</v>
      </c>
      <c r="K4" s="21"/>
      <c r="L4" s="45"/>
      <c r="M4" s="45"/>
      <c r="N4" s="46" t="s">
        <v>334</v>
      </c>
      <c r="O4" s="46"/>
    </row>
    <row r="5" s="1" customFormat="1" ht="14.25" customHeight="1" spans="1:15">
      <c r="A5" s="47">
        <v>45455</v>
      </c>
      <c r="B5" s="33" t="s">
        <v>335</v>
      </c>
      <c r="C5" s="34" t="s">
        <v>286</v>
      </c>
      <c r="D5" s="13" t="s">
        <v>107</v>
      </c>
      <c r="E5" s="14" t="s">
        <v>47</v>
      </c>
      <c r="F5" s="12" t="s">
        <v>287</v>
      </c>
      <c r="G5" s="48">
        <v>0.395833333333333</v>
      </c>
      <c r="H5" s="49" t="s">
        <v>331</v>
      </c>
      <c r="I5" s="54">
        <v>0.625</v>
      </c>
      <c r="J5" s="49" t="s">
        <v>331</v>
      </c>
      <c r="K5" s="21"/>
      <c r="L5" s="55"/>
      <c r="M5" s="55"/>
      <c r="N5" s="55" t="s">
        <v>336</v>
      </c>
      <c r="O5" s="55"/>
    </row>
    <row r="6" s="1" customFormat="1" ht="14.25" customHeight="1" spans="1:15">
      <c r="A6" s="47">
        <v>45456</v>
      </c>
      <c r="B6" s="33" t="s">
        <v>304</v>
      </c>
      <c r="C6" s="34" t="s">
        <v>286</v>
      </c>
      <c r="D6" s="13" t="s">
        <v>105</v>
      </c>
      <c r="E6" s="14" t="s">
        <v>47</v>
      </c>
      <c r="F6" s="12" t="s">
        <v>287</v>
      </c>
      <c r="G6" s="48">
        <v>0.416666666666667</v>
      </c>
      <c r="H6" s="49" t="s">
        <v>331</v>
      </c>
      <c r="I6" s="54">
        <v>0.645833333333334</v>
      </c>
      <c r="J6" s="56" t="s">
        <v>331</v>
      </c>
      <c r="L6" s="57"/>
      <c r="M6" s="21"/>
      <c r="N6" s="55" t="s">
        <v>336</v>
      </c>
      <c r="O6" s="21"/>
    </row>
    <row r="7" s="4" customFormat="1" ht="29.25" customHeight="1" spans="1:14">
      <c r="A7" s="40" t="s">
        <v>291</v>
      </c>
      <c r="B7" s="41"/>
      <c r="C7" s="41"/>
      <c r="D7" s="42"/>
      <c r="E7" s="50"/>
      <c r="F7" s="51"/>
      <c r="G7" s="52"/>
      <c r="H7" s="53"/>
      <c r="I7" s="22" t="s">
        <v>292</v>
      </c>
      <c r="J7" s="23"/>
      <c r="K7" s="23"/>
      <c r="L7" s="23"/>
      <c r="M7" s="23"/>
      <c r="N7" s="31"/>
    </row>
    <row r="8" s="1" customFormat="1" ht="72.95" customHeight="1" spans="1:14">
      <c r="A8" s="26" t="s">
        <v>337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</sheetData>
  <mergeCells count="5">
    <mergeCell ref="A1:N1"/>
    <mergeCell ref="A7:D7"/>
    <mergeCell ref="E7:G7"/>
    <mergeCell ref="I7:K7"/>
    <mergeCell ref="A8:N8"/>
  </mergeCells>
  <dataValidations count="1">
    <dataValidation type="list" allowBlank="1" showInputMessage="1" showErrorMessage="1" sqref="N1 O3 N7:N1048576 O5:O6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zoomScale="125" zoomScaleNormal="125" workbookViewId="0">
      <selection activeCell="A9" sqref="A9:L9"/>
    </sheetView>
  </sheetViews>
  <sheetFormatPr defaultColWidth="8.1" defaultRowHeight="14.4"/>
  <cols>
    <col min="1" max="1" width="9.79166666666667" style="1" customWidth="1"/>
    <col min="2" max="2" width="6.3" style="1" customWidth="1"/>
    <col min="3" max="3" width="11.025" style="1" customWidth="1"/>
    <col min="4" max="4" width="16.9916666666667" style="1" customWidth="1"/>
    <col min="5" max="5" width="11.025" style="1" customWidth="1"/>
    <col min="6" max="6" width="15.5" style="1" customWidth="1"/>
    <col min="7" max="7" width="10.575" style="1" customWidth="1"/>
    <col min="8" max="9" width="12.6" style="1" customWidth="1"/>
    <col min="10" max="10" width="10.35" style="1" customWidth="1"/>
    <col min="11" max="16384" width="8.1" style="1"/>
  </cols>
  <sheetData>
    <row r="1" s="1" customFormat="1" ht="28.5" customHeight="1" spans="1:10">
      <c r="A1" s="5" t="s">
        <v>338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18" customHeight="1" spans="1:12">
      <c r="A2" s="6" t="s">
        <v>307</v>
      </c>
      <c r="B2" s="7" t="s">
        <v>274</v>
      </c>
      <c r="C2" s="7" t="s">
        <v>270</v>
      </c>
      <c r="D2" s="7" t="s">
        <v>271</v>
      </c>
      <c r="E2" s="7" t="s">
        <v>272</v>
      </c>
      <c r="F2" s="7" t="s">
        <v>273</v>
      </c>
      <c r="G2" s="6" t="s">
        <v>339</v>
      </c>
      <c r="H2" s="6" t="s">
        <v>340</v>
      </c>
      <c r="I2" s="6" t="s">
        <v>341</v>
      </c>
      <c r="J2" s="6" t="s">
        <v>342</v>
      </c>
      <c r="K2" s="7" t="s">
        <v>313</v>
      </c>
      <c r="L2" s="7" t="s">
        <v>283</v>
      </c>
    </row>
    <row r="3" s="2" customFormat="1" ht="15.95" customHeight="1" spans="1:12">
      <c r="A3" s="32" t="s">
        <v>343</v>
      </c>
      <c r="B3" s="12" t="s">
        <v>287</v>
      </c>
      <c r="C3" s="33" t="s">
        <v>289</v>
      </c>
      <c r="D3" s="34" t="s">
        <v>286</v>
      </c>
      <c r="E3" s="13" t="s">
        <v>103</v>
      </c>
      <c r="F3" s="14" t="s">
        <v>47</v>
      </c>
      <c r="G3" s="35" t="s">
        <v>344</v>
      </c>
      <c r="H3" s="35" t="s">
        <v>345</v>
      </c>
      <c r="I3" s="35" t="s">
        <v>346</v>
      </c>
      <c r="J3" s="44" t="s">
        <v>347</v>
      </c>
      <c r="K3" s="44" t="s">
        <v>334</v>
      </c>
      <c r="L3" s="44"/>
    </row>
    <row r="4" s="2" customFormat="1" ht="15.95" customHeight="1" spans="1:12">
      <c r="A4" s="32" t="s">
        <v>348</v>
      </c>
      <c r="B4" s="12" t="s">
        <v>287</v>
      </c>
      <c r="C4" s="33" t="s">
        <v>349</v>
      </c>
      <c r="D4" s="34" t="s">
        <v>286</v>
      </c>
      <c r="E4" s="13" t="s">
        <v>106</v>
      </c>
      <c r="F4" s="14" t="s">
        <v>47</v>
      </c>
      <c r="G4" s="35" t="s">
        <v>344</v>
      </c>
      <c r="H4" s="35" t="s">
        <v>345</v>
      </c>
      <c r="I4" s="35" t="s">
        <v>346</v>
      </c>
      <c r="J4" s="44" t="s">
        <v>347</v>
      </c>
      <c r="K4" s="44" t="s">
        <v>334</v>
      </c>
      <c r="L4" s="44"/>
    </row>
    <row r="5" s="2" customFormat="1" ht="15.95" customHeight="1" spans="1:12">
      <c r="A5" s="32" t="s">
        <v>343</v>
      </c>
      <c r="B5" s="12" t="s">
        <v>287</v>
      </c>
      <c r="C5" s="33" t="s">
        <v>350</v>
      </c>
      <c r="D5" s="34" t="s">
        <v>286</v>
      </c>
      <c r="E5" s="13" t="s">
        <v>107</v>
      </c>
      <c r="F5" s="14" t="s">
        <v>47</v>
      </c>
      <c r="G5" s="35" t="s">
        <v>344</v>
      </c>
      <c r="H5" s="35" t="s">
        <v>345</v>
      </c>
      <c r="I5" s="35" t="s">
        <v>346</v>
      </c>
      <c r="J5" s="44" t="s">
        <v>347</v>
      </c>
      <c r="K5" s="44" t="s">
        <v>334</v>
      </c>
      <c r="L5" s="44"/>
    </row>
    <row r="6" s="2" customFormat="1" ht="19" customHeight="1" spans="1:12">
      <c r="A6" s="32" t="s">
        <v>351</v>
      </c>
      <c r="B6" s="12" t="s">
        <v>287</v>
      </c>
      <c r="C6" s="33" t="s">
        <v>304</v>
      </c>
      <c r="D6" s="34" t="s">
        <v>286</v>
      </c>
      <c r="E6" s="13" t="s">
        <v>105</v>
      </c>
      <c r="F6" s="14" t="s">
        <v>47</v>
      </c>
      <c r="G6" s="35" t="s">
        <v>344</v>
      </c>
      <c r="H6" s="35" t="s">
        <v>345</v>
      </c>
      <c r="I6" s="35" t="s">
        <v>346</v>
      </c>
      <c r="J6" s="44" t="s">
        <v>347</v>
      </c>
      <c r="K6" s="44" t="s">
        <v>334</v>
      </c>
      <c r="L6" s="36"/>
    </row>
    <row r="7" s="2" customFormat="1" ht="15.95" customHeight="1" spans="1:12">
      <c r="A7" s="36"/>
      <c r="B7" s="11"/>
      <c r="C7" s="37"/>
      <c r="D7" s="38"/>
      <c r="E7" s="39"/>
      <c r="F7" s="20"/>
      <c r="G7" s="35"/>
      <c r="H7" s="35"/>
      <c r="I7" s="35"/>
      <c r="J7" s="44"/>
      <c r="K7" s="44"/>
      <c r="L7" s="36"/>
    </row>
    <row r="8" s="4" customFormat="1" ht="29.25" customHeight="1" spans="1:12">
      <c r="A8" s="40" t="s">
        <v>291</v>
      </c>
      <c r="B8" s="41"/>
      <c r="C8" s="41"/>
      <c r="D8" s="41"/>
      <c r="E8" s="42"/>
      <c r="F8" s="25"/>
      <c r="G8" s="43"/>
      <c r="H8" s="22" t="s">
        <v>292</v>
      </c>
      <c r="I8" s="23"/>
      <c r="J8" s="23"/>
      <c r="K8" s="23"/>
      <c r="L8" s="31"/>
    </row>
    <row r="9" s="1" customFormat="1" ht="72.95" customHeight="1" spans="1:12">
      <c r="A9" s="26" t="s">
        <v>352</v>
      </c>
      <c r="B9" s="26"/>
      <c r="C9" s="27"/>
      <c r="D9" s="27"/>
      <c r="E9" s="27"/>
      <c r="F9" s="27"/>
      <c r="G9" s="27"/>
      <c r="H9" s="27"/>
      <c r="I9" s="27"/>
      <c r="J9" s="27"/>
      <c r="K9" s="27"/>
      <c r="L9" s="27"/>
    </row>
  </sheetData>
  <mergeCells count="5">
    <mergeCell ref="A1:J1"/>
    <mergeCell ref="A8:E8"/>
    <mergeCell ref="F8:G8"/>
    <mergeCell ref="H8:J8"/>
    <mergeCell ref="A9:L9"/>
  </mergeCells>
  <dataValidations count="1">
    <dataValidation type="list" allowBlank="1" showInputMessage="1" showErrorMessage="1" sqref="L3:L6 L7:L9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zoomScale="125" zoomScaleNormal="125" workbookViewId="0">
      <selection activeCell="H10" sqref="H10"/>
    </sheetView>
  </sheetViews>
  <sheetFormatPr defaultColWidth="8.1" defaultRowHeight="14.4"/>
  <cols>
    <col min="1" max="1" width="6.3" style="1" customWidth="1"/>
    <col min="2" max="2" width="9" style="1" customWidth="1"/>
    <col min="3" max="3" width="20.475" style="1" customWidth="1"/>
    <col min="4" max="4" width="17.4416666666667" style="1" customWidth="1"/>
    <col min="5" max="5" width="15.5" style="1" customWidth="1"/>
    <col min="6" max="6" width="11.5916666666667" style="1" customWidth="1"/>
    <col min="7" max="7" width="10.8" style="1" customWidth="1"/>
    <col min="8" max="8" width="11.3666666666667" style="1" customWidth="1"/>
    <col min="9" max="9" width="12.0416666666667" style="1" customWidth="1"/>
    <col min="10" max="16384" width="8.1" style="1"/>
  </cols>
  <sheetData>
    <row r="1" s="1" customFormat="1" ht="28.5" customHeight="1" spans="1:9">
      <c r="A1" s="5" t="s">
        <v>353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 t="s">
        <v>269</v>
      </c>
      <c r="B2" s="7" t="s">
        <v>274</v>
      </c>
      <c r="C2" s="7" t="s">
        <v>314</v>
      </c>
      <c r="D2" s="7" t="s">
        <v>272</v>
      </c>
      <c r="E2" s="7" t="s">
        <v>273</v>
      </c>
      <c r="F2" s="6" t="s">
        <v>354</v>
      </c>
      <c r="G2" s="6" t="s">
        <v>296</v>
      </c>
      <c r="H2" s="8" t="s">
        <v>297</v>
      </c>
      <c r="I2" s="28" t="s">
        <v>299</v>
      </c>
    </row>
    <row r="3" s="2" customFormat="1" ht="18" customHeight="1" spans="1:9">
      <c r="A3" s="6"/>
      <c r="B3" s="9"/>
      <c r="C3" s="9"/>
      <c r="D3" s="9"/>
      <c r="E3" s="9"/>
      <c r="F3" s="6" t="s">
        <v>355</v>
      </c>
      <c r="G3" s="6" t="s">
        <v>300</v>
      </c>
      <c r="H3" s="10"/>
      <c r="I3" s="29"/>
    </row>
    <row r="4" s="3" customFormat="1" ht="18" customHeight="1" spans="1:9">
      <c r="A4" s="11">
        <v>1</v>
      </c>
      <c r="B4" s="12" t="s">
        <v>356</v>
      </c>
      <c r="C4" s="13" t="s">
        <v>357</v>
      </c>
      <c r="D4" s="13" t="s">
        <v>103</v>
      </c>
      <c r="E4" s="14" t="s">
        <v>47</v>
      </c>
      <c r="F4" s="15">
        <v>-0.008</v>
      </c>
      <c r="G4" s="15">
        <v>-0.01</v>
      </c>
      <c r="H4" s="16">
        <f t="shared" ref="H4:H6" si="0">SUM(F4:G4)</f>
        <v>-0.018</v>
      </c>
      <c r="I4" s="11"/>
    </row>
    <row r="5" s="3" customFormat="1" ht="18" customHeight="1" spans="1:9">
      <c r="A5" s="11">
        <v>2</v>
      </c>
      <c r="B5" s="12" t="s">
        <v>356</v>
      </c>
      <c r="C5" s="13" t="s">
        <v>357</v>
      </c>
      <c r="D5" s="13" t="s">
        <v>106</v>
      </c>
      <c r="E5" s="14" t="s">
        <v>47</v>
      </c>
      <c r="F5" s="15">
        <v>-0.008</v>
      </c>
      <c r="G5" s="15">
        <v>-0.01</v>
      </c>
      <c r="H5" s="16">
        <f t="shared" si="0"/>
        <v>-0.018</v>
      </c>
      <c r="I5" s="11"/>
    </row>
    <row r="6" s="3" customFormat="1" ht="18" customHeight="1" spans="1:9">
      <c r="A6" s="11">
        <v>3</v>
      </c>
      <c r="B6" s="12" t="s">
        <v>356</v>
      </c>
      <c r="C6" s="13" t="s">
        <v>357</v>
      </c>
      <c r="D6" s="13" t="s">
        <v>107</v>
      </c>
      <c r="E6" s="14" t="s">
        <v>47</v>
      </c>
      <c r="F6" s="15">
        <v>-0.008</v>
      </c>
      <c r="G6" s="15">
        <v>-0.01</v>
      </c>
      <c r="H6" s="16">
        <f t="shared" si="0"/>
        <v>-0.018</v>
      </c>
      <c r="I6" s="11"/>
    </row>
    <row r="7" s="3" customFormat="1" ht="18" customHeight="1" spans="1:9">
      <c r="A7" s="11">
        <v>4</v>
      </c>
      <c r="B7" s="12" t="s">
        <v>356</v>
      </c>
      <c r="C7" s="13" t="s">
        <v>357</v>
      </c>
      <c r="D7" s="13" t="s">
        <v>105</v>
      </c>
      <c r="E7" s="14" t="s">
        <v>47</v>
      </c>
      <c r="F7" s="15">
        <v>0.006</v>
      </c>
      <c r="G7" s="15">
        <v>-0.01</v>
      </c>
      <c r="H7" s="16">
        <f>SUM(F7:G7)</f>
        <v>-0.004</v>
      </c>
      <c r="I7" s="11"/>
    </row>
    <row r="8" s="3" customFormat="1" ht="18" customHeight="1" spans="1:9">
      <c r="A8" s="11">
        <v>5</v>
      </c>
      <c r="B8" s="12" t="s">
        <v>356</v>
      </c>
      <c r="C8" s="17" t="s">
        <v>358</v>
      </c>
      <c r="D8" s="13" t="s">
        <v>107</v>
      </c>
      <c r="E8" s="14" t="s">
        <v>47</v>
      </c>
      <c r="F8" s="15">
        <v>-0.007</v>
      </c>
      <c r="G8" s="15">
        <v>-0.008</v>
      </c>
      <c r="H8" s="16">
        <f>SUM(F8:G8)</f>
        <v>-0.015</v>
      </c>
      <c r="I8" s="11"/>
    </row>
    <row r="9" s="3" customFormat="1" ht="18" customHeight="1" spans="1:9">
      <c r="A9" s="11">
        <v>6</v>
      </c>
      <c r="B9" s="12" t="s">
        <v>356</v>
      </c>
      <c r="C9" s="17" t="s">
        <v>358</v>
      </c>
      <c r="D9" s="13" t="s">
        <v>359</v>
      </c>
      <c r="E9" s="14" t="s">
        <v>47</v>
      </c>
      <c r="F9" s="15">
        <v>0.006</v>
      </c>
      <c r="G9" s="15">
        <v>-0.01</v>
      </c>
      <c r="H9" s="16">
        <f>SUM(F9:G9)</f>
        <v>-0.004</v>
      </c>
      <c r="I9" s="11"/>
    </row>
    <row r="10" s="3" customFormat="1" ht="18" customHeight="1" spans="1:9">
      <c r="A10" s="11">
        <v>7</v>
      </c>
      <c r="B10" s="12" t="s">
        <v>356</v>
      </c>
      <c r="C10" s="17" t="s">
        <v>358</v>
      </c>
      <c r="D10" s="18" t="s">
        <v>360</v>
      </c>
      <c r="E10" s="14" t="s">
        <v>47</v>
      </c>
      <c r="F10" s="15">
        <v>0.006</v>
      </c>
      <c r="G10" s="15">
        <v>-0.01</v>
      </c>
      <c r="H10" s="16">
        <f>SUM(F10:G10)</f>
        <v>-0.004</v>
      </c>
      <c r="I10" s="30"/>
    </row>
    <row r="11" s="3" customFormat="1" ht="18" customHeight="1" spans="1:9">
      <c r="A11" s="11"/>
      <c r="B11" s="11"/>
      <c r="C11" s="19"/>
      <c r="D11" s="18"/>
      <c r="E11" s="20"/>
      <c r="F11" s="15"/>
      <c r="G11" s="15"/>
      <c r="H11" s="16"/>
      <c r="I11" s="30"/>
    </row>
    <row r="12" s="1" customFormat="1" ht="18" customHeight="1" spans="1:9">
      <c r="A12" s="21"/>
      <c r="B12" s="21"/>
      <c r="C12" s="21"/>
      <c r="D12" s="21"/>
      <c r="E12" s="21"/>
      <c r="F12" s="21"/>
      <c r="G12" s="21"/>
      <c r="H12" s="21"/>
      <c r="I12" s="21"/>
    </row>
    <row r="13" s="4" customFormat="1" ht="29.25" customHeight="1" spans="1:9">
      <c r="A13" s="22" t="s">
        <v>291</v>
      </c>
      <c r="B13" s="23"/>
      <c r="C13" s="23"/>
      <c r="D13" s="24"/>
      <c r="E13" s="25"/>
      <c r="F13" s="22" t="s">
        <v>292</v>
      </c>
      <c r="G13" s="23"/>
      <c r="H13" s="24"/>
      <c r="I13" s="31"/>
    </row>
    <row r="14" s="1" customFormat="1" ht="51.95" customHeight="1" spans="1:9">
      <c r="A14" s="26" t="s">
        <v>361</v>
      </c>
      <c r="B14" s="26"/>
      <c r="C14" s="27"/>
      <c r="D14" s="27"/>
      <c r="E14" s="27"/>
      <c r="F14" s="27"/>
      <c r="G14" s="27"/>
      <c r="H14" s="27"/>
      <c r="I14" s="27"/>
    </row>
  </sheetData>
  <mergeCells count="11">
    <mergeCell ref="A1:I1"/>
    <mergeCell ref="A13:D13"/>
    <mergeCell ref="F13:H13"/>
    <mergeCell ref="A14:I14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10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6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B9" sqref="B9:G9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411" t="s">
        <v>19</v>
      </c>
      <c r="C2" s="412"/>
      <c r="D2" s="412"/>
      <c r="E2" s="412"/>
      <c r="F2" s="412"/>
      <c r="G2" s="412"/>
      <c r="H2" s="412"/>
      <c r="I2" s="427"/>
    </row>
    <row r="3" ht="28" customHeight="1" spans="2:9">
      <c r="B3" s="413"/>
      <c r="C3" s="414"/>
      <c r="D3" s="415" t="s">
        <v>20</v>
      </c>
      <c r="E3" s="416"/>
      <c r="F3" s="417" t="s">
        <v>21</v>
      </c>
      <c r="G3" s="418"/>
      <c r="H3" s="415" t="s">
        <v>22</v>
      </c>
      <c r="I3" s="428"/>
    </row>
    <row r="4" ht="28" customHeight="1" spans="2:9">
      <c r="B4" s="413" t="s">
        <v>23</v>
      </c>
      <c r="C4" s="414" t="s">
        <v>24</v>
      </c>
      <c r="D4" s="414" t="s">
        <v>25</v>
      </c>
      <c r="E4" s="414" t="s">
        <v>26</v>
      </c>
      <c r="F4" s="419" t="s">
        <v>25</v>
      </c>
      <c r="G4" s="419" t="s">
        <v>26</v>
      </c>
      <c r="H4" s="414" t="s">
        <v>25</v>
      </c>
      <c r="I4" s="429" t="s">
        <v>26</v>
      </c>
    </row>
    <row r="5" ht="28" customHeight="1" spans="2:9">
      <c r="B5" s="420" t="s">
        <v>27</v>
      </c>
      <c r="C5" s="421">
        <v>13</v>
      </c>
      <c r="D5" s="421">
        <v>0</v>
      </c>
      <c r="E5" s="421">
        <v>1</v>
      </c>
      <c r="F5" s="422">
        <v>0</v>
      </c>
      <c r="G5" s="422">
        <v>1</v>
      </c>
      <c r="H5" s="421">
        <v>1</v>
      </c>
      <c r="I5" s="430">
        <v>2</v>
      </c>
    </row>
    <row r="6" ht="28" customHeight="1" spans="2:9">
      <c r="B6" s="420" t="s">
        <v>28</v>
      </c>
      <c r="C6" s="421">
        <v>20</v>
      </c>
      <c r="D6" s="421">
        <v>0</v>
      </c>
      <c r="E6" s="421">
        <v>1</v>
      </c>
      <c r="F6" s="422">
        <v>1</v>
      </c>
      <c r="G6" s="422">
        <v>2</v>
      </c>
      <c r="H6" s="421">
        <v>2</v>
      </c>
      <c r="I6" s="430">
        <v>3</v>
      </c>
    </row>
    <row r="7" ht="28" customHeight="1" spans="2:9">
      <c r="B7" s="420" t="s">
        <v>29</v>
      </c>
      <c r="C7" s="421">
        <v>32</v>
      </c>
      <c r="D7" s="421">
        <v>0</v>
      </c>
      <c r="E7" s="421">
        <v>1</v>
      </c>
      <c r="F7" s="422">
        <v>2</v>
      </c>
      <c r="G7" s="422">
        <v>3</v>
      </c>
      <c r="H7" s="421">
        <v>3</v>
      </c>
      <c r="I7" s="430">
        <v>4</v>
      </c>
    </row>
    <row r="8" ht="28" customHeight="1" spans="2:9">
      <c r="B8" s="420" t="s">
        <v>30</v>
      </c>
      <c r="C8" s="421">
        <v>50</v>
      </c>
      <c r="D8" s="421">
        <v>1</v>
      </c>
      <c r="E8" s="421">
        <v>2</v>
      </c>
      <c r="F8" s="422">
        <v>3</v>
      </c>
      <c r="G8" s="422">
        <v>4</v>
      </c>
      <c r="H8" s="421">
        <v>5</v>
      </c>
      <c r="I8" s="430">
        <v>6</v>
      </c>
    </row>
    <row r="9" ht="28" customHeight="1" spans="2:9">
      <c r="B9" s="420" t="s">
        <v>31</v>
      </c>
      <c r="C9" s="421">
        <v>80</v>
      </c>
      <c r="D9" s="421">
        <v>2</v>
      </c>
      <c r="E9" s="421">
        <v>3</v>
      </c>
      <c r="F9" s="422">
        <v>5</v>
      </c>
      <c r="G9" s="422">
        <v>6</v>
      </c>
      <c r="H9" s="421">
        <v>7</v>
      </c>
      <c r="I9" s="430">
        <v>8</v>
      </c>
    </row>
    <row r="10" ht="28" customHeight="1" spans="2:9">
      <c r="B10" s="420" t="s">
        <v>32</v>
      </c>
      <c r="C10" s="421">
        <v>125</v>
      </c>
      <c r="D10" s="421">
        <v>3</v>
      </c>
      <c r="E10" s="421">
        <v>4</v>
      </c>
      <c r="F10" s="422">
        <v>7</v>
      </c>
      <c r="G10" s="422">
        <v>8</v>
      </c>
      <c r="H10" s="421">
        <v>10</v>
      </c>
      <c r="I10" s="430">
        <v>11</v>
      </c>
    </row>
    <row r="11" ht="28" customHeight="1" spans="2:9">
      <c r="B11" s="420" t="s">
        <v>33</v>
      </c>
      <c r="C11" s="421">
        <v>200</v>
      </c>
      <c r="D11" s="421">
        <v>5</v>
      </c>
      <c r="E11" s="421">
        <v>6</v>
      </c>
      <c r="F11" s="422">
        <v>10</v>
      </c>
      <c r="G11" s="422">
        <v>11</v>
      </c>
      <c r="H11" s="421">
        <v>14</v>
      </c>
      <c r="I11" s="430">
        <v>15</v>
      </c>
    </row>
    <row r="12" ht="28" customHeight="1" spans="2:9">
      <c r="B12" s="423" t="s">
        <v>34</v>
      </c>
      <c r="C12" s="424">
        <v>315</v>
      </c>
      <c r="D12" s="424">
        <v>7</v>
      </c>
      <c r="E12" s="424">
        <v>8</v>
      </c>
      <c r="F12" s="425">
        <v>14</v>
      </c>
      <c r="G12" s="425">
        <v>15</v>
      </c>
      <c r="H12" s="424">
        <v>21</v>
      </c>
      <c r="I12" s="431">
        <v>22</v>
      </c>
    </row>
    <row r="14" spans="2:4">
      <c r="B14" s="426" t="s">
        <v>35</v>
      </c>
      <c r="C14" s="426"/>
      <c r="D14" s="42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tabSelected="1" view="pageBreakPreview" zoomScaleNormal="125" topLeftCell="A3" workbookViewId="0">
      <selection activeCell="N18" sqref="N18"/>
    </sheetView>
  </sheetViews>
  <sheetFormatPr defaultColWidth="10.3333333333333" defaultRowHeight="16.5" customHeight="1"/>
  <cols>
    <col min="1" max="1" width="11.7" style="222" customWidth="1"/>
    <col min="2" max="9" width="10.3333333333333" style="222"/>
    <col min="10" max="10" width="8.83333333333333" style="222" customWidth="1"/>
    <col min="11" max="11" width="12" style="222" customWidth="1"/>
    <col min="12" max="16384" width="10.3333333333333" style="222"/>
  </cols>
  <sheetData>
    <row r="1" ht="21.15" spans="1:11">
      <c r="A1" s="331" t="s">
        <v>36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ht="16.35" spans="1:11">
      <c r="A2" s="224" t="s">
        <v>37</v>
      </c>
      <c r="B2" s="225" t="s">
        <v>38</v>
      </c>
      <c r="C2" s="225"/>
      <c r="D2" s="226" t="s">
        <v>39</v>
      </c>
      <c r="E2" s="226"/>
      <c r="F2" s="225" t="s">
        <v>40</v>
      </c>
      <c r="G2" s="225"/>
      <c r="H2" s="227" t="s">
        <v>41</v>
      </c>
      <c r="I2" s="306" t="s">
        <v>42</v>
      </c>
      <c r="J2" s="306"/>
      <c r="K2" s="307"/>
    </row>
    <row r="3" spans="1:11">
      <c r="A3" s="228" t="s">
        <v>43</v>
      </c>
      <c r="B3" s="229"/>
      <c r="C3" s="230"/>
      <c r="D3" s="231" t="s">
        <v>44</v>
      </c>
      <c r="E3" s="232"/>
      <c r="F3" s="232"/>
      <c r="G3" s="233"/>
      <c r="H3" s="231" t="s">
        <v>45</v>
      </c>
      <c r="I3" s="232"/>
      <c r="J3" s="232"/>
      <c r="K3" s="233"/>
    </row>
    <row r="4" spans="1:11">
      <c r="A4" s="234" t="s">
        <v>46</v>
      </c>
      <c r="B4" s="235" t="s">
        <v>47</v>
      </c>
      <c r="C4" s="236"/>
      <c r="D4" s="234" t="s">
        <v>48</v>
      </c>
      <c r="E4" s="237"/>
      <c r="F4" s="238">
        <v>45473</v>
      </c>
      <c r="G4" s="239"/>
      <c r="H4" s="234" t="s">
        <v>49</v>
      </c>
      <c r="I4" s="237"/>
      <c r="J4" s="262" t="s">
        <v>50</v>
      </c>
      <c r="K4" s="308" t="s">
        <v>51</v>
      </c>
    </row>
    <row r="5" spans="1:11">
      <c r="A5" s="240" t="s">
        <v>52</v>
      </c>
      <c r="B5" s="127" t="s">
        <v>53</v>
      </c>
      <c r="C5" s="127"/>
      <c r="D5" s="234" t="s">
        <v>54</v>
      </c>
      <c r="E5" s="237"/>
      <c r="F5" s="238">
        <v>45447</v>
      </c>
      <c r="G5" s="239"/>
      <c r="H5" s="234" t="s">
        <v>55</v>
      </c>
      <c r="I5" s="237"/>
      <c r="J5" s="262" t="s">
        <v>50</v>
      </c>
      <c r="K5" s="308" t="s">
        <v>51</v>
      </c>
    </row>
    <row r="6" spans="1:11">
      <c r="A6" s="234" t="s">
        <v>56</v>
      </c>
      <c r="B6" s="332">
        <v>4</v>
      </c>
      <c r="C6" s="333">
        <v>5</v>
      </c>
      <c r="D6" s="240" t="s">
        <v>57</v>
      </c>
      <c r="E6" s="264"/>
      <c r="F6" s="238">
        <v>45524</v>
      </c>
      <c r="G6" s="239"/>
      <c r="H6" s="234" t="s">
        <v>58</v>
      </c>
      <c r="I6" s="237"/>
      <c r="J6" s="262" t="s">
        <v>50</v>
      </c>
      <c r="K6" s="308" t="s">
        <v>51</v>
      </c>
    </row>
    <row r="7" spans="1:11">
      <c r="A7" s="234" t="s">
        <v>59</v>
      </c>
      <c r="B7" s="245">
        <v>8080</v>
      </c>
      <c r="C7" s="246"/>
      <c r="D7" s="240" t="s">
        <v>60</v>
      </c>
      <c r="E7" s="263"/>
      <c r="F7" s="238">
        <v>45534</v>
      </c>
      <c r="G7" s="239"/>
      <c r="H7" s="234" t="s">
        <v>61</v>
      </c>
      <c r="I7" s="237"/>
      <c r="J7" s="262" t="s">
        <v>50</v>
      </c>
      <c r="K7" s="308" t="s">
        <v>51</v>
      </c>
    </row>
    <row r="8" ht="28" customHeight="1" spans="1:11">
      <c r="A8" s="334" t="s">
        <v>62</v>
      </c>
      <c r="B8" s="335" t="s">
        <v>63</v>
      </c>
      <c r="C8" s="250"/>
      <c r="D8" s="251" t="s">
        <v>64</v>
      </c>
      <c r="E8" s="252"/>
      <c r="F8" s="336" t="s">
        <v>65</v>
      </c>
      <c r="G8" s="337"/>
      <c r="H8" s="251" t="s">
        <v>66</v>
      </c>
      <c r="I8" s="252"/>
      <c r="J8" s="274" t="s">
        <v>50</v>
      </c>
      <c r="K8" s="317" t="s">
        <v>51</v>
      </c>
    </row>
    <row r="9" ht="15.6" spans="1:11">
      <c r="A9" s="338"/>
      <c r="B9" s="339" t="s">
        <v>67</v>
      </c>
      <c r="C9" s="339"/>
      <c r="D9" s="340"/>
      <c r="E9" s="340"/>
      <c r="F9" s="340"/>
      <c r="G9" s="340"/>
      <c r="H9" s="340"/>
      <c r="I9" s="340"/>
      <c r="J9" s="340"/>
      <c r="K9" s="392"/>
    </row>
    <row r="10" spans="1:11">
      <c r="A10" s="341" t="s">
        <v>68</v>
      </c>
      <c r="B10" s="342"/>
      <c r="C10" s="342"/>
      <c r="D10" s="342"/>
      <c r="E10" s="342"/>
      <c r="F10" s="342"/>
      <c r="G10" s="342"/>
      <c r="H10" s="342"/>
      <c r="I10" s="342"/>
      <c r="J10" s="342"/>
      <c r="K10" s="393"/>
    </row>
    <row r="11" ht="16.35" spans="1:11">
      <c r="A11" s="343" t="s">
        <v>69</v>
      </c>
      <c r="B11" s="344"/>
      <c r="C11" s="344"/>
      <c r="D11" s="344"/>
      <c r="E11" s="344"/>
      <c r="F11" s="344"/>
      <c r="G11" s="344"/>
      <c r="H11" s="344"/>
      <c r="I11" s="344"/>
      <c r="J11" s="344"/>
      <c r="K11" s="394"/>
    </row>
    <row r="12" ht="15.6" spans="1:11">
      <c r="A12" s="345" t="s">
        <v>70</v>
      </c>
      <c r="B12" s="346" t="s">
        <v>71</v>
      </c>
      <c r="C12" s="347" t="s">
        <v>72</v>
      </c>
      <c r="D12" s="348"/>
      <c r="E12" s="349" t="s">
        <v>73</v>
      </c>
      <c r="F12" s="346" t="s">
        <v>71</v>
      </c>
      <c r="G12" s="347" t="s">
        <v>72</v>
      </c>
      <c r="H12" s="347" t="s">
        <v>74</v>
      </c>
      <c r="I12" s="349" t="s">
        <v>75</v>
      </c>
      <c r="J12" s="346" t="s">
        <v>71</v>
      </c>
      <c r="K12" s="395" t="s">
        <v>72</v>
      </c>
    </row>
    <row r="13" ht="15.6" spans="1:11">
      <c r="A13" s="240" t="s">
        <v>76</v>
      </c>
      <c r="B13" s="261" t="s">
        <v>71</v>
      </c>
      <c r="C13" s="262" t="s">
        <v>72</v>
      </c>
      <c r="D13" s="263"/>
      <c r="E13" s="264" t="s">
        <v>77</v>
      </c>
      <c r="F13" s="261" t="s">
        <v>71</v>
      </c>
      <c r="G13" s="262" t="s">
        <v>72</v>
      </c>
      <c r="H13" s="262" t="s">
        <v>74</v>
      </c>
      <c r="I13" s="264" t="s">
        <v>78</v>
      </c>
      <c r="J13" s="261" t="s">
        <v>71</v>
      </c>
      <c r="K13" s="308" t="s">
        <v>72</v>
      </c>
    </row>
    <row r="14" ht="15.6" spans="1:11">
      <c r="A14" s="240" t="s">
        <v>79</v>
      </c>
      <c r="B14" s="261" t="s">
        <v>71</v>
      </c>
      <c r="C14" s="262" t="s">
        <v>72</v>
      </c>
      <c r="D14" s="263"/>
      <c r="E14" s="264" t="s">
        <v>80</v>
      </c>
      <c r="F14" s="262" t="s">
        <v>81</v>
      </c>
      <c r="G14" s="262" t="s">
        <v>82</v>
      </c>
      <c r="H14" s="262" t="s">
        <v>74</v>
      </c>
      <c r="I14" s="264" t="s">
        <v>83</v>
      </c>
      <c r="J14" s="261" t="s">
        <v>71</v>
      </c>
      <c r="K14" s="308" t="s">
        <v>72</v>
      </c>
    </row>
    <row r="15" ht="16.35" spans="1:11">
      <c r="A15" s="251" t="s">
        <v>84</v>
      </c>
      <c r="B15" s="252"/>
      <c r="C15" s="252"/>
      <c r="D15" s="252"/>
      <c r="E15" s="252"/>
      <c r="F15" s="252"/>
      <c r="G15" s="252"/>
      <c r="H15" s="252"/>
      <c r="I15" s="252"/>
      <c r="J15" s="252"/>
      <c r="K15" s="310"/>
    </row>
    <row r="16" ht="16.35" spans="1:11">
      <c r="A16" s="343" t="s">
        <v>85</v>
      </c>
      <c r="B16" s="344"/>
      <c r="C16" s="344"/>
      <c r="D16" s="344"/>
      <c r="E16" s="344"/>
      <c r="F16" s="344"/>
      <c r="G16" s="344"/>
      <c r="H16" s="344"/>
      <c r="I16" s="344"/>
      <c r="J16" s="344"/>
      <c r="K16" s="394"/>
    </row>
    <row r="17" ht="15.6" spans="1:11">
      <c r="A17" s="350" t="s">
        <v>86</v>
      </c>
      <c r="B17" s="347" t="s">
        <v>81</v>
      </c>
      <c r="C17" s="347" t="s">
        <v>82</v>
      </c>
      <c r="D17" s="351"/>
      <c r="E17" s="352" t="s">
        <v>87</v>
      </c>
      <c r="F17" s="347" t="s">
        <v>81</v>
      </c>
      <c r="G17" s="347" t="s">
        <v>82</v>
      </c>
      <c r="H17" s="353"/>
      <c r="I17" s="352" t="s">
        <v>88</v>
      </c>
      <c r="J17" s="347" t="s">
        <v>81</v>
      </c>
      <c r="K17" s="395" t="s">
        <v>82</v>
      </c>
    </row>
    <row r="18" customHeight="1" spans="1:22">
      <c r="A18" s="244" t="s">
        <v>89</v>
      </c>
      <c r="B18" s="262" t="s">
        <v>81</v>
      </c>
      <c r="C18" s="262" t="s">
        <v>82</v>
      </c>
      <c r="D18" s="354"/>
      <c r="E18" s="281" t="s">
        <v>90</v>
      </c>
      <c r="F18" s="262" t="s">
        <v>81</v>
      </c>
      <c r="G18" s="262" t="s">
        <v>82</v>
      </c>
      <c r="H18" s="355"/>
      <c r="I18" s="281" t="s">
        <v>91</v>
      </c>
      <c r="J18" s="262" t="s">
        <v>81</v>
      </c>
      <c r="K18" s="308" t="s">
        <v>82</v>
      </c>
      <c r="L18" s="396"/>
      <c r="M18" s="396"/>
      <c r="N18" s="396"/>
      <c r="O18" s="396"/>
      <c r="P18" s="396"/>
      <c r="Q18" s="396"/>
      <c r="R18" s="396"/>
      <c r="S18" s="396"/>
      <c r="T18" s="396"/>
      <c r="U18" s="396"/>
      <c r="V18" s="396"/>
    </row>
    <row r="19" ht="18" customHeight="1" spans="1:11">
      <c r="A19" s="356" t="s">
        <v>92</v>
      </c>
      <c r="B19" s="357"/>
      <c r="C19" s="357"/>
      <c r="D19" s="357"/>
      <c r="E19" s="357"/>
      <c r="F19" s="357"/>
      <c r="G19" s="357"/>
      <c r="H19" s="357"/>
      <c r="I19" s="357"/>
      <c r="J19" s="357"/>
      <c r="K19" s="397"/>
    </row>
    <row r="20" s="330" customFormat="1" ht="18" customHeight="1" spans="1:11">
      <c r="A20" s="343" t="s">
        <v>93</v>
      </c>
      <c r="B20" s="344"/>
      <c r="C20" s="344"/>
      <c r="D20" s="344"/>
      <c r="E20" s="344"/>
      <c r="F20" s="344"/>
      <c r="G20" s="344"/>
      <c r="H20" s="344"/>
      <c r="I20" s="344"/>
      <c r="J20" s="344"/>
      <c r="K20" s="394"/>
    </row>
    <row r="21" customHeight="1" spans="1:11">
      <c r="A21" s="358" t="s">
        <v>94</v>
      </c>
      <c r="B21" s="359"/>
      <c r="C21" s="359"/>
      <c r="D21" s="359"/>
      <c r="E21" s="359"/>
      <c r="F21" s="359"/>
      <c r="G21" s="359"/>
      <c r="H21" s="359"/>
      <c r="I21" s="359"/>
      <c r="J21" s="359"/>
      <c r="K21" s="398"/>
    </row>
    <row r="22" ht="21.75" customHeight="1" spans="1:11">
      <c r="A22" s="360" t="s">
        <v>95</v>
      </c>
      <c r="B22" s="361" t="s">
        <v>96</v>
      </c>
      <c r="C22" s="361" t="s">
        <v>97</v>
      </c>
      <c r="D22" s="361" t="s">
        <v>98</v>
      </c>
      <c r="E22" s="361" t="s">
        <v>99</v>
      </c>
      <c r="F22" s="361" t="s">
        <v>100</v>
      </c>
      <c r="G22" s="361" t="s">
        <v>101</v>
      </c>
      <c r="H22" s="281"/>
      <c r="I22" s="281"/>
      <c r="J22" s="281"/>
      <c r="K22" s="320" t="s">
        <v>102</v>
      </c>
    </row>
    <row r="23" customHeight="1" spans="1:11">
      <c r="A23" s="362" t="s">
        <v>103</v>
      </c>
      <c r="B23" s="363">
        <v>0.5</v>
      </c>
      <c r="C23" s="363">
        <v>0.5</v>
      </c>
      <c r="D23" s="363">
        <v>0.5</v>
      </c>
      <c r="E23" s="363">
        <v>0.5</v>
      </c>
      <c r="F23" s="363">
        <v>0.5</v>
      </c>
      <c r="G23" s="363">
        <v>0.5</v>
      </c>
      <c r="H23" s="364"/>
      <c r="I23" s="367"/>
      <c r="J23" s="367"/>
      <c r="K23" s="399" t="s">
        <v>104</v>
      </c>
    </row>
    <row r="24" customHeight="1" spans="1:11">
      <c r="A24" s="362" t="s">
        <v>105</v>
      </c>
      <c r="B24" s="363">
        <v>0.5</v>
      </c>
      <c r="C24" s="363">
        <v>0.5</v>
      </c>
      <c r="D24" s="363">
        <v>0.5</v>
      </c>
      <c r="E24" s="363">
        <v>0.5</v>
      </c>
      <c r="F24" s="363">
        <v>0.5</v>
      </c>
      <c r="G24" s="363">
        <v>0.5</v>
      </c>
      <c r="H24" s="364"/>
      <c r="I24" s="367"/>
      <c r="J24" s="367"/>
      <c r="K24" s="399" t="s">
        <v>104</v>
      </c>
    </row>
    <row r="25" customHeight="1" spans="1:11">
      <c r="A25" s="362" t="s">
        <v>106</v>
      </c>
      <c r="B25" s="363">
        <v>0.5</v>
      </c>
      <c r="C25" s="363">
        <v>0.5</v>
      </c>
      <c r="D25" s="363">
        <v>0.5</v>
      </c>
      <c r="E25" s="363">
        <v>0.5</v>
      </c>
      <c r="F25" s="363">
        <v>0.5</v>
      </c>
      <c r="G25" s="363">
        <v>0.5</v>
      </c>
      <c r="H25" s="364"/>
      <c r="I25" s="367"/>
      <c r="J25" s="367"/>
      <c r="K25" s="399" t="s">
        <v>104</v>
      </c>
    </row>
    <row r="26" customHeight="1" spans="1:11">
      <c r="A26" s="362" t="s">
        <v>107</v>
      </c>
      <c r="B26" s="363">
        <v>0.5</v>
      </c>
      <c r="C26" s="363">
        <v>0.5</v>
      </c>
      <c r="D26" s="363">
        <v>0.5</v>
      </c>
      <c r="E26" s="363">
        <v>0.5</v>
      </c>
      <c r="F26" s="363">
        <v>0.5</v>
      </c>
      <c r="G26" s="363">
        <v>0.5</v>
      </c>
      <c r="H26" s="364"/>
      <c r="I26" s="367"/>
      <c r="J26" s="367"/>
      <c r="K26" s="399" t="s">
        <v>104</v>
      </c>
    </row>
    <row r="27" customHeight="1" spans="1:11">
      <c r="A27" s="365"/>
      <c r="B27" s="366"/>
      <c r="C27" s="366"/>
      <c r="D27" s="366"/>
      <c r="E27" s="366"/>
      <c r="F27" s="366"/>
      <c r="G27" s="366"/>
      <c r="H27" s="367"/>
      <c r="I27" s="367"/>
      <c r="J27" s="367"/>
      <c r="K27" s="399"/>
    </row>
    <row r="28" customHeight="1" spans="1:11">
      <c r="A28" s="247"/>
      <c r="B28" s="367"/>
      <c r="C28" s="367"/>
      <c r="D28" s="367"/>
      <c r="E28" s="367"/>
      <c r="F28" s="367"/>
      <c r="G28" s="367"/>
      <c r="H28" s="367"/>
      <c r="I28" s="367"/>
      <c r="J28" s="367"/>
      <c r="K28" s="400"/>
    </row>
    <row r="29" customHeight="1" spans="1:11">
      <c r="A29" s="247"/>
      <c r="B29" s="367"/>
      <c r="C29" s="367"/>
      <c r="D29" s="367"/>
      <c r="E29" s="367"/>
      <c r="F29" s="367"/>
      <c r="G29" s="367"/>
      <c r="H29" s="367"/>
      <c r="I29" s="367"/>
      <c r="J29" s="367"/>
      <c r="K29" s="400"/>
    </row>
    <row r="30" ht="18" customHeight="1" spans="1:11">
      <c r="A30" s="368" t="s">
        <v>108</v>
      </c>
      <c r="B30" s="369"/>
      <c r="C30" s="369"/>
      <c r="D30" s="369"/>
      <c r="E30" s="369"/>
      <c r="F30" s="369"/>
      <c r="G30" s="369"/>
      <c r="H30" s="369"/>
      <c r="I30" s="369"/>
      <c r="J30" s="369"/>
      <c r="K30" s="401"/>
    </row>
    <row r="31" ht="18.75" customHeight="1" spans="1:11">
      <c r="A31" s="370" t="s">
        <v>109</v>
      </c>
      <c r="B31" s="371"/>
      <c r="C31" s="371"/>
      <c r="D31" s="371"/>
      <c r="E31" s="371"/>
      <c r="F31" s="371"/>
      <c r="G31" s="371"/>
      <c r="H31" s="371"/>
      <c r="I31" s="371"/>
      <c r="J31" s="371"/>
      <c r="K31" s="402"/>
    </row>
    <row r="32" ht="18.75" customHeight="1" spans="1:11">
      <c r="A32" s="372"/>
      <c r="B32" s="373"/>
      <c r="C32" s="373"/>
      <c r="D32" s="373"/>
      <c r="E32" s="373"/>
      <c r="F32" s="373"/>
      <c r="G32" s="373"/>
      <c r="H32" s="373"/>
      <c r="I32" s="373"/>
      <c r="J32" s="373"/>
      <c r="K32" s="403"/>
    </row>
    <row r="33" ht="18" customHeight="1" spans="1:11">
      <c r="A33" s="368" t="s">
        <v>110</v>
      </c>
      <c r="B33" s="369"/>
      <c r="C33" s="369"/>
      <c r="D33" s="369"/>
      <c r="E33" s="369"/>
      <c r="F33" s="369"/>
      <c r="G33" s="369"/>
      <c r="H33" s="369"/>
      <c r="I33" s="369"/>
      <c r="J33" s="369"/>
      <c r="K33" s="401"/>
    </row>
    <row r="34" ht="15.6" spans="1:11">
      <c r="A34" s="374" t="s">
        <v>111</v>
      </c>
      <c r="B34" s="375"/>
      <c r="C34" s="375"/>
      <c r="D34" s="375"/>
      <c r="E34" s="375"/>
      <c r="F34" s="375"/>
      <c r="G34" s="375"/>
      <c r="H34" s="375"/>
      <c r="I34" s="375"/>
      <c r="J34" s="375"/>
      <c r="K34" s="404"/>
    </row>
    <row r="35" ht="16.35" spans="1:11">
      <c r="A35" s="133" t="s">
        <v>112</v>
      </c>
      <c r="B35" s="135"/>
      <c r="C35" s="262" t="s">
        <v>50</v>
      </c>
      <c r="D35" s="262" t="s">
        <v>51</v>
      </c>
      <c r="E35" s="376" t="s">
        <v>113</v>
      </c>
      <c r="F35" s="377"/>
      <c r="G35" s="377"/>
      <c r="H35" s="377"/>
      <c r="I35" s="377"/>
      <c r="J35" s="377"/>
      <c r="K35" s="405"/>
    </row>
    <row r="36" ht="16.35" spans="1:11">
      <c r="A36" s="378" t="s">
        <v>114</v>
      </c>
      <c r="B36" s="378"/>
      <c r="C36" s="378"/>
      <c r="D36" s="378"/>
      <c r="E36" s="378"/>
      <c r="F36" s="378"/>
      <c r="G36" s="378"/>
      <c r="H36" s="378"/>
      <c r="I36" s="378"/>
      <c r="J36" s="378"/>
      <c r="K36" s="378"/>
    </row>
    <row r="37" spans="1:11">
      <c r="A37" s="286" t="s">
        <v>115</v>
      </c>
      <c r="B37" s="287"/>
      <c r="C37" s="287"/>
      <c r="D37" s="287"/>
      <c r="E37" s="287"/>
      <c r="F37" s="287"/>
      <c r="G37" s="287"/>
      <c r="H37" s="287"/>
      <c r="I37" s="287"/>
      <c r="J37" s="287"/>
      <c r="K37" s="246"/>
    </row>
    <row r="38" spans="1:11">
      <c r="A38" s="286" t="s">
        <v>116</v>
      </c>
      <c r="B38" s="287"/>
      <c r="C38" s="287"/>
      <c r="D38" s="287"/>
      <c r="E38" s="287"/>
      <c r="F38" s="287"/>
      <c r="G38" s="287"/>
      <c r="H38" s="287"/>
      <c r="I38" s="287"/>
      <c r="J38" s="287"/>
      <c r="K38" s="246"/>
    </row>
    <row r="39" spans="1:11">
      <c r="A39" s="286" t="s">
        <v>117</v>
      </c>
      <c r="B39" s="287"/>
      <c r="C39" s="287"/>
      <c r="D39" s="287"/>
      <c r="E39" s="287"/>
      <c r="F39" s="287"/>
      <c r="G39" s="287"/>
      <c r="H39" s="287"/>
      <c r="I39" s="287"/>
      <c r="J39" s="287"/>
      <c r="K39" s="246"/>
    </row>
    <row r="40" spans="1:11">
      <c r="A40" s="288" t="s">
        <v>118</v>
      </c>
      <c r="B40" s="289"/>
      <c r="C40" s="289"/>
      <c r="D40" s="289"/>
      <c r="E40" s="289"/>
      <c r="F40" s="289"/>
      <c r="G40" s="289"/>
      <c r="H40" s="289"/>
      <c r="I40" s="289"/>
      <c r="J40" s="289"/>
      <c r="K40" s="322"/>
    </row>
    <row r="41" spans="1:11">
      <c r="A41" s="288"/>
      <c r="B41" s="289"/>
      <c r="C41" s="289"/>
      <c r="D41" s="289"/>
      <c r="E41" s="289"/>
      <c r="F41" s="289"/>
      <c r="G41" s="289"/>
      <c r="H41" s="289"/>
      <c r="I41" s="289"/>
      <c r="J41" s="289"/>
      <c r="K41" s="322"/>
    </row>
    <row r="42" spans="1:11">
      <c r="A42" s="283" t="s">
        <v>119</v>
      </c>
      <c r="B42" s="284"/>
      <c r="C42" s="284"/>
      <c r="D42" s="284"/>
      <c r="E42" s="284"/>
      <c r="F42" s="284"/>
      <c r="G42" s="284"/>
      <c r="H42" s="284"/>
      <c r="I42" s="284"/>
      <c r="J42" s="284"/>
      <c r="K42" s="321"/>
    </row>
    <row r="43" ht="16.35" spans="1:11">
      <c r="A43" s="343" t="s">
        <v>120</v>
      </c>
      <c r="B43" s="344"/>
      <c r="C43" s="344"/>
      <c r="D43" s="344"/>
      <c r="E43" s="344"/>
      <c r="F43" s="344"/>
      <c r="G43" s="344"/>
      <c r="H43" s="344"/>
      <c r="I43" s="344"/>
      <c r="J43" s="344"/>
      <c r="K43" s="394"/>
    </row>
    <row r="44" ht="15.6" spans="1:11">
      <c r="A44" s="350" t="s">
        <v>121</v>
      </c>
      <c r="B44" s="347" t="s">
        <v>81</v>
      </c>
      <c r="C44" s="347" t="s">
        <v>82</v>
      </c>
      <c r="D44" s="347" t="s">
        <v>74</v>
      </c>
      <c r="E44" s="352" t="s">
        <v>122</v>
      </c>
      <c r="F44" s="347" t="s">
        <v>81</v>
      </c>
      <c r="G44" s="347" t="s">
        <v>82</v>
      </c>
      <c r="H44" s="347" t="s">
        <v>74</v>
      </c>
      <c r="I44" s="352" t="s">
        <v>123</v>
      </c>
      <c r="J44" s="347" t="s">
        <v>81</v>
      </c>
      <c r="K44" s="395" t="s">
        <v>82</v>
      </c>
    </row>
    <row r="45" ht="15.6" spans="1:11">
      <c r="A45" s="244" t="s">
        <v>73</v>
      </c>
      <c r="B45" s="262" t="s">
        <v>81</v>
      </c>
      <c r="C45" s="262" t="s">
        <v>82</v>
      </c>
      <c r="D45" s="262" t="s">
        <v>74</v>
      </c>
      <c r="E45" s="281" t="s">
        <v>80</v>
      </c>
      <c r="F45" s="262" t="s">
        <v>81</v>
      </c>
      <c r="G45" s="262" t="s">
        <v>82</v>
      </c>
      <c r="H45" s="262" t="s">
        <v>74</v>
      </c>
      <c r="I45" s="281" t="s">
        <v>91</v>
      </c>
      <c r="J45" s="262" t="s">
        <v>81</v>
      </c>
      <c r="K45" s="308" t="s">
        <v>82</v>
      </c>
    </row>
    <row r="46" ht="16.35" spans="1:11">
      <c r="A46" s="251" t="s">
        <v>84</v>
      </c>
      <c r="B46" s="252"/>
      <c r="C46" s="252"/>
      <c r="D46" s="252"/>
      <c r="E46" s="252"/>
      <c r="F46" s="252"/>
      <c r="G46" s="252"/>
      <c r="H46" s="252"/>
      <c r="I46" s="252"/>
      <c r="J46" s="252"/>
      <c r="K46" s="310"/>
    </row>
    <row r="47" ht="16.35" spans="1:11">
      <c r="A47" s="378" t="s">
        <v>124</v>
      </c>
      <c r="B47" s="378"/>
      <c r="C47" s="378"/>
      <c r="D47" s="378"/>
      <c r="E47" s="378"/>
      <c r="F47" s="378"/>
      <c r="G47" s="378"/>
      <c r="H47" s="378"/>
      <c r="I47" s="378"/>
      <c r="J47" s="378"/>
      <c r="K47" s="378"/>
    </row>
    <row r="48" ht="16.35" spans="1:11">
      <c r="A48" s="379"/>
      <c r="B48" s="380"/>
      <c r="C48" s="380"/>
      <c r="D48" s="380"/>
      <c r="E48" s="380"/>
      <c r="F48" s="380"/>
      <c r="G48" s="380"/>
      <c r="H48" s="380"/>
      <c r="I48" s="380"/>
      <c r="J48" s="380"/>
      <c r="K48" s="406"/>
    </row>
    <row r="49" ht="16.35" spans="1:11">
      <c r="A49" s="381" t="s">
        <v>125</v>
      </c>
      <c r="B49" s="382" t="s">
        <v>126</v>
      </c>
      <c r="C49" s="382"/>
      <c r="D49" s="383" t="s">
        <v>127</v>
      </c>
      <c r="E49" s="384"/>
      <c r="F49" s="385" t="s">
        <v>128</v>
      </c>
      <c r="G49" s="386"/>
      <c r="H49" s="387" t="s">
        <v>129</v>
      </c>
      <c r="I49" s="407"/>
      <c r="J49" s="408" t="s">
        <v>130</v>
      </c>
      <c r="K49" s="409"/>
    </row>
    <row r="50" ht="16.35" spans="1:11">
      <c r="A50" s="378" t="s">
        <v>131</v>
      </c>
      <c r="B50" s="378"/>
      <c r="C50" s="378"/>
      <c r="D50" s="378"/>
      <c r="E50" s="378"/>
      <c r="F50" s="378"/>
      <c r="G50" s="378"/>
      <c r="H50" s="378"/>
      <c r="I50" s="378"/>
      <c r="J50" s="378"/>
      <c r="K50" s="378"/>
    </row>
    <row r="51" spans="1:11">
      <c r="A51" s="388"/>
      <c r="B51" s="389"/>
      <c r="C51" s="389"/>
      <c r="D51" s="389"/>
      <c r="E51" s="389"/>
      <c r="F51" s="389"/>
      <c r="G51" s="389"/>
      <c r="H51" s="389"/>
      <c r="I51" s="389"/>
      <c r="J51" s="389"/>
      <c r="K51" s="410"/>
    </row>
    <row r="52" spans="1:11">
      <c r="A52" s="381" t="s">
        <v>125</v>
      </c>
      <c r="B52" s="382" t="s">
        <v>126</v>
      </c>
      <c r="C52" s="382"/>
      <c r="D52" s="383" t="s">
        <v>127</v>
      </c>
      <c r="E52" s="390"/>
      <c r="F52" s="385" t="s">
        <v>132</v>
      </c>
      <c r="G52" s="391">
        <v>45480</v>
      </c>
      <c r="H52" s="387" t="s">
        <v>129</v>
      </c>
      <c r="I52" s="407"/>
      <c r="J52" s="408" t="s">
        <v>130</v>
      </c>
      <c r="K52" s="40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B9:C9"/>
    <mergeCell ref="A10:K10"/>
    <mergeCell ref="A11:K11"/>
    <mergeCell ref="A15:K15"/>
    <mergeCell ref="A16:K16"/>
    <mergeCell ref="A19:K19"/>
    <mergeCell ref="A20:K20"/>
    <mergeCell ref="A21:K21"/>
    <mergeCell ref="A30:K30"/>
    <mergeCell ref="A31:K31"/>
    <mergeCell ref="A32:K32"/>
    <mergeCell ref="A33:K33"/>
    <mergeCell ref="A34:K34"/>
    <mergeCell ref="A35:B35"/>
    <mergeCell ref="E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  <mergeCell ref="A8:A9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11</xdr:row>
                    <xdr:rowOff>127000</xdr:rowOff>
                  </from>
                  <to>
                    <xdr:col>6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127000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393700</xdr:colOff>
                    <xdr:row>49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11</xdr:row>
                    <xdr:rowOff>0</xdr:rowOff>
                  </from>
                  <to>
                    <xdr:col>5</xdr:col>
                    <xdr:colOff>609600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177800</xdr:rowOff>
                  </from>
                  <to>
                    <xdr:col>6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12</xdr:row>
                    <xdr:rowOff>0</xdr:rowOff>
                  </from>
                  <to>
                    <xdr:col>5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11</xdr:row>
                    <xdr:rowOff>0</xdr:rowOff>
                  </from>
                  <to>
                    <xdr:col>9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10</xdr:row>
                    <xdr:rowOff>114300</xdr:rowOff>
                  </from>
                  <to>
                    <xdr:col>10</xdr:col>
                    <xdr:colOff>584200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12</xdr:row>
                    <xdr:rowOff>0</xdr:rowOff>
                  </from>
                  <to>
                    <xdr:col>9</xdr:col>
                    <xdr:colOff>584200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17</xdr:row>
                    <xdr:rowOff>12700</xdr:rowOff>
                  </from>
                  <to>
                    <xdr:col>1</xdr:col>
                    <xdr:colOff>596900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17</xdr:row>
                    <xdr:rowOff>0</xdr:rowOff>
                  </from>
                  <to>
                    <xdr:col>2</xdr:col>
                    <xdr:colOff>584200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16</xdr:row>
                    <xdr:rowOff>0</xdr:rowOff>
                  </from>
                  <to>
                    <xdr:col>2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17</xdr:row>
                    <xdr:rowOff>0</xdr:rowOff>
                  </from>
                  <to>
                    <xdr:col>5</xdr:col>
                    <xdr:colOff>584200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16</xdr:row>
                    <xdr:rowOff>0</xdr:rowOff>
                  </from>
                  <to>
                    <xdr:col>5</xdr:col>
                    <xdr:colOff>571500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17</xdr:row>
                    <xdr:rowOff>0</xdr:rowOff>
                  </from>
                  <to>
                    <xdr:col>6</xdr:col>
                    <xdr:colOff>596900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17</xdr:row>
                    <xdr:rowOff>0</xdr:rowOff>
                  </from>
                  <to>
                    <xdr:col>9</xdr:col>
                    <xdr:colOff>596900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17</xdr:row>
                    <xdr:rowOff>0</xdr:rowOff>
                  </from>
                  <to>
                    <xdr:col>10</xdr:col>
                    <xdr:colOff>609600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5</xdr:row>
                    <xdr:rowOff>207645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184785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123190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127635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199390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208280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13</xdr:row>
                    <xdr:rowOff>0</xdr:rowOff>
                  </from>
                  <to>
                    <xdr:col>2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13</xdr:row>
                    <xdr:rowOff>0</xdr:rowOff>
                  </from>
                  <to>
                    <xdr:col>1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13</xdr:row>
                    <xdr:rowOff>0</xdr:rowOff>
                  </from>
                  <to>
                    <xdr:col>5</xdr:col>
                    <xdr:colOff>609600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13</xdr:row>
                    <xdr:rowOff>0</xdr:rowOff>
                  </from>
                  <to>
                    <xdr:col>6</xdr:col>
                    <xdr:colOff>596900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13</xdr:row>
                    <xdr:rowOff>0</xdr:rowOff>
                  </from>
                  <to>
                    <xdr:col>8</xdr:col>
                    <xdr:colOff>190500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43</xdr:row>
                    <xdr:rowOff>12700</xdr:rowOff>
                  </from>
                  <to>
                    <xdr:col>1</xdr:col>
                    <xdr:colOff>596900</xdr:colOff>
                    <xdr:row>44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0</xdr:rowOff>
                  </from>
                  <to>
                    <xdr:col>1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43</xdr:row>
                    <xdr:rowOff>0</xdr:rowOff>
                  </from>
                  <to>
                    <xdr:col>2</xdr:col>
                    <xdr:colOff>596900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44</xdr:row>
                    <xdr:rowOff>0</xdr:rowOff>
                  </from>
                  <to>
                    <xdr:col>5</xdr:col>
                    <xdr:colOff>635000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622300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44</xdr:row>
                    <xdr:rowOff>0</xdr:rowOff>
                  </from>
                  <to>
                    <xdr:col>9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584200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12</xdr:row>
                    <xdr:rowOff>139700</xdr:rowOff>
                  </from>
                  <to>
                    <xdr:col>10</xdr:col>
                    <xdr:colOff>596900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13</xdr:row>
                    <xdr:rowOff>0</xdr:rowOff>
                  </from>
                  <to>
                    <xdr:col>9</xdr:col>
                    <xdr:colOff>571500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34</xdr:row>
                    <xdr:rowOff>0</xdr:rowOff>
                  </from>
                  <to>
                    <xdr:col>2</xdr:col>
                    <xdr:colOff>596900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34</xdr:row>
                    <xdr:rowOff>0</xdr:rowOff>
                  </from>
                  <to>
                    <xdr:col>3</xdr:col>
                    <xdr:colOff>596900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2"/>
  <sheetViews>
    <sheetView view="pageBreakPreview" zoomScale="90" zoomScaleNormal="90" workbookViewId="0">
      <selection activeCell="R9" sqref="R9"/>
    </sheetView>
  </sheetViews>
  <sheetFormatPr defaultColWidth="9" defaultRowHeight="26" customHeight="1"/>
  <cols>
    <col min="1" max="1" width="17.1666666666667" style="95" customWidth="1"/>
    <col min="2" max="2" width="7.8" style="95" customWidth="1"/>
    <col min="3" max="8" width="9.33333333333333" style="95" customWidth="1"/>
    <col min="9" max="9" width="1.33333333333333" style="95" customWidth="1"/>
    <col min="10" max="10" width="11.5" style="95" customWidth="1"/>
    <col min="11" max="11" width="8.375" style="95" customWidth="1"/>
    <col min="12" max="12" width="10.5" style="95" customWidth="1"/>
    <col min="13" max="13" width="8.375" style="95" customWidth="1"/>
    <col min="14" max="15" width="10.875" style="95" customWidth="1"/>
    <col min="16" max="16" width="11" style="95" customWidth="1"/>
    <col min="17" max="16384" width="9" style="95"/>
  </cols>
  <sheetData>
    <row r="1" s="95" customFormat="1" ht="30" customHeight="1" spans="1:16">
      <c r="A1" s="98" t="s">
        <v>133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</row>
    <row r="2" s="96" customFormat="1" ht="25" customHeight="1" spans="1:16">
      <c r="A2" s="100" t="s">
        <v>46</v>
      </c>
      <c r="B2" s="101" t="s">
        <v>47</v>
      </c>
      <c r="C2" s="102"/>
      <c r="D2" s="103" t="s">
        <v>134</v>
      </c>
      <c r="E2" s="104"/>
      <c r="F2" s="104"/>
      <c r="G2" s="104"/>
      <c r="H2" s="104"/>
      <c r="I2" s="109"/>
      <c r="J2" s="110" t="s">
        <v>41</v>
      </c>
      <c r="K2" s="111" t="s">
        <v>42</v>
      </c>
      <c r="L2" s="112"/>
      <c r="M2" s="112"/>
      <c r="N2" s="112"/>
      <c r="O2" s="112"/>
      <c r="P2" s="113"/>
    </row>
    <row r="3" s="96" customFormat="1" ht="23" customHeight="1" spans="1:16">
      <c r="A3" s="105" t="s">
        <v>135</v>
      </c>
      <c r="B3" s="106" t="s">
        <v>136</v>
      </c>
      <c r="C3" s="105"/>
      <c r="D3" s="105"/>
      <c r="E3" s="105"/>
      <c r="F3" s="105"/>
      <c r="G3" s="105"/>
      <c r="H3" s="105"/>
      <c r="I3" s="100"/>
      <c r="J3" s="106" t="s">
        <v>137</v>
      </c>
      <c r="K3" s="105"/>
      <c r="L3" s="105"/>
      <c r="M3" s="105"/>
      <c r="N3" s="105"/>
      <c r="O3" s="105"/>
      <c r="P3" s="105"/>
    </row>
    <row r="4" s="96" customFormat="1" ht="23" customHeight="1" spans="1:16">
      <c r="A4" s="105"/>
      <c r="B4" s="107" t="s">
        <v>138</v>
      </c>
      <c r="C4" s="107" t="s">
        <v>96</v>
      </c>
      <c r="D4" s="107" t="s">
        <v>97</v>
      </c>
      <c r="E4" s="107" t="s">
        <v>98</v>
      </c>
      <c r="F4" s="107" t="s">
        <v>99</v>
      </c>
      <c r="G4" s="107" t="s">
        <v>100</v>
      </c>
      <c r="H4" s="107" t="s">
        <v>101</v>
      </c>
      <c r="I4" s="100"/>
      <c r="J4" s="114" t="s">
        <v>138</v>
      </c>
      <c r="K4" s="114" t="s">
        <v>96</v>
      </c>
      <c r="L4" s="114" t="s">
        <v>97</v>
      </c>
      <c r="M4" s="114" t="s">
        <v>98</v>
      </c>
      <c r="N4" s="114" t="s">
        <v>99</v>
      </c>
      <c r="O4" s="114" t="s">
        <v>100</v>
      </c>
      <c r="P4" s="114" t="s">
        <v>101</v>
      </c>
    </row>
    <row r="5" s="96" customFormat="1" ht="23" customHeight="1" spans="1:16">
      <c r="A5" s="105"/>
      <c r="B5" s="107" t="s">
        <v>139</v>
      </c>
      <c r="C5" s="107" t="s">
        <v>140</v>
      </c>
      <c r="D5" s="107" t="s">
        <v>141</v>
      </c>
      <c r="E5" s="107" t="s">
        <v>142</v>
      </c>
      <c r="F5" s="107" t="s">
        <v>143</v>
      </c>
      <c r="G5" s="107" t="s">
        <v>144</v>
      </c>
      <c r="H5" s="107" t="s">
        <v>145</v>
      </c>
      <c r="I5" s="100"/>
      <c r="J5" s="114" t="s">
        <v>146</v>
      </c>
      <c r="K5" s="114" t="s">
        <v>147</v>
      </c>
      <c r="L5" s="114" t="s">
        <v>148</v>
      </c>
      <c r="M5" s="114" t="s">
        <v>149</v>
      </c>
      <c r="N5" s="114" t="s">
        <v>150</v>
      </c>
      <c r="O5" s="114" t="s">
        <v>151</v>
      </c>
      <c r="P5" s="114" t="s">
        <v>152</v>
      </c>
    </row>
    <row r="6" s="96" customFormat="1" ht="21" customHeight="1" spans="1:16">
      <c r="A6" s="107" t="s">
        <v>153</v>
      </c>
      <c r="B6" s="107">
        <f t="shared" ref="B6:B10" si="0">C6-1</f>
        <v>64</v>
      </c>
      <c r="C6" s="107">
        <f>D6-2</f>
        <v>65</v>
      </c>
      <c r="D6" s="107">
        <v>67</v>
      </c>
      <c r="E6" s="107">
        <f>D6+2</f>
        <v>69</v>
      </c>
      <c r="F6" s="107">
        <f>E6+2</f>
        <v>71</v>
      </c>
      <c r="G6" s="107">
        <f>F6+1</f>
        <v>72</v>
      </c>
      <c r="H6" s="107">
        <f>G6+1</f>
        <v>73</v>
      </c>
      <c r="I6" s="100"/>
      <c r="J6" s="100" t="s">
        <v>154</v>
      </c>
      <c r="K6" s="100" t="s">
        <v>155</v>
      </c>
      <c r="L6" s="100" t="s">
        <v>156</v>
      </c>
      <c r="M6" s="100" t="s">
        <v>155</v>
      </c>
      <c r="N6" s="100" t="s">
        <v>154</v>
      </c>
      <c r="O6" s="100" t="s">
        <v>157</v>
      </c>
      <c r="P6" s="100"/>
    </row>
    <row r="7" s="96" customFormat="1" ht="21" customHeight="1" spans="1:16">
      <c r="A7" s="107" t="s">
        <v>158</v>
      </c>
      <c r="B7" s="107">
        <f t="shared" si="0"/>
        <v>63</v>
      </c>
      <c r="C7" s="107">
        <f>D7-2</f>
        <v>64</v>
      </c>
      <c r="D7" s="107">
        <v>66</v>
      </c>
      <c r="E7" s="107">
        <f>D7+2</f>
        <v>68</v>
      </c>
      <c r="F7" s="107">
        <f>E7+2</f>
        <v>70</v>
      </c>
      <c r="G7" s="107">
        <f>F7+1</f>
        <v>71</v>
      </c>
      <c r="H7" s="107">
        <f>G7+1</f>
        <v>72</v>
      </c>
      <c r="I7" s="100"/>
      <c r="J7" s="100" t="s">
        <v>159</v>
      </c>
      <c r="K7" s="100" t="s">
        <v>155</v>
      </c>
      <c r="L7" s="100">
        <f>0.3/0.3</f>
        <v>1</v>
      </c>
      <c r="M7" s="100" t="s">
        <v>156</v>
      </c>
      <c r="N7" s="100" t="s">
        <v>160</v>
      </c>
      <c r="O7" s="100" t="s">
        <v>161</v>
      </c>
      <c r="P7" s="100"/>
    </row>
    <row r="8" s="96" customFormat="1" ht="21" customHeight="1" spans="1:16">
      <c r="A8" s="107" t="s">
        <v>162</v>
      </c>
      <c r="B8" s="107">
        <f>C8-4</f>
        <v>100</v>
      </c>
      <c r="C8" s="107">
        <f>D8-4</f>
        <v>104</v>
      </c>
      <c r="D8" s="107" t="s">
        <v>163</v>
      </c>
      <c r="E8" s="107">
        <f>D8+4</f>
        <v>112</v>
      </c>
      <c r="F8" s="107">
        <f>E8+4</f>
        <v>116</v>
      </c>
      <c r="G8" s="107">
        <f>F8+6</f>
        <v>122</v>
      </c>
      <c r="H8" s="107">
        <f>G8+6</f>
        <v>128</v>
      </c>
      <c r="I8" s="100"/>
      <c r="J8" s="100" t="s">
        <v>164</v>
      </c>
      <c r="K8" s="100" t="s">
        <v>155</v>
      </c>
      <c r="L8" s="100" t="s">
        <v>155</v>
      </c>
      <c r="M8" s="100" t="s">
        <v>155</v>
      </c>
      <c r="N8" s="100" t="s">
        <v>155</v>
      </c>
      <c r="O8" s="100" t="s">
        <v>155</v>
      </c>
      <c r="P8" s="100"/>
    </row>
    <row r="9" s="96" customFormat="1" ht="21" customHeight="1" spans="1:16">
      <c r="A9" s="107" t="s">
        <v>165</v>
      </c>
      <c r="B9" s="107">
        <f>C9-4</f>
        <v>106</v>
      </c>
      <c r="C9" s="107">
        <f>D9-4</f>
        <v>110</v>
      </c>
      <c r="D9" s="107" t="s">
        <v>166</v>
      </c>
      <c r="E9" s="107">
        <f>D9+4</f>
        <v>118</v>
      </c>
      <c r="F9" s="107">
        <f>E9+5</f>
        <v>123</v>
      </c>
      <c r="G9" s="107">
        <f>F9+6</f>
        <v>129</v>
      </c>
      <c r="H9" s="107">
        <f>G9+7</f>
        <v>136</v>
      </c>
      <c r="I9" s="100"/>
      <c r="J9" s="100" t="s">
        <v>155</v>
      </c>
      <c r="K9" s="100" t="s">
        <v>155</v>
      </c>
      <c r="L9" s="100" t="s">
        <v>155</v>
      </c>
      <c r="M9" s="100" t="s">
        <v>167</v>
      </c>
      <c r="N9" s="100" t="s">
        <v>155</v>
      </c>
      <c r="O9" s="100" t="s">
        <v>155</v>
      </c>
      <c r="P9" s="100"/>
    </row>
    <row r="10" s="96" customFormat="1" ht="21" customHeight="1" spans="1:16">
      <c r="A10" s="107" t="s">
        <v>168</v>
      </c>
      <c r="B10" s="107">
        <f t="shared" si="0"/>
        <v>40</v>
      </c>
      <c r="C10" s="107">
        <f>D10-1</f>
        <v>41</v>
      </c>
      <c r="D10" s="107">
        <v>42</v>
      </c>
      <c r="E10" s="107">
        <f>D10+1</f>
        <v>43</v>
      </c>
      <c r="F10" s="107">
        <f>E10+1</f>
        <v>44</v>
      </c>
      <c r="G10" s="107">
        <f>F10+1.2</f>
        <v>45.2</v>
      </c>
      <c r="H10" s="107">
        <f>G10+1.2</f>
        <v>46.4</v>
      </c>
      <c r="I10" s="100"/>
      <c r="J10" s="100" t="s">
        <v>155</v>
      </c>
      <c r="K10" s="100" t="s">
        <v>155</v>
      </c>
      <c r="L10" s="100" t="s">
        <v>155</v>
      </c>
      <c r="M10" s="100" t="s">
        <v>155</v>
      </c>
      <c r="N10" s="100" t="s">
        <v>155</v>
      </c>
      <c r="O10" s="100" t="s">
        <v>155</v>
      </c>
      <c r="P10" s="100"/>
    </row>
    <row r="11" s="96" customFormat="1" ht="21" customHeight="1" spans="1:16">
      <c r="A11" s="107" t="s">
        <v>169</v>
      </c>
      <c r="B11" s="107">
        <f>C11-0.5</f>
        <v>60.5</v>
      </c>
      <c r="C11" s="107">
        <f>D11-1</f>
        <v>61</v>
      </c>
      <c r="D11" s="107">
        <v>62</v>
      </c>
      <c r="E11" s="107">
        <f>D11+1</f>
        <v>63</v>
      </c>
      <c r="F11" s="107">
        <f>E11+1</f>
        <v>64</v>
      </c>
      <c r="G11" s="107">
        <f>F11+0.5</f>
        <v>64.5</v>
      </c>
      <c r="H11" s="107">
        <f>G11+0.5</f>
        <v>65</v>
      </c>
      <c r="I11" s="100"/>
      <c r="J11" s="100" t="s">
        <v>170</v>
      </c>
      <c r="K11" s="100" t="s">
        <v>171</v>
      </c>
      <c r="L11" s="100" t="s">
        <v>172</v>
      </c>
      <c r="M11" s="100" t="s">
        <v>173</v>
      </c>
      <c r="N11" s="100" t="s">
        <v>171</v>
      </c>
      <c r="O11" s="100" t="s">
        <v>174</v>
      </c>
      <c r="P11" s="100"/>
    </row>
    <row r="12" s="96" customFormat="1" ht="21" customHeight="1" spans="1:16">
      <c r="A12" s="107" t="s">
        <v>175</v>
      </c>
      <c r="B12" s="107">
        <f>C12-0.8</f>
        <v>19.9</v>
      </c>
      <c r="C12" s="107">
        <f>D12-0.8</f>
        <v>20.7</v>
      </c>
      <c r="D12" s="107">
        <v>21.5</v>
      </c>
      <c r="E12" s="107">
        <f>D12+0.8</f>
        <v>22.3</v>
      </c>
      <c r="F12" s="107">
        <f>E12+0.8</f>
        <v>23.1</v>
      </c>
      <c r="G12" s="107">
        <f>F12+1.3</f>
        <v>24.4</v>
      </c>
      <c r="H12" s="107">
        <f>G12+1.3</f>
        <v>25.7</v>
      </c>
      <c r="I12" s="100"/>
      <c r="J12" s="100" t="s">
        <v>176</v>
      </c>
      <c r="K12" s="100" t="s">
        <v>177</v>
      </c>
      <c r="L12" s="100" t="s">
        <v>155</v>
      </c>
      <c r="M12" s="100" t="s">
        <v>167</v>
      </c>
      <c r="N12" s="100" t="s">
        <v>155</v>
      </c>
      <c r="O12" s="100" t="s">
        <v>178</v>
      </c>
      <c r="P12" s="100"/>
    </row>
    <row r="13" s="96" customFormat="1" ht="21" customHeight="1" spans="1:16">
      <c r="A13" s="107" t="s">
        <v>179</v>
      </c>
      <c r="B13" s="107">
        <f>C13-0.7</f>
        <v>17.1</v>
      </c>
      <c r="C13" s="107">
        <f>D13-0.7</f>
        <v>17.8</v>
      </c>
      <c r="D13" s="107">
        <v>18.5</v>
      </c>
      <c r="E13" s="107">
        <f>D13+0.7</f>
        <v>19.2</v>
      </c>
      <c r="F13" s="107">
        <f>E13+0.7</f>
        <v>19.9</v>
      </c>
      <c r="G13" s="107">
        <f>F13+0.9</f>
        <v>20.8</v>
      </c>
      <c r="H13" s="107">
        <f>G13+0.9</f>
        <v>21.7</v>
      </c>
      <c r="I13" s="100"/>
      <c r="J13" s="100" t="s">
        <v>180</v>
      </c>
      <c r="K13" s="100" t="s">
        <v>181</v>
      </c>
      <c r="L13" s="100" t="s">
        <v>181</v>
      </c>
      <c r="M13" s="100" t="s">
        <v>181</v>
      </c>
      <c r="N13" s="100" t="s">
        <v>181</v>
      </c>
      <c r="O13" s="100" t="s">
        <v>181</v>
      </c>
      <c r="P13" s="100"/>
    </row>
    <row r="14" s="96" customFormat="1" ht="21" customHeight="1" spans="1:16">
      <c r="A14" s="107" t="s">
        <v>182</v>
      </c>
      <c r="B14" s="107">
        <f>C14-0.5</f>
        <v>13</v>
      </c>
      <c r="C14" s="107">
        <f>D14-0.5</f>
        <v>13.5</v>
      </c>
      <c r="D14" s="107">
        <v>14</v>
      </c>
      <c r="E14" s="107">
        <f>D14+0.5</f>
        <v>14.5</v>
      </c>
      <c r="F14" s="107">
        <f>E14+0.5</f>
        <v>15</v>
      </c>
      <c r="G14" s="107">
        <f>F14+0.7</f>
        <v>15.7</v>
      </c>
      <c r="H14" s="107">
        <f>G14+0.7</f>
        <v>16.4</v>
      </c>
      <c r="I14" s="100"/>
      <c r="J14" s="100" t="s">
        <v>156</v>
      </c>
      <c r="K14" s="100" t="s">
        <v>155</v>
      </c>
      <c r="L14" s="100" t="s">
        <v>180</v>
      </c>
      <c r="M14" s="100" t="s">
        <v>180</v>
      </c>
      <c r="N14" s="100" t="s">
        <v>181</v>
      </c>
      <c r="O14" s="100" t="s">
        <v>181</v>
      </c>
      <c r="P14" s="100"/>
    </row>
    <row r="15" s="96" customFormat="1" ht="21" customHeight="1" spans="1:16">
      <c r="A15" s="107" t="s">
        <v>183</v>
      </c>
      <c r="B15" s="107">
        <f>C15</f>
        <v>9.5</v>
      </c>
      <c r="C15" s="107">
        <f>D15</f>
        <v>9.5</v>
      </c>
      <c r="D15" s="107">
        <v>9.5</v>
      </c>
      <c r="E15" s="107">
        <f t="shared" ref="E15:H15" si="1">D15</f>
        <v>9.5</v>
      </c>
      <c r="F15" s="107">
        <f t="shared" si="1"/>
        <v>9.5</v>
      </c>
      <c r="G15" s="107">
        <f t="shared" si="1"/>
        <v>9.5</v>
      </c>
      <c r="H15" s="107">
        <f t="shared" si="1"/>
        <v>9.5</v>
      </c>
      <c r="I15" s="100"/>
      <c r="J15" s="100" t="s">
        <v>155</v>
      </c>
      <c r="K15" s="100" t="s">
        <v>155</v>
      </c>
      <c r="L15" s="100" t="s">
        <v>155</v>
      </c>
      <c r="M15" s="100" t="s">
        <v>155</v>
      </c>
      <c r="N15" s="100" t="s">
        <v>155</v>
      </c>
      <c r="O15" s="100" t="s">
        <v>155</v>
      </c>
      <c r="P15" s="100"/>
    </row>
    <row r="16" s="96" customFormat="1" ht="21" customHeight="1" spans="1:16">
      <c r="A16" s="107" t="s">
        <v>184</v>
      </c>
      <c r="B16" s="107">
        <f>C16</f>
        <v>9</v>
      </c>
      <c r="C16" s="107">
        <f>D16</f>
        <v>9</v>
      </c>
      <c r="D16" s="107">
        <v>9</v>
      </c>
      <c r="E16" s="107">
        <f t="shared" ref="E16:H16" si="2">D16</f>
        <v>9</v>
      </c>
      <c r="F16" s="107">
        <f t="shared" si="2"/>
        <v>9</v>
      </c>
      <c r="G16" s="107">
        <f t="shared" si="2"/>
        <v>9</v>
      </c>
      <c r="H16" s="107">
        <f t="shared" si="2"/>
        <v>9</v>
      </c>
      <c r="I16" s="100"/>
      <c r="J16" s="100" t="s">
        <v>155</v>
      </c>
      <c r="K16" s="100" t="s">
        <v>155</v>
      </c>
      <c r="L16" s="100" t="s">
        <v>155</v>
      </c>
      <c r="M16" s="100" t="s">
        <v>155</v>
      </c>
      <c r="N16" s="100" t="s">
        <v>155</v>
      </c>
      <c r="O16" s="100" t="s">
        <v>155</v>
      </c>
      <c r="P16" s="100"/>
    </row>
    <row r="17" s="96" customFormat="1" ht="21" customHeight="1" spans="1:16">
      <c r="A17" s="107" t="s">
        <v>185</v>
      </c>
      <c r="B17" s="107">
        <f>C17-1</f>
        <v>53</v>
      </c>
      <c r="C17" s="107">
        <f t="shared" ref="C17:C21" si="3">D17-1</f>
        <v>54</v>
      </c>
      <c r="D17" s="107">
        <v>55</v>
      </c>
      <c r="E17" s="107">
        <f>D17+1</f>
        <v>56</v>
      </c>
      <c r="F17" s="107">
        <f>E17+1</f>
        <v>57</v>
      </c>
      <c r="G17" s="107">
        <f>F17+1.5</f>
        <v>58.5</v>
      </c>
      <c r="H17" s="107">
        <f>G17+1.5</f>
        <v>60</v>
      </c>
      <c r="I17" s="100"/>
      <c r="J17" s="100"/>
      <c r="K17" s="100" t="s">
        <v>155</v>
      </c>
      <c r="L17" s="100" t="s">
        <v>155</v>
      </c>
      <c r="M17" s="100" t="s">
        <v>155</v>
      </c>
      <c r="N17" s="100" t="s">
        <v>155</v>
      </c>
      <c r="O17" s="100" t="s">
        <v>155</v>
      </c>
      <c r="P17" s="100"/>
    </row>
    <row r="18" s="96" customFormat="1" ht="21" customHeight="1" spans="1:16">
      <c r="A18" s="107" t="s">
        <v>186</v>
      </c>
      <c r="B18" s="107">
        <f>C18-1</f>
        <v>52</v>
      </c>
      <c r="C18" s="107">
        <f t="shared" si="3"/>
        <v>53</v>
      </c>
      <c r="D18" s="107">
        <v>54</v>
      </c>
      <c r="E18" s="107">
        <f>D18+1</f>
        <v>55</v>
      </c>
      <c r="F18" s="107">
        <f>E18+1</f>
        <v>56</v>
      </c>
      <c r="G18" s="107">
        <f>F18+1.5</f>
        <v>57.5</v>
      </c>
      <c r="H18" s="107">
        <f>G18+1.5</f>
        <v>59</v>
      </c>
      <c r="I18" s="100"/>
      <c r="J18" s="100" t="s">
        <v>187</v>
      </c>
      <c r="K18" s="100" t="s">
        <v>181</v>
      </c>
      <c r="L18" s="100" t="s">
        <v>181</v>
      </c>
      <c r="M18" s="100" t="s">
        <v>188</v>
      </c>
      <c r="N18" s="100" t="s">
        <v>181</v>
      </c>
      <c r="O18" s="100" t="s">
        <v>154</v>
      </c>
      <c r="P18" s="100"/>
    </row>
    <row r="19" s="96" customFormat="1" ht="21" customHeight="1" spans="1:16">
      <c r="A19" s="107" t="s">
        <v>189</v>
      </c>
      <c r="B19" s="107">
        <f>C19-0.5</f>
        <v>35</v>
      </c>
      <c r="C19" s="107">
        <f>D19-0.5</f>
        <v>35.5</v>
      </c>
      <c r="D19" s="107">
        <v>36</v>
      </c>
      <c r="E19" s="107">
        <f t="shared" ref="E19:G19" si="4">D19+0.5</f>
        <v>36.5</v>
      </c>
      <c r="F19" s="107">
        <f t="shared" si="4"/>
        <v>37</v>
      </c>
      <c r="G19" s="107">
        <f t="shared" si="4"/>
        <v>37.5</v>
      </c>
      <c r="H19" s="107">
        <f>G19</f>
        <v>37.5</v>
      </c>
      <c r="I19" s="100"/>
      <c r="J19" s="100" t="s">
        <v>156</v>
      </c>
      <c r="K19" s="100" t="s">
        <v>155</v>
      </c>
      <c r="L19" s="100" t="s">
        <v>180</v>
      </c>
      <c r="M19" s="100" t="s">
        <v>180</v>
      </c>
      <c r="N19" s="100" t="s">
        <v>181</v>
      </c>
      <c r="O19" s="100" t="s">
        <v>181</v>
      </c>
      <c r="P19" s="100"/>
    </row>
    <row r="20" s="96" customFormat="1" ht="21" customHeight="1" spans="1:16">
      <c r="A20" s="107" t="s">
        <v>190</v>
      </c>
      <c r="B20" s="107">
        <f>C20-0.5</f>
        <v>25</v>
      </c>
      <c r="C20" s="107">
        <f>D20-0.5</f>
        <v>25.5</v>
      </c>
      <c r="D20" s="107">
        <v>26</v>
      </c>
      <c r="E20" s="107">
        <f>D20+0.5</f>
        <v>26.5</v>
      </c>
      <c r="F20" s="107">
        <f>E20+0.5</f>
        <v>27</v>
      </c>
      <c r="G20" s="107">
        <f>F20+0.75</f>
        <v>27.75</v>
      </c>
      <c r="H20" s="107">
        <f>G20</f>
        <v>27.75</v>
      </c>
      <c r="I20" s="100"/>
      <c r="J20" s="100" t="s">
        <v>176</v>
      </c>
      <c r="K20" s="100" t="s">
        <v>177</v>
      </c>
      <c r="L20" s="100" t="s">
        <v>155</v>
      </c>
      <c r="M20" s="100" t="s">
        <v>167</v>
      </c>
      <c r="N20" s="100" t="s">
        <v>155</v>
      </c>
      <c r="O20" s="100" t="s">
        <v>178</v>
      </c>
      <c r="P20" s="100"/>
    </row>
    <row r="21" s="96" customFormat="1" ht="19" customHeight="1" spans="1:16">
      <c r="A21" s="107" t="s">
        <v>191</v>
      </c>
      <c r="B21" s="107">
        <f>C21</f>
        <v>17</v>
      </c>
      <c r="C21" s="107">
        <f t="shared" si="3"/>
        <v>17</v>
      </c>
      <c r="D21" s="107">
        <v>18</v>
      </c>
      <c r="E21" s="107">
        <f>D21</f>
        <v>18</v>
      </c>
      <c r="F21" s="107">
        <f>D21+1.5</f>
        <v>19.5</v>
      </c>
      <c r="G21" s="107">
        <f>D21+1.5</f>
        <v>19.5</v>
      </c>
      <c r="H21" s="107">
        <f>F21</f>
        <v>19.5</v>
      </c>
      <c r="I21" s="115"/>
      <c r="J21" s="100" t="s">
        <v>180</v>
      </c>
      <c r="K21" s="100" t="s">
        <v>181</v>
      </c>
      <c r="L21" s="100" t="s">
        <v>181</v>
      </c>
      <c r="M21" s="100" t="s">
        <v>181</v>
      </c>
      <c r="N21" s="100" t="s">
        <v>181</v>
      </c>
      <c r="O21" s="100" t="s">
        <v>181</v>
      </c>
      <c r="P21" s="116"/>
    </row>
    <row r="22" s="95" customFormat="1" ht="47" customHeight="1" spans="1:14">
      <c r="A22" s="108"/>
      <c r="B22" s="108"/>
      <c r="C22" s="108"/>
      <c r="D22" s="108"/>
      <c r="E22" s="108"/>
      <c r="F22" s="108"/>
      <c r="G22" s="108"/>
      <c r="H22" s="108"/>
      <c r="I22" s="108"/>
      <c r="J22" s="95" t="s">
        <v>192</v>
      </c>
      <c r="K22" s="117"/>
      <c r="L22" s="95" t="s">
        <v>193</v>
      </c>
      <c r="N22" s="95" t="s">
        <v>194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1"/>
  </mergeCells>
  <pageMargins left="0.161111111111111" right="0.161111111111111" top="0.2125" bottom="0.2125" header="0.5" footer="0.5"/>
  <pageSetup paperSize="9" scale="88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M10" sqref="M10"/>
    </sheetView>
  </sheetViews>
  <sheetFormatPr defaultColWidth="10" defaultRowHeight="16.5" customHeight="1"/>
  <cols>
    <col min="1" max="1" width="10.875" style="222" customWidth="1"/>
    <col min="2" max="6" width="10" style="222"/>
    <col min="7" max="7" width="10.1" style="222"/>
    <col min="8" max="16384" width="10" style="222"/>
  </cols>
  <sheetData>
    <row r="1" ht="22.5" customHeight="1" spans="1:11">
      <c r="A1" s="223" t="s">
        <v>195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ht="17.25" customHeight="1" spans="1:11">
      <c r="A2" s="224" t="s">
        <v>37</v>
      </c>
      <c r="B2" s="225" t="s">
        <v>38</v>
      </c>
      <c r="C2" s="225"/>
      <c r="D2" s="226" t="s">
        <v>39</v>
      </c>
      <c r="E2" s="226"/>
      <c r="F2" s="225" t="s">
        <v>40</v>
      </c>
      <c r="G2" s="225"/>
      <c r="H2" s="227" t="s">
        <v>41</v>
      </c>
      <c r="I2" s="306" t="s">
        <v>42</v>
      </c>
      <c r="J2" s="306"/>
      <c r="K2" s="307"/>
    </row>
    <row r="3" customHeight="1" spans="1:11">
      <c r="A3" s="228" t="s">
        <v>43</v>
      </c>
      <c r="B3" s="229"/>
      <c r="C3" s="230"/>
      <c r="D3" s="231" t="s">
        <v>44</v>
      </c>
      <c r="E3" s="232"/>
      <c r="F3" s="232"/>
      <c r="G3" s="233"/>
      <c r="H3" s="231" t="s">
        <v>45</v>
      </c>
      <c r="I3" s="232"/>
      <c r="J3" s="232"/>
      <c r="K3" s="233"/>
    </row>
    <row r="4" customHeight="1" spans="1:11">
      <c r="A4" s="234" t="s">
        <v>46</v>
      </c>
      <c r="B4" s="235" t="s">
        <v>47</v>
      </c>
      <c r="C4" s="236"/>
      <c r="D4" s="234" t="s">
        <v>48</v>
      </c>
      <c r="E4" s="237"/>
      <c r="F4" s="238">
        <v>45473</v>
      </c>
      <c r="G4" s="239"/>
      <c r="H4" s="234" t="s">
        <v>196</v>
      </c>
      <c r="I4" s="237"/>
      <c r="J4" s="262" t="s">
        <v>50</v>
      </c>
      <c r="K4" s="308" t="s">
        <v>51</v>
      </c>
    </row>
    <row r="5" customHeight="1" spans="1:11">
      <c r="A5" s="240" t="s">
        <v>52</v>
      </c>
      <c r="B5" s="127" t="s">
        <v>53</v>
      </c>
      <c r="C5" s="127"/>
      <c r="D5" s="234" t="s">
        <v>197</v>
      </c>
      <c r="E5" s="237"/>
      <c r="F5" s="241">
        <v>0.9</v>
      </c>
      <c r="G5" s="242"/>
      <c r="H5" s="234" t="s">
        <v>198</v>
      </c>
      <c r="I5" s="237"/>
      <c r="J5" s="262" t="s">
        <v>50</v>
      </c>
      <c r="K5" s="308" t="s">
        <v>51</v>
      </c>
    </row>
    <row r="6" customHeight="1" spans="1:11">
      <c r="A6" s="234" t="s">
        <v>56</v>
      </c>
      <c r="B6" s="235">
        <v>4</v>
      </c>
      <c r="C6" s="236">
        <v>5</v>
      </c>
      <c r="D6" s="234" t="s">
        <v>199</v>
      </c>
      <c r="E6" s="237"/>
      <c r="F6" s="243">
        <v>0.85</v>
      </c>
      <c r="G6" s="242"/>
      <c r="H6" s="244" t="s">
        <v>200</v>
      </c>
      <c r="I6" s="281"/>
      <c r="J6" s="281"/>
      <c r="K6" s="309"/>
    </row>
    <row r="7" customHeight="1" spans="1:11">
      <c r="A7" s="234" t="s">
        <v>59</v>
      </c>
      <c r="B7" s="245">
        <v>8080</v>
      </c>
      <c r="C7" s="246"/>
      <c r="D7" s="234" t="s">
        <v>201</v>
      </c>
      <c r="E7" s="237"/>
      <c r="F7" s="243">
        <v>0.8</v>
      </c>
      <c r="G7" s="242"/>
      <c r="H7" s="247"/>
      <c r="I7" s="262"/>
      <c r="J7" s="262"/>
      <c r="K7" s="308"/>
    </row>
    <row r="8" ht="34" customHeight="1" spans="1:11">
      <c r="A8" s="248" t="s">
        <v>62</v>
      </c>
      <c r="B8" s="249" t="s">
        <v>202</v>
      </c>
      <c r="C8" s="250"/>
      <c r="D8" s="251" t="s">
        <v>64</v>
      </c>
      <c r="E8" s="252"/>
      <c r="F8" s="253">
        <v>45488</v>
      </c>
      <c r="G8" s="254"/>
      <c r="H8" s="251" t="s">
        <v>203</v>
      </c>
      <c r="I8" s="252"/>
      <c r="J8" s="252"/>
      <c r="K8" s="310"/>
    </row>
    <row r="9" customHeight="1" spans="1:11">
      <c r="A9" s="255" t="s">
        <v>204</v>
      </c>
      <c r="B9" s="255"/>
      <c r="C9" s="255"/>
      <c r="D9" s="255"/>
      <c r="E9" s="255"/>
      <c r="F9" s="255"/>
      <c r="G9" s="255"/>
      <c r="H9" s="255"/>
      <c r="I9" s="255"/>
      <c r="J9" s="255"/>
      <c r="K9" s="255"/>
    </row>
    <row r="10" customHeight="1" spans="1:11">
      <c r="A10" s="256" t="s">
        <v>70</v>
      </c>
      <c r="B10" s="257" t="s">
        <v>71</v>
      </c>
      <c r="C10" s="258" t="s">
        <v>72</v>
      </c>
      <c r="D10" s="259"/>
      <c r="E10" s="260" t="s">
        <v>75</v>
      </c>
      <c r="F10" s="257" t="s">
        <v>71</v>
      </c>
      <c r="G10" s="258" t="s">
        <v>72</v>
      </c>
      <c r="H10" s="257"/>
      <c r="I10" s="260" t="s">
        <v>73</v>
      </c>
      <c r="J10" s="257" t="s">
        <v>71</v>
      </c>
      <c r="K10" s="311" t="s">
        <v>72</v>
      </c>
    </row>
    <row r="11" customHeight="1" spans="1:11">
      <c r="A11" s="240" t="s">
        <v>76</v>
      </c>
      <c r="B11" s="261" t="s">
        <v>71</v>
      </c>
      <c r="C11" s="262" t="s">
        <v>72</v>
      </c>
      <c r="D11" s="263"/>
      <c r="E11" s="264" t="s">
        <v>78</v>
      </c>
      <c r="F11" s="261" t="s">
        <v>71</v>
      </c>
      <c r="G11" s="262" t="s">
        <v>72</v>
      </c>
      <c r="H11" s="261"/>
      <c r="I11" s="264" t="s">
        <v>83</v>
      </c>
      <c r="J11" s="261" t="s">
        <v>71</v>
      </c>
      <c r="K11" s="308" t="s">
        <v>72</v>
      </c>
    </row>
    <row r="12" customHeight="1" spans="1:11">
      <c r="A12" s="251" t="s">
        <v>113</v>
      </c>
      <c r="B12" s="252"/>
      <c r="C12" s="252"/>
      <c r="D12" s="252"/>
      <c r="E12" s="252"/>
      <c r="F12" s="252"/>
      <c r="G12" s="252"/>
      <c r="H12" s="252"/>
      <c r="I12" s="252"/>
      <c r="J12" s="252"/>
      <c r="K12" s="310"/>
    </row>
    <row r="13" customHeight="1" spans="1:11">
      <c r="A13" s="265" t="s">
        <v>205</v>
      </c>
      <c r="B13" s="265"/>
      <c r="C13" s="265"/>
      <c r="D13" s="265"/>
      <c r="E13" s="265"/>
      <c r="F13" s="265"/>
      <c r="G13" s="265"/>
      <c r="H13" s="265"/>
      <c r="I13" s="265"/>
      <c r="J13" s="265"/>
      <c r="K13" s="265"/>
    </row>
    <row r="14" customHeight="1" spans="1:11">
      <c r="A14" s="266" t="s">
        <v>206</v>
      </c>
      <c r="B14" s="267"/>
      <c r="C14" s="267"/>
      <c r="D14" s="267"/>
      <c r="E14" s="268"/>
      <c r="F14" s="268"/>
      <c r="G14" s="268"/>
      <c r="H14" s="268"/>
      <c r="I14" s="312"/>
      <c r="J14" s="312"/>
      <c r="K14" s="313"/>
    </row>
    <row r="15" customHeight="1" spans="1:11">
      <c r="A15" s="269"/>
      <c r="B15" s="270"/>
      <c r="C15" s="270"/>
      <c r="D15" s="271"/>
      <c r="E15" s="272"/>
      <c r="F15" s="270"/>
      <c r="G15" s="270"/>
      <c r="H15" s="271"/>
      <c r="I15" s="314"/>
      <c r="J15" s="315"/>
      <c r="K15" s="316"/>
    </row>
    <row r="16" customHeight="1" spans="1:11">
      <c r="A16" s="273"/>
      <c r="B16" s="274"/>
      <c r="C16" s="274"/>
      <c r="D16" s="274"/>
      <c r="E16" s="274"/>
      <c r="F16" s="274"/>
      <c r="G16" s="274"/>
      <c r="H16" s="274"/>
      <c r="I16" s="274"/>
      <c r="J16" s="274"/>
      <c r="K16" s="317"/>
    </row>
    <row r="17" customHeight="1" spans="1:11">
      <c r="A17" s="265" t="s">
        <v>207</v>
      </c>
      <c r="B17" s="265"/>
      <c r="C17" s="265"/>
      <c r="D17" s="265"/>
      <c r="E17" s="265"/>
      <c r="F17" s="265"/>
      <c r="G17" s="265"/>
      <c r="H17" s="265"/>
      <c r="I17" s="265"/>
      <c r="J17" s="265"/>
      <c r="K17" s="265"/>
    </row>
    <row r="18" customHeight="1" spans="1:11">
      <c r="A18" s="275" t="s">
        <v>203</v>
      </c>
      <c r="B18" s="268"/>
      <c r="C18" s="268"/>
      <c r="D18" s="268"/>
      <c r="E18" s="268"/>
      <c r="F18" s="268"/>
      <c r="G18" s="268"/>
      <c r="H18" s="268"/>
      <c r="I18" s="312"/>
      <c r="J18" s="312"/>
      <c r="K18" s="313"/>
    </row>
    <row r="19" customHeight="1" spans="1:11">
      <c r="A19" s="269"/>
      <c r="B19" s="270"/>
      <c r="C19" s="270"/>
      <c r="D19" s="271"/>
      <c r="E19" s="272"/>
      <c r="F19" s="270"/>
      <c r="G19" s="270"/>
      <c r="H19" s="271"/>
      <c r="I19" s="314"/>
      <c r="J19" s="315"/>
      <c r="K19" s="316"/>
    </row>
    <row r="20" customHeight="1" spans="1:11">
      <c r="A20" s="273"/>
      <c r="B20" s="274"/>
      <c r="C20" s="274"/>
      <c r="D20" s="274"/>
      <c r="E20" s="274"/>
      <c r="F20" s="274"/>
      <c r="G20" s="274"/>
      <c r="H20" s="274"/>
      <c r="I20" s="274"/>
      <c r="J20" s="274"/>
      <c r="K20" s="317"/>
    </row>
    <row r="21" customHeight="1" spans="1:11">
      <c r="A21" s="276" t="s">
        <v>110</v>
      </c>
      <c r="B21" s="276"/>
      <c r="C21" s="276"/>
      <c r="D21" s="276"/>
      <c r="E21" s="276"/>
      <c r="F21" s="276"/>
      <c r="G21" s="276"/>
      <c r="H21" s="276"/>
      <c r="I21" s="276"/>
      <c r="J21" s="276"/>
      <c r="K21" s="276"/>
    </row>
    <row r="22" customHeight="1" spans="1:11">
      <c r="A22" s="122" t="s">
        <v>111</v>
      </c>
      <c r="B22" s="164"/>
      <c r="C22" s="164"/>
      <c r="D22" s="164"/>
      <c r="E22" s="164"/>
      <c r="F22" s="164"/>
      <c r="G22" s="164"/>
      <c r="H22" s="164"/>
      <c r="I22" s="164"/>
      <c r="J22" s="164"/>
      <c r="K22" s="208"/>
    </row>
    <row r="23" customHeight="1" spans="1:11">
      <c r="A23" s="133" t="s">
        <v>112</v>
      </c>
      <c r="B23" s="135"/>
      <c r="C23" s="262" t="s">
        <v>50</v>
      </c>
      <c r="D23" s="262" t="s">
        <v>51</v>
      </c>
      <c r="E23" s="173"/>
      <c r="F23" s="173"/>
      <c r="G23" s="173"/>
      <c r="H23" s="173"/>
      <c r="I23" s="173"/>
      <c r="J23" s="173"/>
      <c r="K23" s="214"/>
    </row>
    <row r="24" customHeight="1" spans="1:11">
      <c r="A24" s="277" t="s">
        <v>208</v>
      </c>
      <c r="B24" s="278"/>
      <c r="C24" s="278"/>
      <c r="D24" s="278"/>
      <c r="E24" s="278"/>
      <c r="F24" s="278"/>
      <c r="G24" s="278"/>
      <c r="H24" s="278"/>
      <c r="I24" s="278"/>
      <c r="J24" s="278"/>
      <c r="K24" s="318"/>
    </row>
    <row r="25" customHeight="1" spans="1:11">
      <c r="A25" s="279"/>
      <c r="B25" s="280"/>
      <c r="C25" s="280"/>
      <c r="D25" s="280"/>
      <c r="E25" s="280"/>
      <c r="F25" s="280"/>
      <c r="G25" s="280"/>
      <c r="H25" s="280"/>
      <c r="I25" s="280"/>
      <c r="J25" s="280"/>
      <c r="K25" s="319"/>
    </row>
    <row r="26" customHeight="1" spans="1:11">
      <c r="A26" s="255" t="s">
        <v>120</v>
      </c>
      <c r="B26" s="255"/>
      <c r="C26" s="255"/>
      <c r="D26" s="255"/>
      <c r="E26" s="255"/>
      <c r="F26" s="255"/>
      <c r="G26" s="255"/>
      <c r="H26" s="255"/>
      <c r="I26" s="255"/>
      <c r="J26" s="255"/>
      <c r="K26" s="255"/>
    </row>
    <row r="27" customHeight="1" spans="1:11">
      <c r="A27" s="228" t="s">
        <v>121</v>
      </c>
      <c r="B27" s="258" t="s">
        <v>81</v>
      </c>
      <c r="C27" s="258" t="s">
        <v>82</v>
      </c>
      <c r="D27" s="258" t="s">
        <v>74</v>
      </c>
      <c r="E27" s="229" t="s">
        <v>122</v>
      </c>
      <c r="F27" s="258" t="s">
        <v>81</v>
      </c>
      <c r="G27" s="258" t="s">
        <v>82</v>
      </c>
      <c r="H27" s="258" t="s">
        <v>74</v>
      </c>
      <c r="I27" s="229" t="s">
        <v>123</v>
      </c>
      <c r="J27" s="258" t="s">
        <v>81</v>
      </c>
      <c r="K27" s="311" t="s">
        <v>82</v>
      </c>
    </row>
    <row r="28" customHeight="1" spans="1:11">
      <c r="A28" s="244" t="s">
        <v>73</v>
      </c>
      <c r="B28" s="262" t="s">
        <v>81</v>
      </c>
      <c r="C28" s="262" t="s">
        <v>82</v>
      </c>
      <c r="D28" s="262" t="s">
        <v>74</v>
      </c>
      <c r="E28" s="281" t="s">
        <v>80</v>
      </c>
      <c r="F28" s="262" t="s">
        <v>81</v>
      </c>
      <c r="G28" s="262" t="s">
        <v>82</v>
      </c>
      <c r="H28" s="262" t="s">
        <v>74</v>
      </c>
      <c r="I28" s="281" t="s">
        <v>91</v>
      </c>
      <c r="J28" s="262" t="s">
        <v>81</v>
      </c>
      <c r="K28" s="308" t="s">
        <v>82</v>
      </c>
    </row>
    <row r="29" customHeight="1" spans="1:11">
      <c r="A29" s="234" t="s">
        <v>84</v>
      </c>
      <c r="B29" s="282"/>
      <c r="C29" s="282"/>
      <c r="D29" s="282"/>
      <c r="E29" s="282"/>
      <c r="F29" s="282"/>
      <c r="G29" s="282"/>
      <c r="H29" s="282"/>
      <c r="I29" s="282"/>
      <c r="J29" s="282"/>
      <c r="K29" s="320"/>
    </row>
    <row r="30" customHeight="1" spans="1:11">
      <c r="A30" s="283"/>
      <c r="B30" s="284"/>
      <c r="C30" s="284"/>
      <c r="D30" s="284"/>
      <c r="E30" s="284"/>
      <c r="F30" s="284"/>
      <c r="G30" s="284"/>
      <c r="H30" s="284"/>
      <c r="I30" s="284"/>
      <c r="J30" s="284"/>
      <c r="K30" s="321"/>
    </row>
    <row r="31" customHeight="1" spans="1:11">
      <c r="A31" s="285" t="s">
        <v>209</v>
      </c>
      <c r="B31" s="285"/>
      <c r="C31" s="285"/>
      <c r="D31" s="285"/>
      <c r="E31" s="285"/>
      <c r="F31" s="285"/>
      <c r="G31" s="285"/>
      <c r="H31" s="285"/>
      <c r="I31" s="285"/>
      <c r="J31" s="285"/>
      <c r="K31" s="285"/>
    </row>
    <row r="32" ht="17.25" customHeight="1" spans="1:11">
      <c r="A32" s="286" t="s">
        <v>210</v>
      </c>
      <c r="B32" s="287"/>
      <c r="C32" s="287"/>
      <c r="D32" s="287"/>
      <c r="E32" s="287"/>
      <c r="F32" s="287"/>
      <c r="G32" s="287"/>
      <c r="H32" s="287"/>
      <c r="I32" s="287"/>
      <c r="J32" s="287"/>
      <c r="K32" s="246"/>
    </row>
    <row r="33" ht="17.25" customHeight="1" spans="1:11">
      <c r="A33" s="286" t="s">
        <v>211</v>
      </c>
      <c r="B33" s="287"/>
      <c r="C33" s="287"/>
      <c r="D33" s="287"/>
      <c r="E33" s="287"/>
      <c r="F33" s="287"/>
      <c r="G33" s="287"/>
      <c r="H33" s="287"/>
      <c r="I33" s="287"/>
      <c r="J33" s="287"/>
      <c r="K33" s="246"/>
    </row>
    <row r="34" ht="17.25" customHeight="1" spans="1:11">
      <c r="A34" s="288"/>
      <c r="B34" s="289"/>
      <c r="C34" s="289"/>
      <c r="D34" s="289"/>
      <c r="E34" s="289"/>
      <c r="F34" s="289"/>
      <c r="G34" s="289"/>
      <c r="H34" s="289"/>
      <c r="I34" s="289"/>
      <c r="J34" s="289"/>
      <c r="K34" s="322"/>
    </row>
    <row r="35" ht="17.25" customHeight="1" spans="1:11">
      <c r="A35" s="288"/>
      <c r="B35" s="289"/>
      <c r="C35" s="289"/>
      <c r="D35" s="289"/>
      <c r="E35" s="289"/>
      <c r="F35" s="289"/>
      <c r="G35" s="289"/>
      <c r="H35" s="289"/>
      <c r="I35" s="289"/>
      <c r="J35" s="289"/>
      <c r="K35" s="322"/>
    </row>
    <row r="36" ht="17.25" customHeight="1" spans="1:11">
      <c r="A36" s="288"/>
      <c r="B36" s="289"/>
      <c r="C36" s="289"/>
      <c r="D36" s="289"/>
      <c r="E36" s="289"/>
      <c r="F36" s="289"/>
      <c r="G36" s="289"/>
      <c r="H36" s="289"/>
      <c r="I36" s="289"/>
      <c r="J36" s="289"/>
      <c r="K36" s="322"/>
    </row>
    <row r="37" ht="17.25" customHeight="1" spans="1:11">
      <c r="A37" s="288"/>
      <c r="B37" s="289"/>
      <c r="C37" s="289"/>
      <c r="D37" s="289"/>
      <c r="E37" s="289"/>
      <c r="F37" s="289"/>
      <c r="G37" s="289"/>
      <c r="H37" s="289"/>
      <c r="I37" s="289"/>
      <c r="J37" s="289"/>
      <c r="K37" s="322"/>
    </row>
    <row r="38" ht="17.25" customHeight="1" spans="1:11">
      <c r="A38" s="288"/>
      <c r="B38" s="289"/>
      <c r="C38" s="289"/>
      <c r="D38" s="289"/>
      <c r="E38" s="289"/>
      <c r="F38" s="289"/>
      <c r="G38" s="289"/>
      <c r="H38" s="289"/>
      <c r="I38" s="289"/>
      <c r="J38" s="289"/>
      <c r="K38" s="322"/>
    </row>
    <row r="39" ht="17.25" customHeight="1" spans="1:11">
      <c r="A39" s="288"/>
      <c r="B39" s="289"/>
      <c r="C39" s="289"/>
      <c r="D39" s="289"/>
      <c r="E39" s="289"/>
      <c r="F39" s="289"/>
      <c r="G39" s="289"/>
      <c r="H39" s="289"/>
      <c r="I39" s="289"/>
      <c r="J39" s="289"/>
      <c r="K39" s="322"/>
    </row>
    <row r="40" ht="17.25" customHeight="1" spans="1:11">
      <c r="A40" s="288"/>
      <c r="B40" s="289"/>
      <c r="C40" s="289"/>
      <c r="D40" s="289"/>
      <c r="E40" s="289"/>
      <c r="F40" s="289"/>
      <c r="G40" s="289"/>
      <c r="H40" s="289"/>
      <c r="I40" s="289"/>
      <c r="J40" s="289"/>
      <c r="K40" s="322"/>
    </row>
    <row r="41" ht="17.25" customHeight="1" spans="1:11">
      <c r="A41" s="288"/>
      <c r="B41" s="289"/>
      <c r="C41" s="289"/>
      <c r="D41" s="289"/>
      <c r="E41" s="289"/>
      <c r="F41" s="289"/>
      <c r="G41" s="289"/>
      <c r="H41" s="289"/>
      <c r="I41" s="289"/>
      <c r="J41" s="289"/>
      <c r="K41" s="322"/>
    </row>
    <row r="42" ht="17.25" customHeight="1" spans="1:11">
      <c r="A42" s="288"/>
      <c r="B42" s="289"/>
      <c r="C42" s="289"/>
      <c r="D42" s="289"/>
      <c r="E42" s="289"/>
      <c r="F42" s="289"/>
      <c r="G42" s="289"/>
      <c r="H42" s="289"/>
      <c r="I42" s="289"/>
      <c r="J42" s="289"/>
      <c r="K42" s="322"/>
    </row>
    <row r="43" ht="17.25" customHeight="1" spans="1:11">
      <c r="A43" s="283" t="s">
        <v>119</v>
      </c>
      <c r="B43" s="284"/>
      <c r="C43" s="284"/>
      <c r="D43" s="284"/>
      <c r="E43" s="284"/>
      <c r="F43" s="284"/>
      <c r="G43" s="284"/>
      <c r="H43" s="284"/>
      <c r="I43" s="284"/>
      <c r="J43" s="284"/>
      <c r="K43" s="321"/>
    </row>
    <row r="44" customHeight="1" spans="1:11">
      <c r="A44" s="290" t="s">
        <v>212</v>
      </c>
      <c r="B44" s="290"/>
      <c r="C44" s="290"/>
      <c r="D44" s="290"/>
      <c r="E44" s="290"/>
      <c r="F44" s="290"/>
      <c r="G44" s="290"/>
      <c r="H44" s="290"/>
      <c r="I44" s="290"/>
      <c r="J44" s="290"/>
      <c r="K44" s="290"/>
    </row>
    <row r="45" ht="18" customHeight="1" spans="1:11">
      <c r="A45" s="291" t="s">
        <v>113</v>
      </c>
      <c r="B45" s="292"/>
      <c r="C45" s="292"/>
      <c r="D45" s="292"/>
      <c r="E45" s="292"/>
      <c r="F45" s="292"/>
      <c r="G45" s="292"/>
      <c r="H45" s="292"/>
      <c r="I45" s="292"/>
      <c r="J45" s="292"/>
      <c r="K45" s="323"/>
    </row>
    <row r="46" ht="18" customHeight="1" spans="1:11">
      <c r="A46" s="291"/>
      <c r="B46" s="292"/>
      <c r="C46" s="292"/>
      <c r="D46" s="292"/>
      <c r="E46" s="292"/>
      <c r="F46" s="292"/>
      <c r="G46" s="292"/>
      <c r="H46" s="292"/>
      <c r="I46" s="292"/>
      <c r="J46" s="292"/>
      <c r="K46" s="323"/>
    </row>
    <row r="47" ht="18" customHeight="1" spans="1:11">
      <c r="A47" s="279"/>
      <c r="B47" s="280"/>
      <c r="C47" s="280"/>
      <c r="D47" s="280"/>
      <c r="E47" s="280"/>
      <c r="F47" s="280"/>
      <c r="G47" s="280"/>
      <c r="H47" s="280"/>
      <c r="I47" s="280"/>
      <c r="J47" s="280"/>
      <c r="K47" s="319"/>
    </row>
    <row r="48" ht="21" customHeight="1" spans="1:11">
      <c r="A48" s="293" t="s">
        <v>125</v>
      </c>
      <c r="B48" s="294" t="s">
        <v>213</v>
      </c>
      <c r="C48" s="294"/>
      <c r="D48" s="295" t="s">
        <v>127</v>
      </c>
      <c r="E48" s="296"/>
      <c r="F48" s="295" t="s">
        <v>128</v>
      </c>
      <c r="G48" s="297"/>
      <c r="H48" s="298" t="s">
        <v>129</v>
      </c>
      <c r="I48" s="298"/>
      <c r="J48" s="294"/>
      <c r="K48" s="324"/>
    </row>
    <row r="49" customHeight="1" spans="1:11">
      <c r="A49" s="299" t="s">
        <v>131</v>
      </c>
      <c r="B49" s="300"/>
      <c r="C49" s="300"/>
      <c r="D49" s="300"/>
      <c r="E49" s="300"/>
      <c r="F49" s="300"/>
      <c r="G49" s="300"/>
      <c r="H49" s="300"/>
      <c r="I49" s="300"/>
      <c r="J49" s="300"/>
      <c r="K49" s="325"/>
    </row>
    <row r="50" customHeight="1" spans="1:11">
      <c r="A50" s="301"/>
      <c r="B50" s="302"/>
      <c r="C50" s="302"/>
      <c r="D50" s="302"/>
      <c r="E50" s="302"/>
      <c r="F50" s="302"/>
      <c r="G50" s="302"/>
      <c r="H50" s="302"/>
      <c r="I50" s="302"/>
      <c r="J50" s="302"/>
      <c r="K50" s="326"/>
    </row>
    <row r="51" customHeight="1" spans="1:11">
      <c r="A51" s="303"/>
      <c r="B51" s="304"/>
      <c r="C51" s="304"/>
      <c r="D51" s="304"/>
      <c r="E51" s="304"/>
      <c r="F51" s="304"/>
      <c r="G51" s="304"/>
      <c r="H51" s="304"/>
      <c r="I51" s="304"/>
      <c r="J51" s="304"/>
      <c r="K51" s="327"/>
    </row>
    <row r="52" ht="21" customHeight="1" spans="1:11">
      <c r="A52" s="293" t="s">
        <v>125</v>
      </c>
      <c r="B52" s="294" t="s">
        <v>213</v>
      </c>
      <c r="C52" s="294"/>
      <c r="D52" s="295" t="s">
        <v>127</v>
      </c>
      <c r="E52" s="295" t="s">
        <v>214</v>
      </c>
      <c r="F52" s="295" t="s">
        <v>128</v>
      </c>
      <c r="G52" s="305">
        <v>45487</v>
      </c>
      <c r="H52" s="298" t="s">
        <v>129</v>
      </c>
      <c r="I52" s="298"/>
      <c r="J52" s="328" t="s">
        <v>130</v>
      </c>
      <c r="K52" s="329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2"/>
  <sheetViews>
    <sheetView view="pageBreakPreview" zoomScale="80" zoomScaleNormal="90" workbookViewId="0">
      <selection activeCell="T10" sqref="T10"/>
    </sheetView>
  </sheetViews>
  <sheetFormatPr defaultColWidth="9" defaultRowHeight="26" customHeight="1"/>
  <cols>
    <col min="1" max="1" width="17.1666666666667" style="95" customWidth="1"/>
    <col min="2" max="2" width="7.8" style="95" customWidth="1"/>
    <col min="3" max="8" width="9.33333333333333" style="95" customWidth="1"/>
    <col min="9" max="9" width="1.33333333333333" style="95" customWidth="1"/>
    <col min="10" max="10" width="11.5" style="95" customWidth="1"/>
    <col min="11" max="11" width="8.375" style="95" customWidth="1"/>
    <col min="12" max="12" width="10.5" style="95" customWidth="1"/>
    <col min="13" max="13" width="8.375" style="95" customWidth="1"/>
    <col min="14" max="15" width="10.875" style="95" customWidth="1"/>
    <col min="16" max="16" width="11" style="95" customWidth="1"/>
    <col min="17" max="16384" width="9" style="95"/>
  </cols>
  <sheetData>
    <row r="1" s="95" customFormat="1" ht="30" customHeight="1" spans="1:16">
      <c r="A1" s="98" t="s">
        <v>133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</row>
    <row r="2" s="96" customFormat="1" ht="25" customHeight="1" spans="1:16">
      <c r="A2" s="100" t="s">
        <v>46</v>
      </c>
      <c r="B2" s="101" t="s">
        <v>47</v>
      </c>
      <c r="C2" s="102"/>
      <c r="D2" s="103" t="s">
        <v>134</v>
      </c>
      <c r="E2" s="104"/>
      <c r="F2" s="104"/>
      <c r="G2" s="104"/>
      <c r="H2" s="104"/>
      <c r="I2" s="109"/>
      <c r="J2" s="110" t="s">
        <v>41</v>
      </c>
      <c r="K2" s="111" t="s">
        <v>42</v>
      </c>
      <c r="L2" s="112"/>
      <c r="M2" s="112"/>
      <c r="N2" s="112"/>
      <c r="O2" s="112"/>
      <c r="P2" s="113"/>
    </row>
    <row r="3" s="96" customFormat="1" ht="23" customHeight="1" spans="1:16">
      <c r="A3" s="105" t="s">
        <v>135</v>
      </c>
      <c r="B3" s="106" t="s">
        <v>136</v>
      </c>
      <c r="C3" s="105"/>
      <c r="D3" s="105"/>
      <c r="E3" s="105"/>
      <c r="F3" s="105"/>
      <c r="G3" s="105"/>
      <c r="H3" s="105"/>
      <c r="I3" s="100"/>
      <c r="J3" s="106" t="s">
        <v>137</v>
      </c>
      <c r="K3" s="105"/>
      <c r="L3" s="105"/>
      <c r="M3" s="105"/>
      <c r="N3" s="105"/>
      <c r="O3" s="105"/>
      <c r="P3" s="105"/>
    </row>
    <row r="4" s="96" customFormat="1" ht="23" customHeight="1" spans="1:16">
      <c r="A4" s="105"/>
      <c r="B4" s="107" t="s">
        <v>138</v>
      </c>
      <c r="C4" s="107" t="s">
        <v>96</v>
      </c>
      <c r="D4" s="107" t="s">
        <v>97</v>
      </c>
      <c r="E4" s="107" t="s">
        <v>98</v>
      </c>
      <c r="F4" s="107" t="s">
        <v>99</v>
      </c>
      <c r="G4" s="107" t="s">
        <v>100</v>
      </c>
      <c r="H4" s="107" t="s">
        <v>101</v>
      </c>
      <c r="I4" s="100"/>
      <c r="J4" s="114" t="s">
        <v>138</v>
      </c>
      <c r="K4" s="114" t="s">
        <v>96</v>
      </c>
      <c r="L4" s="114" t="s">
        <v>97</v>
      </c>
      <c r="M4" s="114" t="s">
        <v>98</v>
      </c>
      <c r="N4" s="114" t="s">
        <v>99</v>
      </c>
      <c r="O4" s="114" t="s">
        <v>100</v>
      </c>
      <c r="P4" s="114" t="s">
        <v>101</v>
      </c>
    </row>
    <row r="5" s="96" customFormat="1" ht="23" customHeight="1" spans="1:16">
      <c r="A5" s="105"/>
      <c r="B5" s="107" t="s">
        <v>139</v>
      </c>
      <c r="C5" s="107" t="s">
        <v>140</v>
      </c>
      <c r="D5" s="107" t="s">
        <v>141</v>
      </c>
      <c r="E5" s="107" t="s">
        <v>142</v>
      </c>
      <c r="F5" s="107" t="s">
        <v>143</v>
      </c>
      <c r="G5" s="107" t="s">
        <v>144</v>
      </c>
      <c r="H5" s="107" t="s">
        <v>145</v>
      </c>
      <c r="I5" s="100"/>
      <c r="J5" s="114" t="s">
        <v>146</v>
      </c>
      <c r="K5" s="114" t="s">
        <v>147</v>
      </c>
      <c r="L5" s="114" t="s">
        <v>148</v>
      </c>
      <c r="M5" s="114" t="s">
        <v>149</v>
      </c>
      <c r="N5" s="114" t="s">
        <v>150</v>
      </c>
      <c r="O5" s="114" t="s">
        <v>151</v>
      </c>
      <c r="P5" s="114" t="s">
        <v>152</v>
      </c>
    </row>
    <row r="6" s="96" customFormat="1" ht="21" customHeight="1" spans="1:16">
      <c r="A6" s="107" t="s">
        <v>153</v>
      </c>
      <c r="B6" s="107">
        <f t="shared" ref="B6:B10" si="0">C6-1</f>
        <v>64</v>
      </c>
      <c r="C6" s="107">
        <f>D6-2</f>
        <v>65</v>
      </c>
      <c r="D6" s="107">
        <v>67</v>
      </c>
      <c r="E6" s="107">
        <f>D6+2</f>
        <v>69</v>
      </c>
      <c r="F6" s="107">
        <f>E6+2</f>
        <v>71</v>
      </c>
      <c r="G6" s="107">
        <f>F6+1</f>
        <v>72</v>
      </c>
      <c r="H6" s="107">
        <f>G6+1</f>
        <v>73</v>
      </c>
      <c r="I6" s="100"/>
      <c r="J6" s="100" t="s">
        <v>154</v>
      </c>
      <c r="K6" s="100" t="s">
        <v>155</v>
      </c>
      <c r="L6" s="100" t="s">
        <v>156</v>
      </c>
      <c r="M6" s="100" t="s">
        <v>155</v>
      </c>
      <c r="N6" s="100" t="s">
        <v>154</v>
      </c>
      <c r="O6" s="100" t="s">
        <v>157</v>
      </c>
      <c r="P6" s="100"/>
    </row>
    <row r="7" s="96" customFormat="1" ht="21" customHeight="1" spans="1:16">
      <c r="A7" s="107" t="s">
        <v>158</v>
      </c>
      <c r="B7" s="107">
        <f t="shared" si="0"/>
        <v>63</v>
      </c>
      <c r="C7" s="107">
        <f>D7-2</f>
        <v>64</v>
      </c>
      <c r="D7" s="107">
        <v>66</v>
      </c>
      <c r="E7" s="107">
        <f>D7+2</f>
        <v>68</v>
      </c>
      <c r="F7" s="107">
        <f>E7+2</f>
        <v>70</v>
      </c>
      <c r="G7" s="107">
        <f>F7+1</f>
        <v>71</v>
      </c>
      <c r="H7" s="107">
        <f>G7+1</f>
        <v>72</v>
      </c>
      <c r="I7" s="100"/>
      <c r="J7" s="100" t="s">
        <v>159</v>
      </c>
      <c r="K7" s="100" t="s">
        <v>155</v>
      </c>
      <c r="L7" s="100">
        <f>0.3/0.3</f>
        <v>1</v>
      </c>
      <c r="M7" s="100" t="s">
        <v>156</v>
      </c>
      <c r="N7" s="100" t="s">
        <v>160</v>
      </c>
      <c r="O7" s="100" t="s">
        <v>161</v>
      </c>
      <c r="P7" s="100"/>
    </row>
    <row r="8" s="96" customFormat="1" ht="21" customHeight="1" spans="1:16">
      <c r="A8" s="107" t="s">
        <v>162</v>
      </c>
      <c r="B8" s="107">
        <f>C8-4</f>
        <v>100</v>
      </c>
      <c r="C8" s="107">
        <f>D8-4</f>
        <v>104</v>
      </c>
      <c r="D8" s="107" t="s">
        <v>163</v>
      </c>
      <c r="E8" s="107">
        <f>D8+4</f>
        <v>112</v>
      </c>
      <c r="F8" s="107">
        <f>E8+4</f>
        <v>116</v>
      </c>
      <c r="G8" s="107">
        <f>F8+6</f>
        <v>122</v>
      </c>
      <c r="H8" s="107">
        <f>G8+6</f>
        <v>128</v>
      </c>
      <c r="I8" s="100"/>
      <c r="J8" s="100" t="s">
        <v>164</v>
      </c>
      <c r="K8" s="100" t="s">
        <v>155</v>
      </c>
      <c r="L8" s="100" t="s">
        <v>155</v>
      </c>
      <c r="M8" s="100" t="s">
        <v>155</v>
      </c>
      <c r="N8" s="100" t="s">
        <v>155</v>
      </c>
      <c r="O8" s="100" t="s">
        <v>155</v>
      </c>
      <c r="P8" s="100"/>
    </row>
    <row r="9" s="96" customFormat="1" ht="21" customHeight="1" spans="1:16">
      <c r="A9" s="107" t="s">
        <v>165</v>
      </c>
      <c r="B9" s="107">
        <f>C9-4</f>
        <v>106</v>
      </c>
      <c r="C9" s="107">
        <f>D9-4</f>
        <v>110</v>
      </c>
      <c r="D9" s="107" t="s">
        <v>166</v>
      </c>
      <c r="E9" s="107">
        <f>D9+4</f>
        <v>118</v>
      </c>
      <c r="F9" s="107">
        <f>E9+5</f>
        <v>123</v>
      </c>
      <c r="G9" s="107">
        <f>F9+6</f>
        <v>129</v>
      </c>
      <c r="H9" s="107">
        <f>G9+7</f>
        <v>136</v>
      </c>
      <c r="I9" s="100"/>
      <c r="J9" s="100" t="s">
        <v>155</v>
      </c>
      <c r="K9" s="100" t="s">
        <v>155</v>
      </c>
      <c r="L9" s="100" t="s">
        <v>155</v>
      </c>
      <c r="M9" s="100" t="s">
        <v>167</v>
      </c>
      <c r="N9" s="100" t="s">
        <v>155</v>
      </c>
      <c r="O9" s="100" t="s">
        <v>155</v>
      </c>
      <c r="P9" s="100"/>
    </row>
    <row r="10" s="96" customFormat="1" ht="21" customHeight="1" spans="1:16">
      <c r="A10" s="107" t="s">
        <v>168</v>
      </c>
      <c r="B10" s="107">
        <f t="shared" si="0"/>
        <v>40</v>
      </c>
      <c r="C10" s="107">
        <f>D10-1</f>
        <v>41</v>
      </c>
      <c r="D10" s="107">
        <v>42</v>
      </c>
      <c r="E10" s="107">
        <f>D10+1</f>
        <v>43</v>
      </c>
      <c r="F10" s="107">
        <f>E10+1</f>
        <v>44</v>
      </c>
      <c r="G10" s="107">
        <f>F10+1.2</f>
        <v>45.2</v>
      </c>
      <c r="H10" s="107">
        <f>G10+1.2</f>
        <v>46.4</v>
      </c>
      <c r="I10" s="100"/>
      <c r="J10" s="100" t="s">
        <v>155</v>
      </c>
      <c r="K10" s="100" t="s">
        <v>155</v>
      </c>
      <c r="L10" s="100" t="s">
        <v>155</v>
      </c>
      <c r="M10" s="100" t="s">
        <v>155</v>
      </c>
      <c r="N10" s="100" t="s">
        <v>155</v>
      </c>
      <c r="O10" s="100" t="s">
        <v>155</v>
      </c>
      <c r="P10" s="100"/>
    </row>
    <row r="11" s="96" customFormat="1" ht="21" customHeight="1" spans="1:16">
      <c r="A11" s="107" t="s">
        <v>169</v>
      </c>
      <c r="B11" s="107">
        <f>C11-0.5</f>
        <v>60.5</v>
      </c>
      <c r="C11" s="107">
        <f>D11-1</f>
        <v>61</v>
      </c>
      <c r="D11" s="107">
        <v>62</v>
      </c>
      <c r="E11" s="107">
        <f>D11+1</f>
        <v>63</v>
      </c>
      <c r="F11" s="107">
        <f>E11+1</f>
        <v>64</v>
      </c>
      <c r="G11" s="107">
        <f>F11+0.5</f>
        <v>64.5</v>
      </c>
      <c r="H11" s="107">
        <f>G11+0.5</f>
        <v>65</v>
      </c>
      <c r="I11" s="100"/>
      <c r="J11" s="100" t="s">
        <v>170</v>
      </c>
      <c r="K11" s="100" t="s">
        <v>171</v>
      </c>
      <c r="L11" s="100" t="s">
        <v>172</v>
      </c>
      <c r="M11" s="100" t="s">
        <v>173</v>
      </c>
      <c r="N11" s="100" t="s">
        <v>171</v>
      </c>
      <c r="O11" s="100" t="s">
        <v>174</v>
      </c>
      <c r="P11" s="100"/>
    </row>
    <row r="12" s="96" customFormat="1" ht="21" customHeight="1" spans="1:16">
      <c r="A12" s="107" t="s">
        <v>175</v>
      </c>
      <c r="B12" s="107">
        <f>C12-0.8</f>
        <v>19.9</v>
      </c>
      <c r="C12" s="107">
        <f>D12-0.8</f>
        <v>20.7</v>
      </c>
      <c r="D12" s="107">
        <v>21.5</v>
      </c>
      <c r="E12" s="107">
        <f>D12+0.8</f>
        <v>22.3</v>
      </c>
      <c r="F12" s="107">
        <f>E12+0.8</f>
        <v>23.1</v>
      </c>
      <c r="G12" s="107">
        <f>F12+1.3</f>
        <v>24.4</v>
      </c>
      <c r="H12" s="107">
        <f>G12+1.3</f>
        <v>25.7</v>
      </c>
      <c r="I12" s="100"/>
      <c r="J12" s="100" t="s">
        <v>176</v>
      </c>
      <c r="K12" s="100" t="s">
        <v>177</v>
      </c>
      <c r="L12" s="100" t="s">
        <v>155</v>
      </c>
      <c r="M12" s="100" t="s">
        <v>167</v>
      </c>
      <c r="N12" s="100" t="s">
        <v>155</v>
      </c>
      <c r="O12" s="100" t="s">
        <v>178</v>
      </c>
      <c r="P12" s="100"/>
    </row>
    <row r="13" s="96" customFormat="1" ht="21" customHeight="1" spans="1:16">
      <c r="A13" s="107" t="s">
        <v>179</v>
      </c>
      <c r="B13" s="107">
        <f>C13-0.7</f>
        <v>17.1</v>
      </c>
      <c r="C13" s="107">
        <f>D13-0.7</f>
        <v>17.8</v>
      </c>
      <c r="D13" s="107">
        <v>18.5</v>
      </c>
      <c r="E13" s="107">
        <f>D13+0.7</f>
        <v>19.2</v>
      </c>
      <c r="F13" s="107">
        <f>E13+0.7</f>
        <v>19.9</v>
      </c>
      <c r="G13" s="107">
        <f>F13+0.9</f>
        <v>20.8</v>
      </c>
      <c r="H13" s="107">
        <f>G13+0.9</f>
        <v>21.7</v>
      </c>
      <c r="I13" s="100"/>
      <c r="J13" s="100" t="s">
        <v>180</v>
      </c>
      <c r="K13" s="100" t="s">
        <v>181</v>
      </c>
      <c r="L13" s="100" t="s">
        <v>181</v>
      </c>
      <c r="M13" s="100" t="s">
        <v>181</v>
      </c>
      <c r="N13" s="100" t="s">
        <v>181</v>
      </c>
      <c r="O13" s="100" t="s">
        <v>181</v>
      </c>
      <c r="P13" s="100"/>
    </row>
    <row r="14" s="96" customFormat="1" ht="21" customHeight="1" spans="1:16">
      <c r="A14" s="107" t="s">
        <v>182</v>
      </c>
      <c r="B14" s="107">
        <f>C14-0.5</f>
        <v>13</v>
      </c>
      <c r="C14" s="107">
        <f>D14-0.5</f>
        <v>13.5</v>
      </c>
      <c r="D14" s="107">
        <v>14</v>
      </c>
      <c r="E14" s="107">
        <f>D14+0.5</f>
        <v>14.5</v>
      </c>
      <c r="F14" s="107">
        <f>E14+0.5</f>
        <v>15</v>
      </c>
      <c r="G14" s="107">
        <f>F14+0.7</f>
        <v>15.7</v>
      </c>
      <c r="H14" s="107">
        <f>G14+0.7</f>
        <v>16.4</v>
      </c>
      <c r="I14" s="100"/>
      <c r="J14" s="100" t="s">
        <v>156</v>
      </c>
      <c r="K14" s="100" t="s">
        <v>155</v>
      </c>
      <c r="L14" s="100" t="s">
        <v>180</v>
      </c>
      <c r="M14" s="100" t="s">
        <v>180</v>
      </c>
      <c r="N14" s="100" t="s">
        <v>181</v>
      </c>
      <c r="O14" s="100" t="s">
        <v>181</v>
      </c>
      <c r="P14" s="100"/>
    </row>
    <row r="15" s="96" customFormat="1" ht="21" customHeight="1" spans="1:16">
      <c r="A15" s="107" t="s">
        <v>183</v>
      </c>
      <c r="B15" s="107">
        <f>C15</f>
        <v>9.5</v>
      </c>
      <c r="C15" s="107">
        <f>D15</f>
        <v>9.5</v>
      </c>
      <c r="D15" s="107">
        <v>9.5</v>
      </c>
      <c r="E15" s="107">
        <f t="shared" ref="E15:H15" si="1">D15</f>
        <v>9.5</v>
      </c>
      <c r="F15" s="107">
        <f t="shared" si="1"/>
        <v>9.5</v>
      </c>
      <c r="G15" s="107">
        <f t="shared" si="1"/>
        <v>9.5</v>
      </c>
      <c r="H15" s="107">
        <f t="shared" si="1"/>
        <v>9.5</v>
      </c>
      <c r="I15" s="100"/>
      <c r="J15" s="100" t="s">
        <v>155</v>
      </c>
      <c r="K15" s="100" t="s">
        <v>155</v>
      </c>
      <c r="L15" s="100" t="s">
        <v>155</v>
      </c>
      <c r="M15" s="100" t="s">
        <v>155</v>
      </c>
      <c r="N15" s="100" t="s">
        <v>155</v>
      </c>
      <c r="O15" s="100" t="s">
        <v>155</v>
      </c>
      <c r="P15" s="100"/>
    </row>
    <row r="16" s="96" customFormat="1" ht="21" customHeight="1" spans="1:16">
      <c r="A16" s="107" t="s">
        <v>184</v>
      </c>
      <c r="B16" s="107">
        <f>C16</f>
        <v>9</v>
      </c>
      <c r="C16" s="107">
        <f>D16</f>
        <v>9</v>
      </c>
      <c r="D16" s="107">
        <v>9</v>
      </c>
      <c r="E16" s="107">
        <f t="shared" ref="E16:H16" si="2">D16</f>
        <v>9</v>
      </c>
      <c r="F16" s="107">
        <f t="shared" si="2"/>
        <v>9</v>
      </c>
      <c r="G16" s="107">
        <f t="shared" si="2"/>
        <v>9</v>
      </c>
      <c r="H16" s="107">
        <f t="shared" si="2"/>
        <v>9</v>
      </c>
      <c r="I16" s="100"/>
      <c r="J16" s="100" t="s">
        <v>155</v>
      </c>
      <c r="K16" s="100" t="s">
        <v>155</v>
      </c>
      <c r="L16" s="100" t="s">
        <v>155</v>
      </c>
      <c r="M16" s="100" t="s">
        <v>155</v>
      </c>
      <c r="N16" s="100" t="s">
        <v>155</v>
      </c>
      <c r="O16" s="100" t="s">
        <v>155</v>
      </c>
      <c r="P16" s="100"/>
    </row>
    <row r="17" s="96" customFormat="1" ht="21" customHeight="1" spans="1:16">
      <c r="A17" s="107" t="s">
        <v>185</v>
      </c>
      <c r="B17" s="107">
        <f>C17-1</f>
        <v>53</v>
      </c>
      <c r="C17" s="107">
        <f t="shared" ref="C17:C21" si="3">D17-1</f>
        <v>54</v>
      </c>
      <c r="D17" s="107">
        <v>55</v>
      </c>
      <c r="E17" s="107">
        <f>D17+1</f>
        <v>56</v>
      </c>
      <c r="F17" s="107">
        <f>E17+1</f>
        <v>57</v>
      </c>
      <c r="G17" s="107">
        <f>F17+1.5</f>
        <v>58.5</v>
      </c>
      <c r="H17" s="107">
        <f>G17+1.5</f>
        <v>60</v>
      </c>
      <c r="I17" s="100"/>
      <c r="J17" s="100"/>
      <c r="K17" s="100" t="s">
        <v>155</v>
      </c>
      <c r="L17" s="100" t="s">
        <v>155</v>
      </c>
      <c r="M17" s="100" t="s">
        <v>155</v>
      </c>
      <c r="N17" s="100" t="s">
        <v>155</v>
      </c>
      <c r="O17" s="100" t="s">
        <v>155</v>
      </c>
      <c r="P17" s="100"/>
    </row>
    <row r="18" s="96" customFormat="1" ht="21" customHeight="1" spans="1:16">
      <c r="A18" s="107" t="s">
        <v>186</v>
      </c>
      <c r="B18" s="107">
        <f>C18-1</f>
        <v>52</v>
      </c>
      <c r="C18" s="107">
        <f t="shared" si="3"/>
        <v>53</v>
      </c>
      <c r="D18" s="107">
        <v>54</v>
      </c>
      <c r="E18" s="107">
        <f>D18+1</f>
        <v>55</v>
      </c>
      <c r="F18" s="107">
        <f>E18+1</f>
        <v>56</v>
      </c>
      <c r="G18" s="107">
        <f>F18+1.5</f>
        <v>57.5</v>
      </c>
      <c r="H18" s="107">
        <f>G18+1.5</f>
        <v>59</v>
      </c>
      <c r="I18" s="100"/>
      <c r="J18" s="100" t="s">
        <v>187</v>
      </c>
      <c r="K18" s="100" t="s">
        <v>181</v>
      </c>
      <c r="L18" s="100" t="s">
        <v>181</v>
      </c>
      <c r="M18" s="100" t="s">
        <v>188</v>
      </c>
      <c r="N18" s="100" t="s">
        <v>181</v>
      </c>
      <c r="O18" s="100" t="s">
        <v>154</v>
      </c>
      <c r="P18" s="100"/>
    </row>
    <row r="19" s="96" customFormat="1" ht="21" customHeight="1" spans="1:16">
      <c r="A19" s="107" t="s">
        <v>189</v>
      </c>
      <c r="B19" s="107">
        <f>C19-0.5</f>
        <v>35</v>
      </c>
      <c r="C19" s="107">
        <f>D19-0.5</f>
        <v>35.5</v>
      </c>
      <c r="D19" s="107">
        <v>36</v>
      </c>
      <c r="E19" s="107">
        <f t="shared" ref="E19:G19" si="4">D19+0.5</f>
        <v>36.5</v>
      </c>
      <c r="F19" s="107">
        <f t="shared" si="4"/>
        <v>37</v>
      </c>
      <c r="G19" s="107">
        <f t="shared" si="4"/>
        <v>37.5</v>
      </c>
      <c r="H19" s="107">
        <f>G19</f>
        <v>37.5</v>
      </c>
      <c r="I19" s="100"/>
      <c r="J19" s="100" t="s">
        <v>156</v>
      </c>
      <c r="K19" s="100" t="s">
        <v>155</v>
      </c>
      <c r="L19" s="100" t="s">
        <v>180</v>
      </c>
      <c r="M19" s="100" t="s">
        <v>180</v>
      </c>
      <c r="N19" s="100" t="s">
        <v>181</v>
      </c>
      <c r="O19" s="100" t="s">
        <v>181</v>
      </c>
      <c r="P19" s="100"/>
    </row>
    <row r="20" s="96" customFormat="1" ht="21" customHeight="1" spans="1:16">
      <c r="A20" s="107" t="s">
        <v>190</v>
      </c>
      <c r="B20" s="107">
        <f>C20-0.5</f>
        <v>25</v>
      </c>
      <c r="C20" s="107">
        <f>D20-0.5</f>
        <v>25.5</v>
      </c>
      <c r="D20" s="107">
        <v>26</v>
      </c>
      <c r="E20" s="107">
        <f>D20+0.5</f>
        <v>26.5</v>
      </c>
      <c r="F20" s="107">
        <f>E20+0.5</f>
        <v>27</v>
      </c>
      <c r="G20" s="107">
        <f>F20+0.75</f>
        <v>27.75</v>
      </c>
      <c r="H20" s="107">
        <f>G20</f>
        <v>27.75</v>
      </c>
      <c r="I20" s="100"/>
      <c r="J20" s="100" t="s">
        <v>176</v>
      </c>
      <c r="K20" s="100" t="s">
        <v>177</v>
      </c>
      <c r="L20" s="100" t="s">
        <v>155</v>
      </c>
      <c r="M20" s="100" t="s">
        <v>167</v>
      </c>
      <c r="N20" s="100" t="s">
        <v>155</v>
      </c>
      <c r="O20" s="100" t="s">
        <v>178</v>
      </c>
      <c r="P20" s="100"/>
    </row>
    <row r="21" s="96" customFormat="1" ht="19" customHeight="1" spans="1:16">
      <c r="A21" s="107" t="s">
        <v>191</v>
      </c>
      <c r="B21" s="107">
        <f>C21</f>
        <v>17</v>
      </c>
      <c r="C21" s="107">
        <f t="shared" si="3"/>
        <v>17</v>
      </c>
      <c r="D21" s="107">
        <v>18</v>
      </c>
      <c r="E21" s="107">
        <f>D21</f>
        <v>18</v>
      </c>
      <c r="F21" s="107">
        <f>D21+1.5</f>
        <v>19.5</v>
      </c>
      <c r="G21" s="107">
        <f>D21+1.5</f>
        <v>19.5</v>
      </c>
      <c r="H21" s="107">
        <f>F21</f>
        <v>19.5</v>
      </c>
      <c r="I21" s="115"/>
      <c r="J21" s="100" t="s">
        <v>180</v>
      </c>
      <c r="K21" s="100" t="s">
        <v>181</v>
      </c>
      <c r="L21" s="100" t="s">
        <v>181</v>
      </c>
      <c r="M21" s="100" t="s">
        <v>181</v>
      </c>
      <c r="N21" s="100" t="s">
        <v>181</v>
      </c>
      <c r="O21" s="100" t="s">
        <v>181</v>
      </c>
      <c r="P21" s="116"/>
    </row>
    <row r="22" s="95" customFormat="1" ht="47" customHeight="1" spans="1:14">
      <c r="A22" s="108"/>
      <c r="B22" s="108"/>
      <c r="C22" s="108"/>
      <c r="D22" s="108"/>
      <c r="E22" s="108"/>
      <c r="F22" s="108"/>
      <c r="G22" s="108"/>
      <c r="H22" s="108"/>
      <c r="I22" s="108"/>
      <c r="J22" s="95" t="s">
        <v>192</v>
      </c>
      <c r="K22" s="117"/>
      <c r="L22" s="95" t="s">
        <v>193</v>
      </c>
      <c r="M22" s="95"/>
      <c r="N22" s="95" t="s">
        <v>194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1"/>
  </mergeCells>
  <pageMargins left="0.751388888888889" right="0.751388888888889" top="1" bottom="1" header="0.5" footer="0.5"/>
  <pageSetup paperSize="9" scale="79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L16" sqref="L16:M16"/>
    </sheetView>
  </sheetViews>
  <sheetFormatPr defaultColWidth="10.1666666666667" defaultRowHeight="15.6"/>
  <cols>
    <col min="1" max="1" width="9.66666666666667" style="120" customWidth="1"/>
    <col min="2" max="2" width="11.1666666666667" style="120" customWidth="1"/>
    <col min="3" max="3" width="9.16666666666667" style="120" customWidth="1"/>
    <col min="4" max="4" width="9.5" style="120" customWidth="1"/>
    <col min="5" max="5" width="10.6833333333333" style="120" customWidth="1"/>
    <col min="6" max="6" width="18.6" style="120" customWidth="1"/>
    <col min="7" max="7" width="9.5" style="120" customWidth="1"/>
    <col min="8" max="8" width="9.16666666666667" style="120" customWidth="1"/>
    <col min="9" max="9" width="8.16666666666667" style="120" customWidth="1"/>
    <col min="10" max="10" width="10.5" style="120" customWidth="1"/>
    <col min="11" max="11" width="12.1666666666667" style="120" customWidth="1"/>
    <col min="12" max="16384" width="10.1666666666667" style="120"/>
  </cols>
  <sheetData>
    <row r="1" ht="26.55" spans="1:11">
      <c r="A1" s="121" t="s">
        <v>215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>
      <c r="A2" s="122" t="s">
        <v>37</v>
      </c>
      <c r="B2" s="123" t="s">
        <v>38</v>
      </c>
      <c r="C2" s="123"/>
      <c r="D2" s="124" t="s">
        <v>46</v>
      </c>
      <c r="E2" s="125" t="s">
        <v>47</v>
      </c>
      <c r="F2" s="126" t="s">
        <v>216</v>
      </c>
      <c r="G2" s="127" t="s">
        <v>53</v>
      </c>
      <c r="H2" s="127"/>
      <c r="I2" s="194" t="s">
        <v>41</v>
      </c>
      <c r="J2" s="195" t="s">
        <v>42</v>
      </c>
      <c r="K2" s="196"/>
    </row>
    <row r="3" spans="1:11">
      <c r="A3" s="128" t="s">
        <v>59</v>
      </c>
      <c r="B3" s="129">
        <v>8080</v>
      </c>
      <c r="C3" s="129"/>
      <c r="D3" s="130" t="s">
        <v>217</v>
      </c>
      <c r="E3" s="131">
        <v>45473</v>
      </c>
      <c r="F3" s="131"/>
      <c r="G3" s="131"/>
      <c r="H3" s="132" t="s">
        <v>218</v>
      </c>
      <c r="I3" s="132"/>
      <c r="J3" s="132"/>
      <c r="K3" s="197"/>
    </row>
    <row r="4" spans="1:11">
      <c r="A4" s="133" t="s">
        <v>56</v>
      </c>
      <c r="B4" s="134">
        <v>4</v>
      </c>
      <c r="C4" s="134">
        <v>5</v>
      </c>
      <c r="D4" s="135" t="s">
        <v>219</v>
      </c>
      <c r="E4" s="136" t="s">
        <v>220</v>
      </c>
      <c r="F4" s="136"/>
      <c r="G4" s="136"/>
      <c r="H4" s="137" t="s">
        <v>221</v>
      </c>
      <c r="I4" s="137"/>
      <c r="J4" s="198" t="s">
        <v>50</v>
      </c>
      <c r="K4" s="199" t="s">
        <v>51</v>
      </c>
    </row>
    <row r="5" spans="1:11">
      <c r="A5" s="133" t="s">
        <v>222</v>
      </c>
      <c r="B5" s="129">
        <v>5</v>
      </c>
      <c r="C5" s="129"/>
      <c r="D5" s="130" t="s">
        <v>220</v>
      </c>
      <c r="E5" s="138" t="s">
        <v>223</v>
      </c>
      <c r="F5" s="138" t="s">
        <v>224</v>
      </c>
      <c r="G5" s="138" t="s">
        <v>225</v>
      </c>
      <c r="H5" s="137" t="s">
        <v>226</v>
      </c>
      <c r="I5" s="137"/>
      <c r="J5" s="198" t="s">
        <v>50</v>
      </c>
      <c r="K5" s="199" t="s">
        <v>51</v>
      </c>
    </row>
    <row r="6" spans="1:11">
      <c r="A6" s="139" t="s">
        <v>227</v>
      </c>
      <c r="B6" s="140">
        <v>490</v>
      </c>
      <c r="C6" s="140"/>
      <c r="D6" s="141" t="s">
        <v>228</v>
      </c>
      <c r="E6" s="142"/>
      <c r="F6" s="143">
        <v>6500</v>
      </c>
      <c r="G6" s="144"/>
      <c r="H6" s="145" t="s">
        <v>229</v>
      </c>
      <c r="I6" s="145"/>
      <c r="J6" s="200" t="s">
        <v>50</v>
      </c>
      <c r="K6" s="201" t="s">
        <v>51</v>
      </c>
    </row>
    <row r="7" ht="16.35" spans="1:11">
      <c r="A7" s="146"/>
      <c r="B7" s="147"/>
      <c r="C7" s="147"/>
      <c r="D7" s="146"/>
      <c r="E7" s="147"/>
      <c r="F7" s="148"/>
      <c r="G7" s="146"/>
      <c r="H7" s="148"/>
      <c r="I7" s="147"/>
      <c r="J7" s="147"/>
      <c r="K7" s="147"/>
    </row>
    <row r="8" spans="1:11">
      <c r="A8" s="149" t="s">
        <v>230</v>
      </c>
      <c r="B8" s="150" t="s">
        <v>231</v>
      </c>
      <c r="C8" s="150" t="s">
        <v>232</v>
      </c>
      <c r="D8" s="150" t="s">
        <v>233</v>
      </c>
      <c r="E8" s="150" t="s">
        <v>234</v>
      </c>
      <c r="F8" s="150" t="s">
        <v>235</v>
      </c>
      <c r="G8" s="151" t="s">
        <v>236</v>
      </c>
      <c r="H8" s="152"/>
      <c r="I8" s="152"/>
      <c r="J8" s="152"/>
      <c r="K8" s="202"/>
    </row>
    <row r="9" spans="1:11">
      <c r="A9" s="133" t="s">
        <v>237</v>
      </c>
      <c r="B9" s="135"/>
      <c r="C9" s="153" t="s">
        <v>50</v>
      </c>
      <c r="D9" s="153" t="s">
        <v>51</v>
      </c>
      <c r="E9" s="130" t="s">
        <v>238</v>
      </c>
      <c r="F9" s="154" t="s">
        <v>239</v>
      </c>
      <c r="G9" s="155" t="s">
        <v>240</v>
      </c>
      <c r="H9" s="156"/>
      <c r="I9" s="156"/>
      <c r="J9" s="156"/>
      <c r="K9" s="203"/>
    </row>
    <row r="10" spans="1:13">
      <c r="A10" s="133" t="s">
        <v>241</v>
      </c>
      <c r="B10" s="135"/>
      <c r="C10" s="153" t="s">
        <v>50</v>
      </c>
      <c r="D10" s="153" t="s">
        <v>51</v>
      </c>
      <c r="E10" s="130" t="s">
        <v>242</v>
      </c>
      <c r="F10" s="154" t="s">
        <v>203</v>
      </c>
      <c r="G10" s="157" t="s">
        <v>243</v>
      </c>
      <c r="H10" s="158"/>
      <c r="I10" s="158"/>
      <c r="J10" s="158"/>
      <c r="K10" s="204"/>
      <c r="M10" s="120" t="s">
        <v>244</v>
      </c>
    </row>
    <row r="11" spans="1:11">
      <c r="A11" s="159" t="s">
        <v>204</v>
      </c>
      <c r="B11" s="160"/>
      <c r="C11" s="160"/>
      <c r="D11" s="160"/>
      <c r="E11" s="160"/>
      <c r="F11" s="160"/>
      <c r="G11" s="160"/>
      <c r="H11" s="160"/>
      <c r="I11" s="160"/>
      <c r="J11" s="160"/>
      <c r="K11" s="205"/>
    </row>
    <row r="12" spans="1:11">
      <c r="A12" s="128" t="s">
        <v>75</v>
      </c>
      <c r="B12" s="153" t="s">
        <v>71</v>
      </c>
      <c r="C12" s="153" t="s">
        <v>72</v>
      </c>
      <c r="D12" s="154"/>
      <c r="E12" s="130" t="s">
        <v>73</v>
      </c>
      <c r="F12" s="153" t="s">
        <v>71</v>
      </c>
      <c r="G12" s="153" t="s">
        <v>72</v>
      </c>
      <c r="H12" s="153"/>
      <c r="I12" s="130" t="s">
        <v>245</v>
      </c>
      <c r="J12" s="153" t="s">
        <v>71</v>
      </c>
      <c r="K12" s="206" t="s">
        <v>72</v>
      </c>
    </row>
    <row r="13" spans="1:11">
      <c r="A13" s="128" t="s">
        <v>78</v>
      </c>
      <c r="B13" s="153" t="s">
        <v>71</v>
      </c>
      <c r="C13" s="153" t="s">
        <v>72</v>
      </c>
      <c r="D13" s="154"/>
      <c r="E13" s="130" t="s">
        <v>83</v>
      </c>
      <c r="F13" s="153" t="s">
        <v>71</v>
      </c>
      <c r="G13" s="153" t="s">
        <v>72</v>
      </c>
      <c r="H13" s="153"/>
      <c r="I13" s="130" t="s">
        <v>246</v>
      </c>
      <c r="J13" s="153" t="s">
        <v>71</v>
      </c>
      <c r="K13" s="206" t="s">
        <v>72</v>
      </c>
    </row>
    <row r="14" ht="16.35" spans="1:11">
      <c r="A14" s="139" t="s">
        <v>247</v>
      </c>
      <c r="B14" s="161" t="s">
        <v>71</v>
      </c>
      <c r="C14" s="161" t="s">
        <v>72</v>
      </c>
      <c r="D14" s="162"/>
      <c r="E14" s="141" t="s">
        <v>248</v>
      </c>
      <c r="F14" s="161" t="s">
        <v>71</v>
      </c>
      <c r="G14" s="161" t="s">
        <v>72</v>
      </c>
      <c r="H14" s="161"/>
      <c r="I14" s="141" t="s">
        <v>249</v>
      </c>
      <c r="J14" s="161" t="s">
        <v>71</v>
      </c>
      <c r="K14" s="207" t="s">
        <v>72</v>
      </c>
    </row>
    <row r="15" ht="16.35" spans="1:11">
      <c r="A15" s="146"/>
      <c r="B15" s="163"/>
      <c r="C15" s="163"/>
      <c r="D15" s="147"/>
      <c r="E15" s="146"/>
      <c r="F15" s="163"/>
      <c r="G15" s="163"/>
      <c r="H15" s="163"/>
      <c r="I15" s="146"/>
      <c r="J15" s="163"/>
      <c r="K15" s="163"/>
    </row>
    <row r="16" s="118" customFormat="1" spans="1:11">
      <c r="A16" s="122" t="s">
        <v>250</v>
      </c>
      <c r="B16" s="164"/>
      <c r="C16" s="164"/>
      <c r="D16" s="164"/>
      <c r="E16" s="164"/>
      <c r="F16" s="164"/>
      <c r="G16" s="164"/>
      <c r="H16" s="164"/>
      <c r="I16" s="164"/>
      <c r="J16" s="164"/>
      <c r="K16" s="208"/>
    </row>
    <row r="17" spans="1:11">
      <c r="A17" s="133" t="s">
        <v>251</v>
      </c>
      <c r="B17" s="135"/>
      <c r="C17" s="135"/>
      <c r="D17" s="135"/>
      <c r="E17" s="135"/>
      <c r="F17" s="135"/>
      <c r="G17" s="135"/>
      <c r="H17" s="135"/>
      <c r="I17" s="135"/>
      <c r="J17" s="135"/>
      <c r="K17" s="209"/>
    </row>
    <row r="18" spans="1:11">
      <c r="A18" s="133" t="s">
        <v>252</v>
      </c>
      <c r="B18" s="135"/>
      <c r="C18" s="135"/>
      <c r="D18" s="135"/>
      <c r="E18" s="135"/>
      <c r="F18" s="135"/>
      <c r="G18" s="135"/>
      <c r="H18" s="135"/>
      <c r="I18" s="135"/>
      <c r="J18" s="135"/>
      <c r="K18" s="209"/>
    </row>
    <row r="19" spans="1:11">
      <c r="A19" s="165" t="s">
        <v>253</v>
      </c>
      <c r="B19" s="166"/>
      <c r="C19" s="166"/>
      <c r="D19" s="166"/>
      <c r="E19" s="166"/>
      <c r="F19" s="166"/>
      <c r="G19" s="166"/>
      <c r="H19" s="166"/>
      <c r="I19" s="166"/>
      <c r="J19" s="166"/>
      <c r="K19" s="210"/>
    </row>
    <row r="20" spans="1:11">
      <c r="A20" s="167" t="s">
        <v>254</v>
      </c>
      <c r="B20" s="168"/>
      <c r="C20" s="168"/>
      <c r="D20" s="168"/>
      <c r="E20" s="168"/>
      <c r="F20" s="168"/>
      <c r="G20" s="168"/>
      <c r="H20" s="168"/>
      <c r="I20" s="168"/>
      <c r="J20" s="168"/>
      <c r="K20" s="211"/>
    </row>
    <row r="21" spans="1:11">
      <c r="A21" s="167" t="s">
        <v>255</v>
      </c>
      <c r="B21" s="168"/>
      <c r="C21" s="168"/>
      <c r="D21" s="168"/>
      <c r="E21" s="168"/>
      <c r="F21" s="168"/>
      <c r="G21" s="168"/>
      <c r="H21" s="168"/>
      <c r="I21" s="168"/>
      <c r="J21" s="168"/>
      <c r="K21" s="211"/>
    </row>
    <row r="22" spans="1:11">
      <c r="A22" s="169"/>
      <c r="B22" s="170"/>
      <c r="C22" s="170"/>
      <c r="D22" s="170"/>
      <c r="E22" s="170"/>
      <c r="F22" s="170"/>
      <c r="G22" s="170"/>
      <c r="H22" s="170"/>
      <c r="I22" s="170"/>
      <c r="J22" s="170"/>
      <c r="K22" s="212"/>
    </row>
    <row r="23" spans="1:11">
      <c r="A23" s="171"/>
      <c r="B23" s="172"/>
      <c r="C23" s="172"/>
      <c r="D23" s="172"/>
      <c r="E23" s="172"/>
      <c r="F23" s="172"/>
      <c r="G23" s="172"/>
      <c r="H23" s="172"/>
      <c r="I23" s="172"/>
      <c r="J23" s="172"/>
      <c r="K23" s="213"/>
    </row>
    <row r="24" spans="1:11">
      <c r="A24" s="133" t="s">
        <v>112</v>
      </c>
      <c r="B24" s="135"/>
      <c r="C24" s="153" t="s">
        <v>50</v>
      </c>
      <c r="D24" s="153" t="s">
        <v>51</v>
      </c>
      <c r="E24" s="173"/>
      <c r="F24" s="173"/>
      <c r="G24" s="173"/>
      <c r="H24" s="173"/>
      <c r="I24" s="173"/>
      <c r="J24" s="173"/>
      <c r="K24" s="214"/>
    </row>
    <row r="25" ht="16.35" spans="1:11">
      <c r="A25" s="174" t="s">
        <v>256</v>
      </c>
      <c r="B25" s="175"/>
      <c r="C25" s="175"/>
      <c r="D25" s="175"/>
      <c r="E25" s="175"/>
      <c r="F25" s="175"/>
      <c r="G25" s="175"/>
      <c r="H25" s="175"/>
      <c r="I25" s="175"/>
      <c r="J25" s="175"/>
      <c r="K25" s="215"/>
    </row>
    <row r="26" ht="16.35" spans="1:11">
      <c r="A26" s="176"/>
      <c r="B26" s="176"/>
      <c r="C26" s="176"/>
      <c r="D26" s="176"/>
      <c r="E26" s="176"/>
      <c r="F26" s="176"/>
      <c r="G26" s="176"/>
      <c r="H26" s="176"/>
      <c r="I26" s="176"/>
      <c r="J26" s="176"/>
      <c r="K26" s="176"/>
    </row>
    <row r="27" spans="1:11">
      <c r="A27" s="177" t="s">
        <v>257</v>
      </c>
      <c r="B27" s="178"/>
      <c r="C27" s="178"/>
      <c r="D27" s="178"/>
      <c r="E27" s="178"/>
      <c r="F27" s="178"/>
      <c r="G27" s="178"/>
      <c r="H27" s="178"/>
      <c r="I27" s="178"/>
      <c r="J27" s="178"/>
      <c r="K27" s="216"/>
    </row>
    <row r="28" spans="1:11">
      <c r="A28" s="179" t="s">
        <v>258</v>
      </c>
      <c r="B28" s="153"/>
      <c r="C28" s="153"/>
      <c r="D28" s="153"/>
      <c r="E28" s="153"/>
      <c r="F28" s="153"/>
      <c r="G28" s="153"/>
      <c r="H28" s="153"/>
      <c r="I28" s="153"/>
      <c r="J28" s="153"/>
      <c r="K28" s="206"/>
    </row>
    <row r="29" spans="1:11">
      <c r="A29" s="180"/>
      <c r="B29" s="181"/>
      <c r="C29" s="181"/>
      <c r="D29" s="181"/>
      <c r="E29" s="181"/>
      <c r="F29" s="181"/>
      <c r="G29" s="181"/>
      <c r="H29" s="181"/>
      <c r="I29" s="181"/>
      <c r="J29" s="181"/>
      <c r="K29" s="217"/>
    </row>
    <row r="30" spans="1:11">
      <c r="A30" s="182"/>
      <c r="B30" s="183"/>
      <c r="C30" s="183"/>
      <c r="D30" s="183"/>
      <c r="E30" s="183"/>
      <c r="F30" s="183"/>
      <c r="G30" s="183"/>
      <c r="H30" s="183"/>
      <c r="I30" s="183"/>
      <c r="J30" s="183"/>
      <c r="K30" s="218"/>
    </row>
    <row r="31" spans="1:11">
      <c r="A31" s="182"/>
      <c r="B31" s="183"/>
      <c r="C31" s="183"/>
      <c r="D31" s="183"/>
      <c r="E31" s="183"/>
      <c r="F31" s="183"/>
      <c r="G31" s="183"/>
      <c r="H31" s="183"/>
      <c r="I31" s="183"/>
      <c r="J31" s="183"/>
      <c r="K31" s="218"/>
    </row>
    <row r="32" spans="1:11">
      <c r="A32" s="182"/>
      <c r="B32" s="183"/>
      <c r="C32" s="183"/>
      <c r="D32" s="183"/>
      <c r="E32" s="183"/>
      <c r="F32" s="183"/>
      <c r="G32" s="183"/>
      <c r="H32" s="183"/>
      <c r="I32" s="183"/>
      <c r="J32" s="183"/>
      <c r="K32" s="218"/>
    </row>
    <row r="33" ht="23" customHeight="1" spans="1:11">
      <c r="A33" s="182"/>
      <c r="B33" s="183"/>
      <c r="C33" s="183"/>
      <c r="D33" s="183"/>
      <c r="E33" s="183"/>
      <c r="F33" s="183"/>
      <c r="G33" s="183"/>
      <c r="H33" s="183"/>
      <c r="I33" s="183"/>
      <c r="J33" s="183"/>
      <c r="K33" s="218"/>
    </row>
    <row r="34" ht="23" customHeight="1" spans="1:11">
      <c r="A34" s="180"/>
      <c r="B34" s="181"/>
      <c r="C34" s="181"/>
      <c r="D34" s="181"/>
      <c r="E34" s="181"/>
      <c r="F34" s="181"/>
      <c r="G34" s="181"/>
      <c r="H34" s="181"/>
      <c r="I34" s="181"/>
      <c r="J34" s="181"/>
      <c r="K34" s="217"/>
    </row>
    <row r="35" ht="23" customHeight="1" spans="1:11">
      <c r="A35" s="184"/>
      <c r="B35" s="181"/>
      <c r="C35" s="181"/>
      <c r="D35" s="181"/>
      <c r="E35" s="181"/>
      <c r="F35" s="181"/>
      <c r="G35" s="181"/>
      <c r="H35" s="181"/>
      <c r="I35" s="181"/>
      <c r="J35" s="181"/>
      <c r="K35" s="217"/>
    </row>
    <row r="36" ht="23" customHeight="1" spans="1:11">
      <c r="A36" s="185"/>
      <c r="B36" s="186"/>
      <c r="C36" s="186"/>
      <c r="D36" s="186"/>
      <c r="E36" s="186"/>
      <c r="F36" s="186"/>
      <c r="G36" s="186"/>
      <c r="H36" s="186"/>
      <c r="I36" s="186"/>
      <c r="J36" s="186"/>
      <c r="K36" s="219"/>
    </row>
    <row r="37" ht="18.75" customHeight="1" spans="1:11">
      <c r="A37" s="187" t="s">
        <v>259</v>
      </c>
      <c r="B37" s="188"/>
      <c r="C37" s="188"/>
      <c r="D37" s="188"/>
      <c r="E37" s="188"/>
      <c r="F37" s="188"/>
      <c r="G37" s="188"/>
      <c r="H37" s="188"/>
      <c r="I37" s="188"/>
      <c r="J37" s="188"/>
      <c r="K37" s="220"/>
    </row>
    <row r="38" s="119" customFormat="1" ht="18.75" customHeight="1" spans="1:11">
      <c r="A38" s="133" t="s">
        <v>260</v>
      </c>
      <c r="B38" s="135"/>
      <c r="C38" s="135"/>
      <c r="D38" s="173" t="s">
        <v>261</v>
      </c>
      <c r="E38" s="173"/>
      <c r="F38" s="189" t="s">
        <v>262</v>
      </c>
      <c r="G38" s="190"/>
      <c r="H38" s="135" t="s">
        <v>263</v>
      </c>
      <c r="I38" s="135"/>
      <c r="J38" s="135" t="s">
        <v>264</v>
      </c>
      <c r="K38" s="209"/>
    </row>
    <row r="39" ht="18.75" customHeight="1" spans="1:13">
      <c r="A39" s="133" t="s">
        <v>113</v>
      </c>
      <c r="B39" s="135" t="s">
        <v>265</v>
      </c>
      <c r="C39" s="135"/>
      <c r="D39" s="135"/>
      <c r="E39" s="135"/>
      <c r="F39" s="135"/>
      <c r="G39" s="135"/>
      <c r="H39" s="135"/>
      <c r="I39" s="135"/>
      <c r="J39" s="135"/>
      <c r="K39" s="209"/>
      <c r="M39" s="119"/>
    </row>
    <row r="40" ht="31" customHeight="1" spans="1:11">
      <c r="A40" s="133" t="s">
        <v>266</v>
      </c>
      <c r="B40" s="135"/>
      <c r="C40" s="135"/>
      <c r="D40" s="135"/>
      <c r="E40" s="135"/>
      <c r="F40" s="135"/>
      <c r="G40" s="135"/>
      <c r="H40" s="135"/>
      <c r="I40" s="135"/>
      <c r="J40" s="135"/>
      <c r="K40" s="209"/>
    </row>
    <row r="41" ht="18.75" customHeight="1" spans="1:11">
      <c r="A41" s="133"/>
      <c r="B41" s="135"/>
      <c r="C41" s="135"/>
      <c r="D41" s="135"/>
      <c r="E41" s="135"/>
      <c r="F41" s="135"/>
      <c r="G41" s="135"/>
      <c r="H41" s="135"/>
      <c r="I41" s="135"/>
      <c r="J41" s="135"/>
      <c r="K41" s="209"/>
    </row>
    <row r="42" ht="32" customHeight="1" spans="1:11">
      <c r="A42" s="139" t="s">
        <v>125</v>
      </c>
      <c r="B42" s="191" t="s">
        <v>213</v>
      </c>
      <c r="C42" s="191"/>
      <c r="D42" s="141" t="s">
        <v>267</v>
      </c>
      <c r="E42" s="162" t="s">
        <v>214</v>
      </c>
      <c r="F42" s="141" t="s">
        <v>128</v>
      </c>
      <c r="G42" s="192">
        <v>45497</v>
      </c>
      <c r="H42" s="193" t="s">
        <v>129</v>
      </c>
      <c r="I42" s="193"/>
      <c r="J42" s="191" t="s">
        <v>130</v>
      </c>
      <c r="K42" s="22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76835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3"/>
  <sheetViews>
    <sheetView zoomScale="80" zoomScaleNormal="80" topLeftCell="B1" workbookViewId="0">
      <selection activeCell="V19" sqref="V19"/>
    </sheetView>
  </sheetViews>
  <sheetFormatPr defaultColWidth="9" defaultRowHeight="26" customHeight="1"/>
  <cols>
    <col min="1" max="1" width="17.1666666666667" style="95" customWidth="1"/>
    <col min="2" max="2" width="7.8" style="95" customWidth="1"/>
    <col min="3" max="8" width="9.33333333333333" style="95" customWidth="1"/>
    <col min="9" max="9" width="1.33333333333333" style="95" customWidth="1"/>
    <col min="10" max="10" width="11.5" style="95" customWidth="1"/>
    <col min="11" max="11" width="8.375" style="95" customWidth="1"/>
    <col min="12" max="12" width="10.5" style="95" customWidth="1"/>
    <col min="13" max="13" width="8.375" style="95" customWidth="1"/>
    <col min="14" max="15" width="10.875" style="95" customWidth="1"/>
    <col min="16" max="16" width="11" style="95" customWidth="1"/>
    <col min="17" max="16384" width="9" style="95"/>
  </cols>
  <sheetData>
    <row r="1" s="95" customFormat="1" ht="30" customHeight="1" spans="1:16">
      <c r="A1" s="98" t="s">
        <v>133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</row>
    <row r="2" s="96" customFormat="1" ht="25" customHeight="1" spans="1:16">
      <c r="A2" s="100" t="s">
        <v>46</v>
      </c>
      <c r="B2" s="101" t="s">
        <v>47</v>
      </c>
      <c r="C2" s="102"/>
      <c r="D2" s="103" t="s">
        <v>134</v>
      </c>
      <c r="E2" s="104"/>
      <c r="F2" s="104"/>
      <c r="G2" s="104"/>
      <c r="H2" s="104"/>
      <c r="I2" s="109"/>
      <c r="J2" s="110" t="s">
        <v>41</v>
      </c>
      <c r="K2" s="111" t="s">
        <v>42</v>
      </c>
      <c r="L2" s="112"/>
      <c r="M2" s="112"/>
      <c r="N2" s="112"/>
      <c r="O2" s="112"/>
      <c r="P2" s="113"/>
    </row>
    <row r="3" s="96" customFormat="1" ht="23" customHeight="1" spans="1:16">
      <c r="A3" s="105" t="s">
        <v>135</v>
      </c>
      <c r="B3" s="106" t="s">
        <v>136</v>
      </c>
      <c r="C3" s="105"/>
      <c r="D3" s="105"/>
      <c r="E3" s="105"/>
      <c r="F3" s="105"/>
      <c r="G3" s="105"/>
      <c r="H3" s="105"/>
      <c r="I3" s="100"/>
      <c r="J3" s="106" t="s">
        <v>137</v>
      </c>
      <c r="K3" s="105"/>
      <c r="L3" s="105"/>
      <c r="M3" s="105"/>
      <c r="N3" s="105"/>
      <c r="O3" s="105"/>
      <c r="P3" s="105"/>
    </row>
    <row r="4" s="96" customFormat="1" ht="23" customHeight="1" spans="1:16">
      <c r="A4" s="105"/>
      <c r="B4" s="107" t="s">
        <v>138</v>
      </c>
      <c r="C4" s="107" t="s">
        <v>96</v>
      </c>
      <c r="D4" s="107" t="s">
        <v>97</v>
      </c>
      <c r="E4" s="107" t="s">
        <v>98</v>
      </c>
      <c r="F4" s="107" t="s">
        <v>99</v>
      </c>
      <c r="G4" s="107" t="s">
        <v>100</v>
      </c>
      <c r="H4" s="107" t="s">
        <v>101</v>
      </c>
      <c r="I4" s="100"/>
      <c r="J4" s="114" t="s">
        <v>138</v>
      </c>
      <c r="K4" s="114" t="s">
        <v>96</v>
      </c>
      <c r="L4" s="114" t="s">
        <v>97</v>
      </c>
      <c r="M4" s="114" t="s">
        <v>98</v>
      </c>
      <c r="N4" s="114" t="s">
        <v>99</v>
      </c>
      <c r="O4" s="114" t="s">
        <v>100</v>
      </c>
      <c r="P4" s="114" t="s">
        <v>101</v>
      </c>
    </row>
    <row r="5" s="96" customFormat="1" ht="23" customHeight="1" spans="1:16">
      <c r="A5" s="105"/>
      <c r="B5" s="107" t="s">
        <v>139</v>
      </c>
      <c r="C5" s="107" t="s">
        <v>140</v>
      </c>
      <c r="D5" s="107" t="s">
        <v>141</v>
      </c>
      <c r="E5" s="107" t="s">
        <v>142</v>
      </c>
      <c r="F5" s="107" t="s">
        <v>143</v>
      </c>
      <c r="G5" s="107" t="s">
        <v>144</v>
      </c>
      <c r="H5" s="107" t="s">
        <v>145</v>
      </c>
      <c r="I5" s="100"/>
      <c r="J5" s="114" t="s">
        <v>146</v>
      </c>
      <c r="K5" s="114" t="s">
        <v>147</v>
      </c>
      <c r="L5" s="114" t="s">
        <v>148</v>
      </c>
      <c r="M5" s="114" t="s">
        <v>149</v>
      </c>
      <c r="N5" s="114" t="s">
        <v>150</v>
      </c>
      <c r="O5" s="114" t="s">
        <v>151</v>
      </c>
      <c r="P5" s="114" t="s">
        <v>152</v>
      </c>
    </row>
    <row r="6" s="96" customFormat="1" ht="21" customHeight="1" spans="1:16">
      <c r="A6" s="107" t="s">
        <v>153</v>
      </c>
      <c r="B6" s="107">
        <f t="shared" ref="B6:B10" si="0">C6-1</f>
        <v>64</v>
      </c>
      <c r="C6" s="107">
        <f>D6-2</f>
        <v>65</v>
      </c>
      <c r="D6" s="107">
        <v>67</v>
      </c>
      <c r="E6" s="107">
        <f>D6+2</f>
        <v>69</v>
      </c>
      <c r="F6" s="107">
        <f>E6+2</f>
        <v>71</v>
      </c>
      <c r="G6" s="107">
        <f>F6+1</f>
        <v>72</v>
      </c>
      <c r="H6" s="107">
        <f>G6+1</f>
        <v>73</v>
      </c>
      <c r="I6" s="100"/>
      <c r="J6" s="100" t="s">
        <v>154</v>
      </c>
      <c r="K6" s="100" t="s">
        <v>155</v>
      </c>
      <c r="L6" s="100" t="s">
        <v>156</v>
      </c>
      <c r="M6" s="100" t="s">
        <v>155</v>
      </c>
      <c r="N6" s="100" t="s">
        <v>154</v>
      </c>
      <c r="O6" s="100" t="s">
        <v>157</v>
      </c>
      <c r="P6" s="100"/>
    </row>
    <row r="7" s="96" customFormat="1" ht="21" customHeight="1" spans="1:16">
      <c r="A7" s="107" t="s">
        <v>158</v>
      </c>
      <c r="B7" s="107">
        <f t="shared" si="0"/>
        <v>63</v>
      </c>
      <c r="C7" s="107">
        <f>D7-2</f>
        <v>64</v>
      </c>
      <c r="D7" s="107">
        <v>66</v>
      </c>
      <c r="E7" s="107">
        <f>D7+2</f>
        <v>68</v>
      </c>
      <c r="F7" s="107">
        <f>E7+2</f>
        <v>70</v>
      </c>
      <c r="G7" s="107">
        <f>F7+1</f>
        <v>71</v>
      </c>
      <c r="H7" s="107">
        <f>G7+1</f>
        <v>72</v>
      </c>
      <c r="I7" s="100"/>
      <c r="J7" s="100" t="s">
        <v>159</v>
      </c>
      <c r="K7" s="100" t="s">
        <v>155</v>
      </c>
      <c r="L7" s="100">
        <f>0.3/0.3</f>
        <v>1</v>
      </c>
      <c r="M7" s="100" t="s">
        <v>156</v>
      </c>
      <c r="N7" s="100" t="s">
        <v>160</v>
      </c>
      <c r="O7" s="100" t="s">
        <v>161</v>
      </c>
      <c r="P7" s="100"/>
    </row>
    <row r="8" s="96" customFormat="1" ht="21" customHeight="1" spans="1:16">
      <c r="A8" s="107" t="s">
        <v>162</v>
      </c>
      <c r="B8" s="107">
        <f>C8-4</f>
        <v>100</v>
      </c>
      <c r="C8" s="107">
        <f>D8-4</f>
        <v>104</v>
      </c>
      <c r="D8" s="107" t="s">
        <v>163</v>
      </c>
      <c r="E8" s="107">
        <f>D8+4</f>
        <v>112</v>
      </c>
      <c r="F8" s="107">
        <f>E8+4</f>
        <v>116</v>
      </c>
      <c r="G8" s="107">
        <f>F8+6</f>
        <v>122</v>
      </c>
      <c r="H8" s="107">
        <f>G8+6</f>
        <v>128</v>
      </c>
      <c r="I8" s="100"/>
      <c r="J8" s="100" t="s">
        <v>164</v>
      </c>
      <c r="K8" s="100" t="s">
        <v>155</v>
      </c>
      <c r="L8" s="100" t="s">
        <v>155</v>
      </c>
      <c r="M8" s="100" t="s">
        <v>155</v>
      </c>
      <c r="N8" s="100" t="s">
        <v>155</v>
      </c>
      <c r="O8" s="100" t="s">
        <v>155</v>
      </c>
      <c r="P8" s="100"/>
    </row>
    <row r="9" s="96" customFormat="1" ht="21" customHeight="1" spans="1:16">
      <c r="A9" s="107" t="s">
        <v>165</v>
      </c>
      <c r="B9" s="107">
        <f>C9-4</f>
        <v>106</v>
      </c>
      <c r="C9" s="107">
        <f>D9-4</f>
        <v>110</v>
      </c>
      <c r="D9" s="107" t="s">
        <v>166</v>
      </c>
      <c r="E9" s="107">
        <f>D9+4</f>
        <v>118</v>
      </c>
      <c r="F9" s="107">
        <f>E9+5</f>
        <v>123</v>
      </c>
      <c r="G9" s="107">
        <f>F9+6</f>
        <v>129</v>
      </c>
      <c r="H9" s="107">
        <f>G9+7</f>
        <v>136</v>
      </c>
      <c r="I9" s="100"/>
      <c r="J9" s="100" t="s">
        <v>155</v>
      </c>
      <c r="K9" s="100" t="s">
        <v>155</v>
      </c>
      <c r="L9" s="100" t="s">
        <v>155</v>
      </c>
      <c r="M9" s="100" t="s">
        <v>167</v>
      </c>
      <c r="N9" s="100" t="s">
        <v>155</v>
      </c>
      <c r="O9" s="100" t="s">
        <v>155</v>
      </c>
      <c r="P9" s="100"/>
    </row>
    <row r="10" s="96" customFormat="1" ht="21" customHeight="1" spans="1:16">
      <c r="A10" s="107" t="s">
        <v>168</v>
      </c>
      <c r="B10" s="107">
        <f t="shared" si="0"/>
        <v>40</v>
      </c>
      <c r="C10" s="107">
        <f>D10-1</f>
        <v>41</v>
      </c>
      <c r="D10" s="107">
        <v>42</v>
      </c>
      <c r="E10" s="107">
        <f>D10+1</f>
        <v>43</v>
      </c>
      <c r="F10" s="107">
        <f>E10+1</f>
        <v>44</v>
      </c>
      <c r="G10" s="107">
        <f>F10+1.2</f>
        <v>45.2</v>
      </c>
      <c r="H10" s="107">
        <f>G10+1.2</f>
        <v>46.4</v>
      </c>
      <c r="I10" s="100"/>
      <c r="J10" s="100" t="s">
        <v>155</v>
      </c>
      <c r="K10" s="100" t="s">
        <v>155</v>
      </c>
      <c r="L10" s="100" t="s">
        <v>155</v>
      </c>
      <c r="M10" s="100" t="s">
        <v>155</v>
      </c>
      <c r="N10" s="100" t="s">
        <v>155</v>
      </c>
      <c r="O10" s="100" t="s">
        <v>155</v>
      </c>
      <c r="P10" s="100"/>
    </row>
    <row r="11" s="96" customFormat="1" ht="21" customHeight="1" spans="1:16">
      <c r="A11" s="107" t="s">
        <v>169</v>
      </c>
      <c r="B11" s="107">
        <f>C11-0.5</f>
        <v>60.5</v>
      </c>
      <c r="C11" s="107">
        <f>D11-1</f>
        <v>61</v>
      </c>
      <c r="D11" s="107">
        <v>62</v>
      </c>
      <c r="E11" s="107">
        <f>D11+1</f>
        <v>63</v>
      </c>
      <c r="F11" s="107">
        <f>E11+1</f>
        <v>64</v>
      </c>
      <c r="G11" s="107">
        <f>F11+0.5</f>
        <v>64.5</v>
      </c>
      <c r="H11" s="107">
        <f>G11+0.5</f>
        <v>65</v>
      </c>
      <c r="I11" s="100"/>
      <c r="J11" s="100" t="s">
        <v>170</v>
      </c>
      <c r="K11" s="100" t="s">
        <v>171</v>
      </c>
      <c r="L11" s="100" t="s">
        <v>172</v>
      </c>
      <c r="M11" s="100" t="s">
        <v>173</v>
      </c>
      <c r="N11" s="100" t="s">
        <v>171</v>
      </c>
      <c r="O11" s="100" t="s">
        <v>174</v>
      </c>
      <c r="P11" s="100"/>
    </row>
    <row r="12" s="96" customFormat="1" ht="21" customHeight="1" spans="1:16">
      <c r="A12" s="107" t="s">
        <v>175</v>
      </c>
      <c r="B12" s="107">
        <f>C12-0.8</f>
        <v>19.9</v>
      </c>
      <c r="C12" s="107">
        <f>D12-0.8</f>
        <v>20.7</v>
      </c>
      <c r="D12" s="107">
        <v>21.5</v>
      </c>
      <c r="E12" s="107">
        <f>D12+0.8</f>
        <v>22.3</v>
      </c>
      <c r="F12" s="107">
        <f>E12+0.8</f>
        <v>23.1</v>
      </c>
      <c r="G12" s="107">
        <f>F12+1.3</f>
        <v>24.4</v>
      </c>
      <c r="H12" s="107">
        <f>G12+1.3</f>
        <v>25.7</v>
      </c>
      <c r="I12" s="100"/>
      <c r="J12" s="100" t="s">
        <v>176</v>
      </c>
      <c r="K12" s="100" t="s">
        <v>177</v>
      </c>
      <c r="L12" s="100" t="s">
        <v>155</v>
      </c>
      <c r="M12" s="100" t="s">
        <v>167</v>
      </c>
      <c r="N12" s="100" t="s">
        <v>155</v>
      </c>
      <c r="O12" s="100" t="s">
        <v>178</v>
      </c>
      <c r="P12" s="100"/>
    </row>
    <row r="13" s="96" customFormat="1" ht="21" customHeight="1" spans="1:16">
      <c r="A13" s="107" t="s">
        <v>179</v>
      </c>
      <c r="B13" s="107">
        <f>C13-0.7</f>
        <v>17.1</v>
      </c>
      <c r="C13" s="107">
        <f>D13-0.7</f>
        <v>17.8</v>
      </c>
      <c r="D13" s="107">
        <v>18.5</v>
      </c>
      <c r="E13" s="107">
        <f>D13+0.7</f>
        <v>19.2</v>
      </c>
      <c r="F13" s="107">
        <f>E13+0.7</f>
        <v>19.9</v>
      </c>
      <c r="G13" s="107">
        <f>F13+0.9</f>
        <v>20.8</v>
      </c>
      <c r="H13" s="107">
        <f>G13+0.9</f>
        <v>21.7</v>
      </c>
      <c r="I13" s="100"/>
      <c r="J13" s="100" t="s">
        <v>180</v>
      </c>
      <c r="K13" s="100" t="s">
        <v>181</v>
      </c>
      <c r="L13" s="100" t="s">
        <v>181</v>
      </c>
      <c r="M13" s="100" t="s">
        <v>181</v>
      </c>
      <c r="N13" s="100" t="s">
        <v>181</v>
      </c>
      <c r="O13" s="100" t="s">
        <v>181</v>
      </c>
      <c r="P13" s="100"/>
    </row>
    <row r="14" s="96" customFormat="1" ht="21" customHeight="1" spans="1:16">
      <c r="A14" s="107" t="s">
        <v>182</v>
      </c>
      <c r="B14" s="107">
        <f>C14-0.5</f>
        <v>13</v>
      </c>
      <c r="C14" s="107">
        <f>D14-0.5</f>
        <v>13.5</v>
      </c>
      <c r="D14" s="107">
        <v>14</v>
      </c>
      <c r="E14" s="107">
        <f>D14+0.5</f>
        <v>14.5</v>
      </c>
      <c r="F14" s="107">
        <f>E14+0.5</f>
        <v>15</v>
      </c>
      <c r="G14" s="107">
        <f>F14+0.7</f>
        <v>15.7</v>
      </c>
      <c r="H14" s="107">
        <f>G14+0.7</f>
        <v>16.4</v>
      </c>
      <c r="I14" s="100"/>
      <c r="J14" s="100" t="s">
        <v>156</v>
      </c>
      <c r="K14" s="100" t="s">
        <v>155</v>
      </c>
      <c r="L14" s="100" t="s">
        <v>180</v>
      </c>
      <c r="M14" s="100" t="s">
        <v>180</v>
      </c>
      <c r="N14" s="100" t="s">
        <v>181</v>
      </c>
      <c r="O14" s="100" t="s">
        <v>181</v>
      </c>
      <c r="P14" s="100"/>
    </row>
    <row r="15" s="96" customFormat="1" ht="21" customHeight="1" spans="1:16">
      <c r="A15" s="107" t="s">
        <v>183</v>
      </c>
      <c r="B15" s="107">
        <f>C15</f>
        <v>9.5</v>
      </c>
      <c r="C15" s="107">
        <f>D15</f>
        <v>9.5</v>
      </c>
      <c r="D15" s="107">
        <v>9.5</v>
      </c>
      <c r="E15" s="107">
        <f t="shared" ref="E15:H15" si="1">D15</f>
        <v>9.5</v>
      </c>
      <c r="F15" s="107">
        <f t="shared" si="1"/>
        <v>9.5</v>
      </c>
      <c r="G15" s="107">
        <f t="shared" si="1"/>
        <v>9.5</v>
      </c>
      <c r="H15" s="107">
        <f t="shared" si="1"/>
        <v>9.5</v>
      </c>
      <c r="I15" s="100"/>
      <c r="J15" s="100" t="s">
        <v>155</v>
      </c>
      <c r="K15" s="100" t="s">
        <v>155</v>
      </c>
      <c r="L15" s="100" t="s">
        <v>155</v>
      </c>
      <c r="M15" s="100" t="s">
        <v>155</v>
      </c>
      <c r="N15" s="100" t="s">
        <v>155</v>
      </c>
      <c r="O15" s="100" t="s">
        <v>155</v>
      </c>
      <c r="P15" s="100"/>
    </row>
    <row r="16" s="96" customFormat="1" ht="21" customHeight="1" spans="1:16">
      <c r="A16" s="107" t="s">
        <v>184</v>
      </c>
      <c r="B16" s="107">
        <f>C16</f>
        <v>9</v>
      </c>
      <c r="C16" s="107">
        <f>D16</f>
        <v>9</v>
      </c>
      <c r="D16" s="107">
        <v>9</v>
      </c>
      <c r="E16" s="107">
        <f t="shared" ref="E16:H16" si="2">D16</f>
        <v>9</v>
      </c>
      <c r="F16" s="107">
        <f t="shared" si="2"/>
        <v>9</v>
      </c>
      <c r="G16" s="107">
        <f t="shared" si="2"/>
        <v>9</v>
      </c>
      <c r="H16" s="107">
        <f t="shared" si="2"/>
        <v>9</v>
      </c>
      <c r="I16" s="100"/>
      <c r="J16" s="100" t="s">
        <v>155</v>
      </c>
      <c r="K16" s="100" t="s">
        <v>155</v>
      </c>
      <c r="L16" s="100" t="s">
        <v>155</v>
      </c>
      <c r="M16" s="100" t="s">
        <v>155</v>
      </c>
      <c r="N16" s="100" t="s">
        <v>155</v>
      </c>
      <c r="O16" s="100" t="s">
        <v>155</v>
      </c>
      <c r="P16" s="100"/>
    </row>
    <row r="17" s="96" customFormat="1" ht="21" customHeight="1" spans="1:16">
      <c r="A17" s="107" t="s">
        <v>185</v>
      </c>
      <c r="B17" s="107">
        <f>C17-1</f>
        <v>53</v>
      </c>
      <c r="C17" s="107">
        <f t="shared" ref="C17:C21" si="3">D17-1</f>
        <v>54</v>
      </c>
      <c r="D17" s="107">
        <v>55</v>
      </c>
      <c r="E17" s="107">
        <f>D17+1</f>
        <v>56</v>
      </c>
      <c r="F17" s="107">
        <f>E17+1</f>
        <v>57</v>
      </c>
      <c r="G17" s="107">
        <f>F17+1.5</f>
        <v>58.5</v>
      </c>
      <c r="H17" s="107">
        <f>G17+1.5</f>
        <v>60</v>
      </c>
      <c r="I17" s="100"/>
      <c r="J17" s="100"/>
      <c r="K17" s="100" t="s">
        <v>155</v>
      </c>
      <c r="L17" s="100" t="s">
        <v>155</v>
      </c>
      <c r="M17" s="100" t="s">
        <v>155</v>
      </c>
      <c r="N17" s="100" t="s">
        <v>155</v>
      </c>
      <c r="O17" s="100" t="s">
        <v>155</v>
      </c>
      <c r="P17" s="100"/>
    </row>
    <row r="18" s="96" customFormat="1" ht="21" customHeight="1" spans="1:16">
      <c r="A18" s="107" t="s">
        <v>186</v>
      </c>
      <c r="B18" s="107">
        <f>C18-1</f>
        <v>52</v>
      </c>
      <c r="C18" s="107">
        <f t="shared" si="3"/>
        <v>53</v>
      </c>
      <c r="D18" s="107">
        <v>54</v>
      </c>
      <c r="E18" s="107">
        <f>D18+1</f>
        <v>55</v>
      </c>
      <c r="F18" s="107">
        <f>E18+1</f>
        <v>56</v>
      </c>
      <c r="G18" s="107">
        <f>F18+1.5</f>
        <v>57.5</v>
      </c>
      <c r="H18" s="107">
        <f>G18+1.5</f>
        <v>59</v>
      </c>
      <c r="I18" s="100"/>
      <c r="J18" s="100" t="s">
        <v>187</v>
      </c>
      <c r="K18" s="100" t="s">
        <v>181</v>
      </c>
      <c r="L18" s="100" t="s">
        <v>181</v>
      </c>
      <c r="M18" s="100" t="s">
        <v>188</v>
      </c>
      <c r="N18" s="100" t="s">
        <v>181</v>
      </c>
      <c r="O18" s="100" t="s">
        <v>154</v>
      </c>
      <c r="P18" s="100"/>
    </row>
    <row r="19" s="96" customFormat="1" ht="21" customHeight="1" spans="1:16">
      <c r="A19" s="107" t="s">
        <v>189</v>
      </c>
      <c r="B19" s="107">
        <f>C19-0.5</f>
        <v>35</v>
      </c>
      <c r="C19" s="107">
        <f>D19-0.5</f>
        <v>35.5</v>
      </c>
      <c r="D19" s="107">
        <v>36</v>
      </c>
      <c r="E19" s="107">
        <f t="shared" ref="E19:G19" si="4">D19+0.5</f>
        <v>36.5</v>
      </c>
      <c r="F19" s="107">
        <f t="shared" si="4"/>
        <v>37</v>
      </c>
      <c r="G19" s="107">
        <f t="shared" si="4"/>
        <v>37.5</v>
      </c>
      <c r="H19" s="107">
        <f>G19</f>
        <v>37.5</v>
      </c>
      <c r="I19" s="100"/>
      <c r="J19" s="100" t="s">
        <v>156</v>
      </c>
      <c r="K19" s="100" t="s">
        <v>155</v>
      </c>
      <c r="L19" s="100" t="s">
        <v>180</v>
      </c>
      <c r="M19" s="100" t="s">
        <v>180</v>
      </c>
      <c r="N19" s="100" t="s">
        <v>181</v>
      </c>
      <c r="O19" s="100" t="s">
        <v>181</v>
      </c>
      <c r="P19" s="100"/>
    </row>
    <row r="20" s="96" customFormat="1" ht="21" customHeight="1" spans="1:16">
      <c r="A20" s="107" t="s">
        <v>190</v>
      </c>
      <c r="B20" s="107">
        <f>C20-0.5</f>
        <v>25</v>
      </c>
      <c r="C20" s="107">
        <f>D20-0.5</f>
        <v>25.5</v>
      </c>
      <c r="D20" s="107">
        <v>26</v>
      </c>
      <c r="E20" s="107">
        <f>D20+0.5</f>
        <v>26.5</v>
      </c>
      <c r="F20" s="107">
        <f>E20+0.5</f>
        <v>27</v>
      </c>
      <c r="G20" s="107">
        <f>F20+0.75</f>
        <v>27.75</v>
      </c>
      <c r="H20" s="107">
        <f>G20</f>
        <v>27.75</v>
      </c>
      <c r="I20" s="100"/>
      <c r="J20" s="100" t="s">
        <v>176</v>
      </c>
      <c r="K20" s="100" t="s">
        <v>177</v>
      </c>
      <c r="L20" s="100" t="s">
        <v>155</v>
      </c>
      <c r="M20" s="100" t="s">
        <v>167</v>
      </c>
      <c r="N20" s="100" t="s">
        <v>155</v>
      </c>
      <c r="O20" s="100" t="s">
        <v>178</v>
      </c>
      <c r="P20" s="100"/>
    </row>
    <row r="21" s="96" customFormat="1" ht="19" customHeight="1" spans="1:16">
      <c r="A21" s="107" t="s">
        <v>191</v>
      </c>
      <c r="B21" s="107">
        <f>C21</f>
        <v>17</v>
      </c>
      <c r="C21" s="107">
        <f t="shared" si="3"/>
        <v>17</v>
      </c>
      <c r="D21" s="107">
        <v>18</v>
      </c>
      <c r="E21" s="107">
        <f>D21</f>
        <v>18</v>
      </c>
      <c r="F21" s="107">
        <f>D21+1.5</f>
        <v>19.5</v>
      </c>
      <c r="G21" s="107">
        <f>D21+1.5</f>
        <v>19.5</v>
      </c>
      <c r="H21" s="107">
        <f>F21</f>
        <v>19.5</v>
      </c>
      <c r="I21" s="115"/>
      <c r="J21" s="100" t="s">
        <v>180</v>
      </c>
      <c r="K21" s="100" t="s">
        <v>181</v>
      </c>
      <c r="L21" s="100" t="s">
        <v>181</v>
      </c>
      <c r="M21" s="100" t="s">
        <v>181</v>
      </c>
      <c r="N21" s="100" t="s">
        <v>181</v>
      </c>
      <c r="O21" s="100" t="s">
        <v>181</v>
      </c>
      <c r="P21" s="116"/>
    </row>
    <row r="22" s="95" customFormat="1" ht="47" customHeight="1" spans="1:14">
      <c r="A22" s="108"/>
      <c r="B22" s="108"/>
      <c r="C22" s="108"/>
      <c r="D22" s="108"/>
      <c r="E22" s="108"/>
      <c r="F22" s="108"/>
      <c r="G22" s="108"/>
      <c r="H22" s="108"/>
      <c r="I22" s="108"/>
      <c r="J22" s="95" t="s">
        <v>192</v>
      </c>
      <c r="K22" s="117"/>
      <c r="L22" s="95" t="s">
        <v>193</v>
      </c>
      <c r="M22" s="95"/>
      <c r="N22" s="95" t="s">
        <v>194</v>
      </c>
    </row>
    <row r="23" s="97" customFormat="1" customHeight="1" spans="1:16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1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workbookViewId="0">
      <selection activeCell="D4" sqref="D4:D7"/>
    </sheetView>
  </sheetViews>
  <sheetFormatPr defaultColWidth="8.1" defaultRowHeight="14.4"/>
  <cols>
    <col min="1" max="1" width="6.3" style="1" customWidth="1"/>
    <col min="2" max="2" width="11.025" style="1" customWidth="1"/>
    <col min="3" max="3" width="12.15" style="1" customWidth="1"/>
    <col min="4" max="4" width="11.475" style="1" customWidth="1"/>
    <col min="5" max="5" width="17.8916666666667" style="1" customWidth="1"/>
    <col min="6" max="6" width="10.2416666666667" style="1" customWidth="1"/>
    <col min="7" max="7" width="7.2" style="1" customWidth="1"/>
    <col min="8" max="8" width="10.575" style="1" customWidth="1"/>
    <col min="9" max="12" width="9" style="1" customWidth="1"/>
    <col min="13" max="14" width="8.325" style="1" customWidth="1"/>
    <col min="15" max="15" width="9.675" style="1" customWidth="1"/>
    <col min="16" max="16384" width="8.1" style="1"/>
  </cols>
  <sheetData>
    <row r="1" s="1" customFormat="1" ht="28.5" customHeight="1" spans="1:15">
      <c r="A1" s="5" t="s">
        <v>268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8" customHeight="1" spans="1:15">
      <c r="A2" s="6" t="s">
        <v>269</v>
      </c>
      <c r="B2" s="7" t="s">
        <v>270</v>
      </c>
      <c r="C2" s="7" t="s">
        <v>271</v>
      </c>
      <c r="D2" s="7" t="s">
        <v>272</v>
      </c>
      <c r="E2" s="7" t="s">
        <v>273</v>
      </c>
      <c r="F2" s="7" t="s">
        <v>274</v>
      </c>
      <c r="G2" s="7" t="s">
        <v>275</v>
      </c>
      <c r="H2" s="7" t="s">
        <v>276</v>
      </c>
      <c r="I2" s="6" t="s">
        <v>277</v>
      </c>
      <c r="J2" s="6" t="s">
        <v>278</v>
      </c>
      <c r="K2" s="6" t="s">
        <v>279</v>
      </c>
      <c r="L2" s="6" t="s">
        <v>280</v>
      </c>
      <c r="M2" s="6" t="s">
        <v>281</v>
      </c>
      <c r="N2" s="7" t="s">
        <v>282</v>
      </c>
      <c r="O2" s="7" t="s">
        <v>283</v>
      </c>
    </row>
    <row r="3" s="2" customFormat="1" ht="18" customHeight="1" spans="1:15">
      <c r="A3" s="6"/>
      <c r="B3" s="9"/>
      <c r="C3" s="9"/>
      <c r="D3" s="9"/>
      <c r="E3" s="9"/>
      <c r="F3" s="9"/>
      <c r="G3" s="9"/>
      <c r="H3" s="9"/>
      <c r="I3" s="6" t="s">
        <v>284</v>
      </c>
      <c r="J3" s="6" t="s">
        <v>284</v>
      </c>
      <c r="K3" s="6" t="s">
        <v>284</v>
      </c>
      <c r="L3" s="6" t="s">
        <v>284</v>
      </c>
      <c r="M3" s="6" t="s">
        <v>284</v>
      </c>
      <c r="N3" s="9"/>
      <c r="O3" s="9"/>
    </row>
    <row r="4" s="2" customFormat="1" ht="18" customHeight="1" spans="1:15">
      <c r="A4" s="90">
        <v>1</v>
      </c>
      <c r="B4" s="33" t="s">
        <v>285</v>
      </c>
      <c r="C4" s="34" t="s">
        <v>286</v>
      </c>
      <c r="D4" s="13" t="s">
        <v>103</v>
      </c>
      <c r="E4" s="14" t="s">
        <v>47</v>
      </c>
      <c r="F4" s="12" t="s">
        <v>287</v>
      </c>
      <c r="G4" s="91" t="s">
        <v>81</v>
      </c>
      <c r="H4" s="92"/>
      <c r="I4" s="90">
        <v>1</v>
      </c>
      <c r="J4" s="45"/>
      <c r="K4" s="45">
        <v>1</v>
      </c>
      <c r="L4" s="45"/>
      <c r="M4" s="45">
        <v>1</v>
      </c>
      <c r="N4" s="94">
        <f>SUM(I4:M4)</f>
        <v>3</v>
      </c>
      <c r="O4" s="94"/>
    </row>
    <row r="5" s="2" customFormat="1" ht="18" customHeight="1" spans="1:15">
      <c r="A5" s="90">
        <v>2</v>
      </c>
      <c r="B5" s="33" t="s">
        <v>288</v>
      </c>
      <c r="C5" s="34" t="s">
        <v>286</v>
      </c>
      <c r="D5" s="13" t="s">
        <v>106</v>
      </c>
      <c r="E5" s="14" t="s">
        <v>47</v>
      </c>
      <c r="F5" s="12" t="s">
        <v>287</v>
      </c>
      <c r="G5" s="91" t="s">
        <v>81</v>
      </c>
      <c r="H5" s="92"/>
      <c r="I5" s="90"/>
      <c r="J5" s="45">
        <v>1</v>
      </c>
      <c r="K5" s="45"/>
      <c r="L5" s="45">
        <v>1</v>
      </c>
      <c r="M5" s="45">
        <v>1</v>
      </c>
      <c r="N5" s="94">
        <f>SUM(I5:M5)</f>
        <v>3</v>
      </c>
      <c r="O5" s="94"/>
    </row>
    <row r="6" s="2" customFormat="1" ht="18" customHeight="1" spans="1:15">
      <c r="A6" s="90">
        <v>3</v>
      </c>
      <c r="B6" s="33" t="s">
        <v>289</v>
      </c>
      <c r="C6" s="34" t="s">
        <v>286</v>
      </c>
      <c r="D6" s="13" t="s">
        <v>107</v>
      </c>
      <c r="E6" s="14" t="s">
        <v>47</v>
      </c>
      <c r="F6" s="12" t="s">
        <v>287</v>
      </c>
      <c r="G6" s="91" t="s">
        <v>81</v>
      </c>
      <c r="H6" s="92"/>
      <c r="I6" s="90">
        <v>1</v>
      </c>
      <c r="J6" s="45">
        <v>1</v>
      </c>
      <c r="K6" s="45"/>
      <c r="L6" s="45">
        <v>1</v>
      </c>
      <c r="M6" s="45"/>
      <c r="N6" s="94">
        <f>SUM(I6:M6)</f>
        <v>3</v>
      </c>
      <c r="O6" s="94"/>
    </row>
    <row r="7" s="2" customFormat="1" ht="18" customHeight="1" spans="1:15">
      <c r="A7" s="90">
        <v>4</v>
      </c>
      <c r="B7" s="33" t="s">
        <v>290</v>
      </c>
      <c r="C7" s="34" t="s">
        <v>286</v>
      </c>
      <c r="D7" s="13" t="s">
        <v>105</v>
      </c>
      <c r="E7" s="14" t="s">
        <v>47</v>
      </c>
      <c r="F7" s="12" t="s">
        <v>287</v>
      </c>
      <c r="G7" s="91" t="s">
        <v>81</v>
      </c>
      <c r="H7" s="92"/>
      <c r="I7" s="90">
        <v>1</v>
      </c>
      <c r="J7" s="45"/>
      <c r="K7" s="45">
        <v>1</v>
      </c>
      <c r="L7" s="45"/>
      <c r="M7" s="45">
        <v>1</v>
      </c>
      <c r="N7" s="94">
        <f>SUM(I7:M7)</f>
        <v>3</v>
      </c>
      <c r="O7" s="94"/>
    </row>
    <row r="8" s="2" customFormat="1" ht="18" customHeight="1" spans="1:15">
      <c r="A8" s="90"/>
      <c r="B8" s="82"/>
      <c r="C8" s="83"/>
      <c r="D8" s="84"/>
      <c r="E8" s="93"/>
      <c r="F8" s="81"/>
      <c r="G8" s="91"/>
      <c r="H8" s="92"/>
      <c r="I8" s="90"/>
      <c r="J8" s="45"/>
      <c r="K8" s="45"/>
      <c r="L8" s="45"/>
      <c r="M8" s="45"/>
      <c r="N8" s="94"/>
      <c r="O8" s="94"/>
    </row>
    <row r="9" s="2" customFormat="1" ht="18" customHeight="1" spans="1:15">
      <c r="A9" s="90"/>
      <c r="B9" s="93"/>
      <c r="C9" s="83"/>
      <c r="D9" s="84"/>
      <c r="E9" s="93"/>
      <c r="F9" s="81"/>
      <c r="G9" s="91"/>
      <c r="H9" s="92"/>
      <c r="I9" s="90"/>
      <c r="J9" s="45"/>
      <c r="K9" s="45"/>
      <c r="L9" s="45"/>
      <c r="M9" s="45"/>
      <c r="N9" s="94"/>
      <c r="O9" s="94"/>
    </row>
    <row r="10" s="1" customFormat="1" ht="14.25" customHeight="1" spans="1:15">
      <c r="A10" s="61"/>
      <c r="B10" s="61"/>
      <c r="C10" s="61"/>
      <c r="D10" s="61"/>
      <c r="E10" s="61"/>
      <c r="F10" s="61"/>
      <c r="G10" s="61"/>
      <c r="H10" s="61"/>
      <c r="I10" s="61"/>
      <c r="J10" s="21"/>
      <c r="K10" s="21"/>
      <c r="L10" s="21"/>
      <c r="M10" s="21"/>
      <c r="N10" s="21"/>
      <c r="O10" s="21"/>
    </row>
    <row r="11" s="4" customFormat="1" ht="29.25" customHeight="1" spans="1:15">
      <c r="A11" s="40" t="s">
        <v>291</v>
      </c>
      <c r="B11" s="41"/>
      <c r="C11" s="41"/>
      <c r="D11" s="42"/>
      <c r="E11" s="50"/>
      <c r="F11" s="51"/>
      <c r="G11" s="51"/>
      <c r="H11" s="51"/>
      <c r="I11" s="52"/>
      <c r="J11" s="22" t="s">
        <v>292</v>
      </c>
      <c r="K11" s="23"/>
      <c r="L11" s="23"/>
      <c r="M11" s="24"/>
      <c r="N11" s="23"/>
      <c r="O11" s="31"/>
    </row>
    <row r="12" s="1" customFormat="1" ht="72.95" customHeight="1" spans="1:15">
      <c r="A12" s="26" t="s">
        <v>293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8 O4:O7 O9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WPS_1690256009</cp:lastModifiedBy>
  <dcterms:created xsi:type="dcterms:W3CDTF">2020-03-11T01:34:00Z</dcterms:created>
  <dcterms:modified xsi:type="dcterms:W3CDTF">2024-07-14T02:38:20Z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9A76448B09AA4BF58667FC667EC195F4</vt:lpwstr>
  </property>
</Properties>
</file>