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5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<sst xmlns="http://schemas.openxmlformats.org/spreadsheetml/2006/main" count="1189" uniqueCount="376">
  <si>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</si>
  <si>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</si>
  <si>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</si>
  <si>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</si>
  <si>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</si>
  <si>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</si>
  <si>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</si>
  <si>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</si>
  <si>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</si>
  <si>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</si>
  <si>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</si>
  <si>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</si>
  <si>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</si>
  <si>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</si>
  <si>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</si>
  <si>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</si>
  <si>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</si>
  <si>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</si>
  <si>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</si>
  <si>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</si>
  <si>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</si>
  <si>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</si>
  <si>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</si>
  <si>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</si>
  <si>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</si>
  <si>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</si>
  <si>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</si>
  <si>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</si>
  <si>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</si>
  <si>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</si>
  <si>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</si>
  <si>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</si>
  <si>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</si>
  <si>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</si>
  <si>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</si>
  <si>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</si>
  <si>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</si>
  <si>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</si>
  <si>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</si>
  <si>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</si>
  <si>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</si>
  <si>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</si>
  <si>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</si>
  <si>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</si>
  <si>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</si>
  <si>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</si>
  <si>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</si>
  <si>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</si>
  <si>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</si>
  <si>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</si>
  <si>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</si>
  <si>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</si>
  <si>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</si>
  <si>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</si>
  <si>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</si>
  <si>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</si>
  <si>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</si>
  <si>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</si>
  <si>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</si>
  <si>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</si>
  <si>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</si>
  <si>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</si>
  <si>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TACCAM91229</t>
  </si>
  <si>
    <t>合同交期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</si>
  <si>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</si>
  <si>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</si>
  <si>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</si>
  <si>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</si>
  <si>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</si>
  <si>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</si>
  <si>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</si>
  <si>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</si>
  <si>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</si>
  <si>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</si>
  <si>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</si>
  <si>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</si>
  <si>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</si>
  <si>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</si>
  <si>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</si>
  <si>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</si>
  <si>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</si>
  <si>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</si>
  <si>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</si>
  <si>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</si>
  <si>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</si>
  <si>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</si>
  <si>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</si>
  <si>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</si>
  <si>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</si>
  <si>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</si>
  <si>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</si>
  <si>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</si>
  <si>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</si>
  <si>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</si>
  <si>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</si>
  <si>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</si>
  <si>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</si>
  <si>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</si>
  <si>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</si>
  <si>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</si>
  <si>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</si>
  <si>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</si>
  <si>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</si>
  <si>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</si>
  <si>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</si>
  <si>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</si>
  <si>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</si>
  <si>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</si>
  <si>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</si>
  <si>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</si>
  <si>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</si>
  <si>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</si>
  <si>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</si>
  <si>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</si>
  <si>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</si>
  <si>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</si>
  <si>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</si>
  <si>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</si>
  <si>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铅灰\黑色</t>
  </si>
  <si>
    <t>松绿\黑色</t>
  </si>
  <si>
    <t>原木色\黑色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</si>
  <si>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</si>
  <si>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</si>
  <si>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</si>
  <si>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</si>
  <si>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</si>
  <si>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</si>
  <si>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1、前中拉链外露牙齿不太均匀</t>
  </si>
  <si>
    <t>2、撞色袖两边不对称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</si>
  <si>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</si>
  <si>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</si>
  <si>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</si>
  <si>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</si>
  <si>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</si>
  <si>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</si>
  <si>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</si>
  <si>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</si>
  <si>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</si>
  <si>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</si>
  <si>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</si>
  <si>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</si>
  <si>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</si>
  <si>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</si>
  <si>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</si>
  <si>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</si>
  <si>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</si>
  <si>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</si>
  <si>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</si>
  <si>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</si>
  <si>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</si>
  <si>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</si>
  <si>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</si>
  <si>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</si>
  <si>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</si>
  <si>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</si>
  <si>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</si>
  <si>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</si>
  <si>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</si>
  <si>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 xml:space="preserve">+1 </t>
  </si>
  <si>
    <t>+0.5</t>
  </si>
  <si>
    <t>前中长</t>
  </si>
  <si>
    <t xml:space="preserve">+0 </t>
  </si>
  <si>
    <t>胸围</t>
  </si>
  <si>
    <t>+1</t>
  </si>
  <si>
    <t>摆围</t>
  </si>
  <si>
    <t>肩宽</t>
  </si>
  <si>
    <t xml:space="preserve">+0.5 </t>
  </si>
  <si>
    <t>肩点袖长</t>
  </si>
  <si>
    <t>+0</t>
  </si>
  <si>
    <t>袖肥/2（参考值）</t>
  </si>
  <si>
    <t xml:space="preserve"> +0</t>
  </si>
  <si>
    <t>袖肘围/2</t>
  </si>
  <si>
    <t>袖口围/2（拉量）</t>
  </si>
  <si>
    <t>袖口围/2（平量）</t>
  </si>
  <si>
    <t>帽高</t>
  </si>
  <si>
    <t>帽宽</t>
  </si>
  <si>
    <t>领高</t>
  </si>
  <si>
    <t>下领围</t>
  </si>
  <si>
    <t>插手袋长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</si>
  <si>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</si>
  <si>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</si>
  <si>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</si>
  <si>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</si>
  <si>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</si>
  <si>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</si>
  <si>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</si>
  <si>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</si>
  <si>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</si>
  <si>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</si>
  <si>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</si>
  <si>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</si>
  <si>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1、帽檐压线有宽窄，前中拉链起拱。</t>
  </si>
  <si>
    <t>2、侧袋拉链不平服，下摆起拱</t>
  </si>
  <si>
    <t>3、线头较多，没有清理干净</t>
  </si>
  <si>
    <t>【整改的严重缺陷及整改复核时间】</t>
  </si>
  <si>
    <t>以上问题车间已整改</t>
  </si>
  <si>
    <t>样品规格  SAMPLE SPEC</t>
  </si>
  <si>
    <t>-1-1.5</t>
  </si>
  <si>
    <t>-2-1</t>
  </si>
  <si>
    <t>-1.5-1</t>
  </si>
  <si>
    <t>-1-1</t>
  </si>
  <si>
    <t>-2-2</t>
  </si>
  <si>
    <t>+1 +0.5</t>
  </si>
  <si>
    <t>+1 +1</t>
  </si>
  <si>
    <t>+0.5 +0.5</t>
  </si>
  <si>
    <t xml:space="preserve">+0 +0 </t>
  </si>
  <si>
    <t>+0.5 +1</t>
  </si>
  <si>
    <t>+1 +0</t>
  </si>
  <si>
    <t>-1-2</t>
  </si>
  <si>
    <t>+0.5 +0</t>
  </si>
  <si>
    <t>+0.3 +0.5</t>
  </si>
  <si>
    <t>+0 +0.5</t>
  </si>
  <si>
    <t>--0.5-0.5</t>
  </si>
  <si>
    <t>+0 +0</t>
  </si>
  <si>
    <t>+1+1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</si>
  <si>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</si>
  <si>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</si>
  <si>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</si>
  <si>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</si>
  <si>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</si>
  <si>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</si>
  <si>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</si>
  <si>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</si>
  <si>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</si>
  <si>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</si>
  <si>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</si>
  <si>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</si>
  <si>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</si>
  <si>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</si>
  <si>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</si>
  <si>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</si>
  <si>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</si>
  <si>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</si>
  <si>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</si>
  <si>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</si>
  <si>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</si>
  <si>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</si>
  <si>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</si>
  <si>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</si>
  <si>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</si>
  <si>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</si>
  <si>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</si>
  <si>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</si>
  <si>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</si>
  <si>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</si>
  <si>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</si>
  <si>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</si>
  <si>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</si>
  <si>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</si>
  <si>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</si>
  <si>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②检验明细：22件</t>
  </si>
  <si>
    <t>情况说明：</t>
  </si>
  <si>
    <t xml:space="preserve">【问题点描述】  </t>
  </si>
  <si>
    <t>数量</t>
  </si>
  <si>
    <t>2、两侧拼间线有宽窄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</si>
  <si>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</si>
  <si>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</si>
  <si>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</si>
  <si>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</si>
  <si>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</si>
  <si>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</si>
  <si>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</si>
  <si>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</si>
  <si>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</si>
  <si>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</si>
  <si>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>3XL</t>
  </si>
  <si>
    <t>+0.4 +0 +0.5 +0.2</t>
  </si>
  <si>
    <t>+0.3 +0 +0.2 +0.3</t>
  </si>
  <si>
    <t>+0 +0 +0 +0</t>
  </si>
  <si>
    <t xml:space="preserve">+1 +1 </t>
  </si>
  <si>
    <t>+1 +0.5 +2 +1.5</t>
  </si>
  <si>
    <t>+1 +1.5 +1 +1</t>
  </si>
  <si>
    <t>+0 +0 +0.6 +0.5</t>
  </si>
  <si>
    <t xml:space="preserve">+0.8 +1 </t>
  </si>
  <si>
    <t>+1 +1.5 +1 +2</t>
  </si>
  <si>
    <t>+0.3 +0 +0.2 +0</t>
  </si>
  <si>
    <t>+0.2 +0.3 +0.3 +0.5</t>
  </si>
  <si>
    <t>+0.2 +0.3 +0.3 +0</t>
  </si>
  <si>
    <t>+0.2 +0.5</t>
  </si>
  <si>
    <t>-0.3 +0 +0 -0.2</t>
  </si>
  <si>
    <t>-0.2 -0.5 +0 -0.3</t>
  </si>
  <si>
    <t>-0.2 -0.3 +0 -0.2</t>
  </si>
  <si>
    <t>采购凭证编号：CGDD24042200002</t>
  </si>
  <si>
    <t>②检验明细：齐色齐200件</t>
  </si>
  <si>
    <t>原木色/黑</t>
  </si>
  <si>
    <t>松绿/黑</t>
  </si>
  <si>
    <t>铅灰/黑</t>
  </si>
  <si>
    <t>腰围</t>
  </si>
  <si>
    <t>不收腰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</si>
  <si>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</si>
  <si>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</si>
  <si>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</si>
  <si>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</si>
  <si>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</si>
  <si>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</si>
  <si>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</si>
  <si>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</si>
  <si>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</si>
  <si>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</si>
  <si>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</si>
  <si>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</si>
  <si>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</si>
  <si>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</si>
  <si>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</si>
  <si>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</si>
  <si>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FH240316104</t>
  </si>
  <si>
    <t>FK08210复合摇粒绒</t>
  </si>
  <si>
    <t>24FW松绿</t>
  </si>
  <si>
    <t>海天</t>
  </si>
  <si>
    <t>FH240316106</t>
  </si>
  <si>
    <t>22FW原木色</t>
  </si>
  <si>
    <t>FH240317109</t>
  </si>
  <si>
    <t>23SS雾灰</t>
  </si>
  <si>
    <t>制表时间：2024/4/28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</si>
  <si>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</si>
  <si>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</si>
  <si>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</si>
  <si>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</si>
  <si>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</si>
  <si>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</si>
  <si>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</si>
  <si>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</si>
  <si>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</si>
  <si>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</si>
  <si>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</si>
  <si>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</si>
  <si>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</si>
  <si>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</si>
  <si>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</si>
  <si>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</si>
  <si>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</si>
  <si>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</si>
  <si>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</si>
  <si>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</si>
  <si>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</si>
  <si>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</si>
  <si>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</si>
  <si>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</si>
  <si>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</si>
  <si>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</si>
  <si>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</si>
  <si>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</si>
  <si>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</si>
  <si>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</si>
  <si>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</si>
  <si>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</si>
  <si>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</si>
  <si>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</si>
  <si>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</si>
  <si>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</si>
  <si>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</si>
  <si>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</si>
  <si>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</si>
  <si>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</si>
  <si>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</si>
  <si>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</si>
  <si>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</si>
  <si>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</si>
  <si>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</si>
  <si>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章仔</t>
  </si>
  <si>
    <t>无脱落开裂</t>
  </si>
  <si>
    <t>制表时间：2024/4/30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</si>
  <si>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</si>
  <si>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</si>
  <si>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</si>
  <si>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</si>
  <si>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</si>
  <si>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</si>
  <si>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 xml:space="preserve">无LOGO单面绒弹力包边带(2CM) </t>
  </si>
  <si>
    <t>黑色</t>
  </si>
  <si>
    <t>嘉善天路达工贸有限公司</t>
  </si>
  <si>
    <t xml:space="preserve">间方格织带（1CM） </t>
  </si>
  <si>
    <t>23SS旷野橘/P47//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</si>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</sst>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1"/>
      <name val="Arial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0" borderId="6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68" applyNumberFormat="0" applyFill="0" applyAlignment="0" applyProtection="0">
      <alignment vertical="center"/>
    </xf>
    <xf numFmtId="0" fontId="58" fillId="0" borderId="68" applyNumberFormat="0" applyFill="0" applyAlignment="0" applyProtection="0">
      <alignment vertical="center"/>
    </xf>
    <xf numFmtId="0" fontId="59" fillId="0" borderId="6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1" borderId="70" applyNumberFormat="0" applyAlignment="0" applyProtection="0">
      <alignment vertical="center"/>
    </xf>
    <xf numFmtId="0" fontId="61" fillId="12" borderId="71" applyNumberFormat="0" applyAlignment="0" applyProtection="0">
      <alignment vertical="center"/>
    </xf>
    <xf numFmtId="0" fontId="62" fillId="12" borderId="70" applyNumberFormat="0" applyAlignment="0" applyProtection="0">
      <alignment vertical="center"/>
    </xf>
    <xf numFmtId="0" fontId="63" fillId="13" borderId="72" applyNumberFormat="0" applyAlignment="0" applyProtection="0">
      <alignment vertical="center"/>
    </xf>
    <xf numFmtId="0" fontId="64" fillId="0" borderId="73" applyNumberFormat="0" applyFill="0" applyAlignment="0" applyProtection="0">
      <alignment vertical="center"/>
    </xf>
    <xf numFmtId="0" fontId="65" fillId="0" borderId="74" applyNumberFormat="0" applyFill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1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</cellStyleXfs>
  <cellXfs count="4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1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178" fontId="29" fillId="0" borderId="2" xfId="55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4" borderId="2" xfId="58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11" xfId="55" applyFont="1" applyFill="1" applyBorder="1" applyAlignment="1">
      <alignment horizontal="left"/>
    </xf>
    <xf numFmtId="0" fontId="30" fillId="0" borderId="2" xfId="55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0" fontId="13" fillId="0" borderId="0" xfId="53" applyFont="1" applyFill="1" applyAlignment="1"/>
    <xf numFmtId="0" fontId="17" fillId="0" borderId="10" xfId="53" applyFont="1" applyFill="1" applyBorder="1" applyAlignment="1">
      <alignment horizontal="center"/>
    </xf>
    <xf numFmtId="0" fontId="19" fillId="0" borderId="10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5" xfId="53" applyFont="1" applyFill="1" applyBorder="1" applyAlignment="1" applyProtection="1">
      <alignment horizontal="center" vertical="center"/>
    </xf>
    <xf numFmtId="0" fontId="33" fillId="0" borderId="2" xfId="55" applyFont="1" applyFill="1" applyBorder="1" applyAlignment="1">
      <alignment horizontal="center"/>
    </xf>
    <xf numFmtId="0" fontId="33" fillId="5" borderId="2" xfId="55" applyFont="1" applyFill="1" applyBorder="1" applyAlignment="1">
      <alignment horizontal="center"/>
    </xf>
    <xf numFmtId="0" fontId="33" fillId="0" borderId="15" xfId="55" applyFont="1" applyFill="1" applyBorder="1" applyAlignment="1">
      <alignment horizontal="center"/>
    </xf>
    <xf numFmtId="49" fontId="32" fillId="0" borderId="2" xfId="54" applyNumberFormat="1" applyFont="1" applyFill="1" applyBorder="1" applyAlignment="1">
      <alignment horizontal="center" vertical="center"/>
    </xf>
    <xf numFmtId="49" fontId="32" fillId="0" borderId="15" xfId="54" applyNumberFormat="1" applyFont="1" applyFill="1" applyBorder="1" applyAlignment="1">
      <alignment horizontal="center" vertical="center"/>
    </xf>
    <xf numFmtId="0" fontId="17" fillId="0" borderId="13" xfId="53" applyFont="1" applyFill="1" applyBorder="1" applyAlignment="1"/>
    <xf numFmtId="49" fontId="32" fillId="0" borderId="13" xfId="54" applyNumberFormat="1" applyFont="1" applyFill="1" applyBorder="1" applyAlignment="1">
      <alignment horizontal="center" vertical="center"/>
    </xf>
    <xf numFmtId="49" fontId="32" fillId="0" borderId="16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4" fillId="0" borderId="17" xfId="52" applyFont="1" applyBorder="1" applyAlignment="1">
      <alignment horizontal="center" vertical="top"/>
    </xf>
    <xf numFmtId="0" fontId="35" fillId="0" borderId="18" xfId="52" applyFont="1" applyFill="1" applyBorder="1" applyAlignment="1">
      <alignment horizontal="left" vertical="center"/>
    </xf>
    <xf numFmtId="0" fontId="20" fillId="0" borderId="19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vertical="center"/>
    </xf>
    <xf numFmtId="0" fontId="35" fillId="0" borderId="19" xfId="52" applyFont="1" applyFill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35" fillId="0" borderId="22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vertical="center"/>
    </xf>
    <xf numFmtId="58" fontId="13" fillId="0" borderId="20" xfId="52" applyNumberFormat="1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35" fillId="0" borderId="22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vertical="center"/>
    </xf>
    <xf numFmtId="0" fontId="13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5" fillId="0" borderId="18" xfId="52" applyFont="1" applyFill="1" applyBorder="1" applyAlignment="1">
      <alignment vertical="center"/>
    </xf>
    <xf numFmtId="0" fontId="35" fillId="0" borderId="25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vertical="center"/>
    </xf>
    <xf numFmtId="0" fontId="13" fillId="0" borderId="27" xfId="52" applyFont="1" applyFill="1" applyBorder="1" applyAlignment="1">
      <alignment horizontal="center" vertical="center"/>
    </xf>
    <xf numFmtId="0" fontId="13" fillId="0" borderId="28" xfId="52" applyFont="1" applyFill="1" applyBorder="1" applyAlignment="1">
      <alignment horizontal="center" vertical="center"/>
    </xf>
    <xf numFmtId="0" fontId="36" fillId="0" borderId="29" xfId="52" applyFont="1" applyFill="1" applyBorder="1" applyAlignment="1">
      <alignment horizontal="left" vertical="center"/>
    </xf>
    <xf numFmtId="0" fontId="36" fillId="0" borderId="28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 wrapText="1"/>
    </xf>
    <xf numFmtId="0" fontId="13" fillId="0" borderId="20" xfId="52" applyFont="1" applyFill="1" applyBorder="1" applyAlignment="1">
      <alignment horizontal="left" vertical="center" wrapText="1"/>
    </xf>
    <xf numFmtId="0" fontId="35" fillId="0" borderId="23" xfId="52" applyFont="1" applyFill="1" applyBorder="1" applyAlignment="1">
      <alignment horizontal="left" vertical="center"/>
    </xf>
    <xf numFmtId="0" fontId="7" fillId="0" borderId="24" xfId="52" applyFill="1" applyBorder="1" applyAlignment="1">
      <alignment horizontal="center" vertical="center"/>
    </xf>
    <xf numFmtId="0" fontId="35" fillId="0" borderId="30" xfId="52" applyFont="1" applyFill="1" applyBorder="1" applyAlignment="1">
      <alignment horizontal="center" vertical="center"/>
    </xf>
    <xf numFmtId="0" fontId="35" fillId="0" borderId="31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right" vertical="center"/>
    </xf>
    <xf numFmtId="0" fontId="13" fillId="0" borderId="28" xfId="52" applyFont="1" applyFill="1" applyBorder="1" applyAlignment="1">
      <alignment horizontal="right" vertical="center"/>
    </xf>
    <xf numFmtId="0" fontId="36" fillId="0" borderId="18" xfId="52" applyFont="1" applyFill="1" applyBorder="1" applyAlignment="1">
      <alignment horizontal="left" vertical="center"/>
    </xf>
    <xf numFmtId="0" fontId="36" fillId="0" borderId="19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horizontal="center" vertical="center"/>
    </xf>
    <xf numFmtId="58" fontId="13" fillId="0" borderId="24" xfId="52" applyNumberFormat="1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5" xfId="52" applyFont="1" applyFill="1" applyBorder="1" applyAlignment="1">
      <alignment horizontal="left" vertical="center"/>
    </xf>
    <xf numFmtId="0" fontId="13" fillId="0" borderId="36" xfId="52" applyFont="1" applyFill="1" applyBorder="1" applyAlignment="1">
      <alignment horizontal="center" vertical="center"/>
    </xf>
    <xf numFmtId="0" fontId="36" fillId="0" borderId="36" xfId="52" applyFont="1" applyFill="1" applyBorder="1" applyAlignment="1">
      <alignment horizontal="left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13" fillId="0" borderId="36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 wrapText="1"/>
    </xf>
    <xf numFmtId="0" fontId="7" fillId="0" borderId="34" xfId="52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 wrapText="1"/>
    </xf>
    <xf numFmtId="0" fontId="7" fillId="0" borderId="36" xfId="52" applyFont="1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right" vertical="center"/>
    </xf>
    <xf numFmtId="0" fontId="13" fillId="0" borderId="37" xfId="52" applyFont="1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49" fontId="17" fillId="0" borderId="0" xfId="53" applyNumberFormat="1" applyFont="1" applyFill="1" applyBorder="1" applyAlignment="1">
      <alignment horizontal="center"/>
    </xf>
    <xf numFmtId="0" fontId="17" fillId="0" borderId="0" xfId="53" applyFont="1" applyFill="1" applyBorder="1" applyAlignment="1"/>
    <xf numFmtId="49" fontId="32" fillId="0" borderId="0" xfId="54" applyNumberFormat="1" applyFont="1" applyFill="1" applyBorder="1" applyAlignment="1">
      <alignment horizontal="center" vertical="center"/>
    </xf>
    <xf numFmtId="0" fontId="35" fillId="3" borderId="25" xfId="52" applyFont="1" applyFill="1" applyBorder="1" applyAlignment="1">
      <alignment horizontal="left" vertical="center"/>
    </xf>
    <xf numFmtId="0" fontId="35" fillId="3" borderId="26" xfId="52" applyFont="1" applyFill="1" applyBorder="1" applyAlignment="1">
      <alignment horizontal="left" vertical="center"/>
    </xf>
    <xf numFmtId="0" fontId="35" fillId="3" borderId="35" xfId="52" applyFont="1" applyFill="1" applyBorder="1" applyAlignment="1">
      <alignment horizontal="left" vertical="center"/>
    </xf>
    <xf numFmtId="0" fontId="32" fillId="0" borderId="0" xfId="53" applyFont="1" applyFill="1" applyAlignment="1">
      <alignment horizontal="center"/>
    </xf>
    <xf numFmtId="0" fontId="19" fillId="0" borderId="2" xfId="52" applyFont="1" applyFill="1" applyBorder="1" applyAlignment="1">
      <alignment horizontal="left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30" fillId="0" borderId="2" xfId="55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2" xfId="52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58" fontId="23" fillId="0" borderId="0" xfId="53" applyNumberFormat="1" applyFont="1" applyFill="1" applyAlignment="1">
      <alignment horizontal="left"/>
    </xf>
    <xf numFmtId="0" fontId="7" fillId="0" borderId="0" xfId="52" applyFont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20" fillId="0" borderId="39" xfId="52" applyFont="1" applyBorder="1" applyAlignment="1">
      <alignment horizontal="center" vertical="center"/>
    </xf>
    <xf numFmtId="0" fontId="37" fillId="0" borderId="39" xfId="52" applyFont="1" applyBorder="1" applyAlignment="1">
      <alignment horizontal="center" vertical="center"/>
    </xf>
    <xf numFmtId="0" fontId="36" fillId="0" borderId="39" xfId="52" applyFont="1" applyBorder="1" applyAlignment="1">
      <alignment horizontal="left" vertical="center"/>
    </xf>
    <xf numFmtId="0" fontId="36" fillId="0" borderId="18" xfId="52" applyFont="1" applyBorder="1" applyAlignment="1">
      <alignment horizontal="center" vertical="center"/>
    </xf>
    <xf numFmtId="0" fontId="36" fillId="0" borderId="19" xfId="52" applyFont="1" applyBorder="1" applyAlignment="1">
      <alignment horizontal="center" vertical="center"/>
    </xf>
    <xf numFmtId="0" fontId="36" fillId="0" borderId="33" xfId="52" applyFont="1" applyBorder="1" applyAlignment="1">
      <alignment horizontal="center" vertical="center"/>
    </xf>
    <xf numFmtId="0" fontId="37" fillId="0" borderId="18" xfId="52" applyFont="1" applyBorder="1" applyAlignment="1">
      <alignment horizontal="center" vertical="center"/>
    </xf>
    <xf numFmtId="0" fontId="37" fillId="0" borderId="19" xfId="52" applyFont="1" applyBorder="1" applyAlignment="1">
      <alignment horizontal="center" vertical="center"/>
    </xf>
    <xf numFmtId="0" fontId="37" fillId="0" borderId="33" xfId="52" applyFont="1" applyBorder="1" applyAlignment="1">
      <alignment horizontal="center" vertical="center"/>
    </xf>
    <xf numFmtId="0" fontId="36" fillId="0" borderId="22" xfId="52" applyFont="1" applyBorder="1" applyAlignment="1">
      <alignment horizontal="left" vertical="center"/>
    </xf>
    <xf numFmtId="0" fontId="36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21" xfId="52" applyNumberFormat="1" applyFont="1" applyBorder="1" applyAlignment="1">
      <alignment horizontal="center" vertical="center"/>
    </xf>
    <xf numFmtId="0" fontId="36" fillId="0" borderId="22" xfId="52" applyFont="1" applyBorder="1" applyAlignment="1">
      <alignment vertical="center"/>
    </xf>
    <xf numFmtId="49" fontId="20" fillId="0" borderId="20" xfId="52" applyNumberFormat="1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36" fillId="0" borderId="20" xfId="52" applyFont="1" applyBorder="1" applyAlignment="1">
      <alignment vertical="center"/>
    </xf>
    <xf numFmtId="0" fontId="20" fillId="0" borderId="40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7" fillId="0" borderId="20" xfId="52" applyFont="1" applyBorder="1" applyAlignment="1">
      <alignment vertical="center"/>
    </xf>
    <xf numFmtId="0" fontId="39" fillId="0" borderId="23" xfId="52" applyFont="1" applyBorder="1" applyAlignment="1">
      <alignment vertical="center"/>
    </xf>
    <xf numFmtId="0" fontId="20" fillId="0" borderId="42" xfId="52" applyFont="1" applyBorder="1" applyAlignment="1">
      <alignment horizontal="center" vertical="center"/>
    </xf>
    <xf numFmtId="0" fontId="20" fillId="0" borderId="37" xfId="52" applyFont="1" applyBorder="1" applyAlignment="1">
      <alignment horizontal="center" vertical="center"/>
    </xf>
    <xf numFmtId="0" fontId="36" fillId="0" borderId="23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36" fillId="0" borderId="18" xfId="52" applyFont="1" applyBorder="1" applyAlignment="1">
      <alignment vertical="center"/>
    </xf>
    <xf numFmtId="0" fontId="7" fillId="0" borderId="19" xfId="52" applyFont="1" applyBorder="1" applyAlignment="1">
      <alignment horizontal="left" vertical="center"/>
    </xf>
    <xf numFmtId="0" fontId="20" fillId="0" borderId="19" xfId="52" applyFont="1" applyBorder="1" applyAlignment="1">
      <alignment horizontal="left" vertical="center"/>
    </xf>
    <xf numFmtId="0" fontId="7" fillId="0" borderId="19" xfId="52" applyFont="1" applyBorder="1" applyAlignment="1">
      <alignment vertical="center"/>
    </xf>
    <xf numFmtId="0" fontId="36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13" fillId="0" borderId="31" xfId="52" applyFont="1" applyBorder="1" applyAlignment="1">
      <alignment horizontal="left" vertical="center" wrapText="1"/>
    </xf>
    <xf numFmtId="0" fontId="13" fillId="0" borderId="26" xfId="52" applyFont="1" applyBorder="1" applyAlignment="1">
      <alignment horizontal="left" vertical="center" wrapText="1"/>
    </xf>
    <xf numFmtId="0" fontId="13" fillId="0" borderId="43" xfId="52" applyFont="1" applyBorder="1" applyAlignment="1">
      <alignment horizontal="left" vertical="center" wrapText="1"/>
    </xf>
    <xf numFmtId="0" fontId="13" fillId="0" borderId="29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/>
    </xf>
    <xf numFmtId="0" fontId="13" fillId="0" borderId="27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13" fillId="0" borderId="18" xfId="52" applyFont="1" applyBorder="1" applyAlignment="1">
      <alignment horizontal="left" vertical="center" wrapText="1"/>
    </xf>
    <xf numFmtId="0" fontId="13" fillId="0" borderId="19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36" fillId="0" borderId="23" xfId="52" applyFont="1" applyBorder="1" applyAlignment="1">
      <alignment horizontal="center" vertical="center"/>
    </xf>
    <xf numFmtId="0" fontId="36" fillId="0" borderId="24" xfId="52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36" fillId="0" borderId="22" xfId="52" applyFont="1" applyBorder="1" applyAlignment="1">
      <alignment horizontal="center" vertical="center"/>
    </xf>
    <xf numFmtId="0" fontId="36" fillId="0" borderId="20" xfId="52" applyFont="1" applyBorder="1" applyAlignment="1">
      <alignment horizontal="center" vertical="center"/>
    </xf>
    <xf numFmtId="0" fontId="35" fillId="0" borderId="20" xfId="52" applyFont="1" applyBorder="1" applyAlignment="1">
      <alignment horizontal="left" vertical="center"/>
    </xf>
    <xf numFmtId="0" fontId="36" fillId="0" borderId="44" xfId="52" applyFont="1" applyFill="1" applyBorder="1" applyAlignment="1">
      <alignment horizontal="left" vertical="center"/>
    </xf>
    <xf numFmtId="0" fontId="36" fillId="0" borderId="45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36" fillId="0" borderId="29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37" fillId="0" borderId="46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37" fillId="0" borderId="47" xfId="52" applyFont="1" applyBorder="1" applyAlignment="1">
      <alignment vertical="center"/>
    </xf>
    <xf numFmtId="58" fontId="7" fillId="0" borderId="47" xfId="52" applyNumberFormat="1" applyFont="1" applyBorder="1" applyAlignment="1">
      <alignment vertical="center"/>
    </xf>
    <xf numFmtId="0" fontId="37" fillId="0" borderId="47" xfId="52" applyFont="1" applyBorder="1" applyAlignment="1">
      <alignment horizontal="center" vertical="center"/>
    </xf>
    <xf numFmtId="0" fontId="37" fillId="0" borderId="48" xfId="52" applyFont="1" applyFill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49" xfId="52" applyFont="1" applyFill="1" applyBorder="1" applyAlignment="1">
      <alignment horizontal="center" vertical="center"/>
    </xf>
    <xf numFmtId="0" fontId="37" fillId="0" borderId="50" xfId="52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center" vertical="center"/>
    </xf>
    <xf numFmtId="0" fontId="37" fillId="0" borderId="24" xfId="52" applyFont="1" applyFill="1" applyBorder="1" applyAlignment="1">
      <alignment horizontal="center" vertical="center"/>
    </xf>
    <xf numFmtId="0" fontId="7" fillId="0" borderId="39" xfId="52" applyFont="1" applyBorder="1" applyAlignment="1">
      <alignment horizontal="center" vertical="center"/>
    </xf>
    <xf numFmtId="0" fontId="7" fillId="0" borderId="51" xfId="52" applyFont="1" applyBorder="1" applyAlignment="1">
      <alignment horizontal="center" vertical="center"/>
    </xf>
    <xf numFmtId="0" fontId="20" fillId="0" borderId="34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35" fillId="0" borderId="19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27" xfId="52" applyFont="1" applyBorder="1" applyAlignment="1">
      <alignment horizontal="left" vertical="center"/>
    </xf>
    <xf numFmtId="0" fontId="35" fillId="0" borderId="28" xfId="52" applyFont="1" applyBorder="1" applyAlignment="1">
      <alignment horizontal="left" vertical="center"/>
    </xf>
    <xf numFmtId="0" fontId="35" fillId="0" borderId="36" xfId="52" applyFont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36" fillId="0" borderId="34" xfId="52" applyFont="1" applyBorder="1" applyAlignment="1">
      <alignment horizontal="center" vertical="center"/>
    </xf>
    <xf numFmtId="0" fontId="35" fillId="0" borderId="21" xfId="52" applyFont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36" fillId="0" borderId="36" xfId="52" applyFont="1" applyBorder="1" applyAlignment="1">
      <alignment horizontal="left" vertical="center"/>
    </xf>
    <xf numFmtId="0" fontId="20" fillId="0" borderId="52" xfId="52" applyFont="1" applyBorder="1" applyAlignment="1">
      <alignment horizontal="center" vertical="center"/>
    </xf>
    <xf numFmtId="0" fontId="37" fillId="0" borderId="53" xfId="52" applyFont="1" applyFill="1" applyBorder="1" applyAlignment="1">
      <alignment horizontal="left" vertical="center"/>
    </xf>
    <xf numFmtId="0" fontId="37" fillId="0" borderId="54" xfId="52" applyFont="1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9" fillId="0" borderId="0" xfId="59" applyFont="1" applyFill="1" applyAlignment="1">
      <alignment horizontal="left" vertical="center"/>
    </xf>
    <xf numFmtId="0" fontId="28" fillId="0" borderId="0" xfId="59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180" fontId="33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33" fillId="0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14" fontId="23" fillId="0" borderId="0" xfId="53" applyNumberFormat="1" applyFont="1" applyFill="1" applyAlignment="1"/>
    <xf numFmtId="0" fontId="7" fillId="0" borderId="0" xfId="52" applyFont="1" applyBorder="1" applyAlignment="1">
      <alignment horizontal="left" vertical="center"/>
    </xf>
    <xf numFmtId="0" fontId="40" fillId="0" borderId="17" xfId="52" applyFont="1" applyBorder="1" applyAlignment="1">
      <alignment horizontal="center" vertical="top"/>
    </xf>
    <xf numFmtId="0" fontId="36" fillId="0" borderId="55" xfId="52" applyFont="1" applyBorder="1" applyAlignment="1">
      <alignment horizontal="left" vertical="center"/>
    </xf>
    <xf numFmtId="0" fontId="36" fillId="0" borderId="17" xfId="52" applyFont="1" applyBorder="1" applyAlignment="1">
      <alignment horizontal="left" vertical="center"/>
    </xf>
    <xf numFmtId="0" fontId="36" fillId="0" borderId="30" xfId="52" applyFont="1" applyBorder="1" applyAlignment="1">
      <alignment horizontal="left" vertical="center"/>
    </xf>
    <xf numFmtId="0" fontId="37" fillId="0" borderId="48" xfId="52" applyFont="1" applyBorder="1" applyAlignment="1">
      <alignment horizontal="left" vertical="center"/>
    </xf>
    <xf numFmtId="0" fontId="37" fillId="0" borderId="47" xfId="52" applyFont="1" applyBorder="1" applyAlignment="1">
      <alignment horizontal="left" vertical="center"/>
    </xf>
    <xf numFmtId="0" fontId="36" fillId="0" borderId="49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6" fillId="0" borderId="50" xfId="52" applyFont="1" applyBorder="1" applyAlignment="1">
      <alignment vertical="center"/>
    </xf>
    <xf numFmtId="0" fontId="36" fillId="0" borderId="49" xfId="52" applyFont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36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7" fillId="0" borderId="20" xfId="52" applyFont="1" applyBorder="1" applyAlignment="1">
      <alignment horizontal="center" vertical="center"/>
    </xf>
    <xf numFmtId="0" fontId="36" fillId="0" borderId="44" xfId="52" applyFont="1" applyBorder="1" applyAlignment="1">
      <alignment horizontal="left" vertical="center" wrapText="1"/>
    </xf>
    <xf numFmtId="0" fontId="36" fillId="0" borderId="45" xfId="52" applyFont="1" applyBorder="1" applyAlignment="1">
      <alignment horizontal="left" vertical="center" wrapText="1"/>
    </xf>
    <xf numFmtId="0" fontId="36" fillId="0" borderId="56" xfId="52" applyFont="1" applyBorder="1" applyAlignment="1">
      <alignment horizontal="left" vertical="center"/>
    </xf>
    <xf numFmtId="0" fontId="36" fillId="0" borderId="57" xfId="52" applyFont="1" applyBorder="1" applyAlignment="1">
      <alignment horizontal="left" vertical="center"/>
    </xf>
    <xf numFmtId="0" fontId="41" fillId="0" borderId="58" xfId="52" applyFont="1" applyBorder="1" applyAlignment="1">
      <alignment horizontal="left" vertical="center" wrapText="1"/>
    </xf>
    <xf numFmtId="0" fontId="33" fillId="3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9" fontId="20" fillId="0" borderId="50" xfId="52" applyNumberFormat="1" applyFont="1" applyBorder="1" applyAlignment="1">
      <alignment horizontal="center" vertical="center"/>
    </xf>
    <xf numFmtId="9" fontId="20" fillId="0" borderId="4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left" vertical="center"/>
    </xf>
    <xf numFmtId="9" fontId="20" fillId="0" borderId="20" xfId="52" applyNumberFormat="1" applyFont="1" applyBorder="1" applyAlignment="1">
      <alignment horizontal="center" vertical="center"/>
    </xf>
    <xf numFmtId="0" fontId="37" fillId="0" borderId="48" xfId="0" applyFont="1" applyBorder="1" applyAlignment="1">
      <alignment horizontal="left" vertical="center"/>
    </xf>
    <xf numFmtId="0" fontId="37" fillId="0" borderId="47" xfId="0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26" xfId="52" applyNumberFormat="1" applyFont="1" applyBorder="1" applyAlignment="1">
      <alignment horizontal="left" vertical="center"/>
    </xf>
    <xf numFmtId="9" fontId="20" fillId="0" borderId="44" xfId="52" applyNumberFormat="1" applyFont="1" applyBorder="1" applyAlignment="1">
      <alignment horizontal="left" vertical="center"/>
    </xf>
    <xf numFmtId="9" fontId="20" fillId="0" borderId="45" xfId="52" applyNumberFormat="1" applyFont="1" applyBorder="1" applyAlignment="1">
      <alignment horizontal="left" vertical="center"/>
    </xf>
    <xf numFmtId="0" fontId="35" fillId="0" borderId="49" xfId="52" applyFont="1" applyFill="1" applyBorder="1" applyAlignment="1">
      <alignment horizontal="left" vertical="center"/>
    </xf>
    <xf numFmtId="0" fontId="35" fillId="0" borderId="50" xfId="52" applyFont="1" applyFill="1" applyBorder="1" applyAlignment="1">
      <alignment horizontal="left" vertical="center"/>
    </xf>
    <xf numFmtId="0" fontId="35" fillId="0" borderId="42" xfId="52" applyFont="1" applyFill="1" applyBorder="1" applyAlignment="1">
      <alignment horizontal="left" vertical="center"/>
    </xf>
    <xf numFmtId="0" fontId="35" fillId="0" borderId="45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60" xfId="52" applyFont="1" applyFill="1" applyBorder="1" applyAlignment="1">
      <alignment horizontal="left" vertical="center"/>
    </xf>
    <xf numFmtId="0" fontId="37" fillId="0" borderId="38" xfId="52" applyFont="1" applyBorder="1" applyAlignment="1">
      <alignment vertical="center"/>
    </xf>
    <xf numFmtId="0" fontId="45" fillId="0" borderId="47" xfId="52" applyFont="1" applyBorder="1" applyAlignment="1">
      <alignment horizontal="center" vertical="center"/>
    </xf>
    <xf numFmtId="0" fontId="37" fillId="0" borderId="39" xfId="52" applyFont="1" applyBorder="1" applyAlignment="1">
      <alignment vertical="center"/>
    </xf>
    <xf numFmtId="0" fontId="20" fillId="0" borderId="61" xfId="52" applyFont="1" applyBorder="1" applyAlignment="1">
      <alignment vertical="center"/>
    </xf>
    <xf numFmtId="0" fontId="37" fillId="0" borderId="61" xfId="52" applyFont="1" applyBorder="1" applyAlignment="1">
      <alignment vertical="center"/>
    </xf>
    <xf numFmtId="58" fontId="7" fillId="0" borderId="39" xfId="52" applyNumberFormat="1" applyFont="1" applyBorder="1" applyAlignment="1">
      <alignment vertical="center"/>
    </xf>
    <xf numFmtId="0" fontId="37" fillId="0" borderId="30" xfId="52" applyFont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36" fillId="0" borderId="63" xfId="52" applyFont="1" applyBorder="1" applyAlignment="1">
      <alignment horizontal="left" vertical="center"/>
    </xf>
    <xf numFmtId="0" fontId="37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37" xfId="52" applyFont="1" applyBorder="1" applyAlignment="1">
      <alignment horizontal="left" vertical="center" wrapText="1"/>
    </xf>
    <xf numFmtId="0" fontId="36" fillId="0" borderId="54" xfId="52" applyFont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6" fillId="0" borderId="2" xfId="52" applyFont="1" applyBorder="1" applyAlignment="1">
      <alignment horizontal="center" vertical="center"/>
    </xf>
    <xf numFmtId="0" fontId="46" fillId="0" borderId="36" xfId="52" applyFont="1" applyBorder="1" applyAlignment="1">
      <alignment horizontal="left" vertical="center"/>
    </xf>
    <xf numFmtId="0" fontId="13" fillId="0" borderId="21" xfId="52" applyFont="1" applyBorder="1" applyAlignment="1">
      <alignment horizontal="left" vertical="center"/>
    </xf>
    <xf numFmtId="0" fontId="37" fillId="0" borderId="53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0" fontId="35" fillId="0" borderId="54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20" fillId="0" borderId="64" xfId="52" applyFont="1" applyFill="1" applyBorder="1" applyAlignment="1">
      <alignment horizontal="left" vertical="center"/>
    </xf>
    <xf numFmtId="0" fontId="37" fillId="0" borderId="65" xfId="52" applyFont="1" applyBorder="1" applyAlignment="1">
      <alignment horizontal="center" vertical="center"/>
    </xf>
    <xf numFmtId="0" fontId="20" fillId="0" borderId="61" xfId="52" applyFont="1" applyBorder="1" applyAlignment="1">
      <alignment horizontal="center" vertical="center"/>
    </xf>
    <xf numFmtId="0" fontId="20" fillId="0" borderId="63" xfId="52" applyFont="1" applyBorder="1" applyAlignment="1">
      <alignment horizontal="center" vertical="center"/>
    </xf>
    <xf numFmtId="0" fontId="20" fillId="0" borderId="63" xfId="52" applyFont="1" applyFill="1" applyBorder="1" applyAlignment="1">
      <alignment horizontal="left" vertical="center"/>
    </xf>
    <xf numFmtId="0" fontId="47" fillId="0" borderId="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8" fillId="0" borderId="11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6" borderId="5" xfId="0" applyFont="1" applyFill="1" applyBorder="1" applyAlignment="1">
      <alignment horizontal="center" vertical="center"/>
    </xf>
    <xf numFmtId="0" fontId="48" fillId="6" borderId="7" xfId="0" applyFont="1" applyFill="1" applyBorder="1" applyAlignment="1">
      <alignment horizontal="center" vertical="center"/>
    </xf>
    <xf numFmtId="0" fontId="48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12" xfId="0" applyBorder="1"/>
    <xf numFmtId="0" fontId="0" fillId="0" borderId="13" xfId="0" applyBorder="1"/>
    <xf numFmtId="0" fontId="0" fillId="6" borderId="13" xfId="0" applyFill="1" applyBorder="1"/>
    <xf numFmtId="0" fontId="0" fillId="7" borderId="0" xfId="0" applyFill="1"/>
    <xf numFmtId="0" fontId="47" fillId="0" borderId="14" xfId="0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48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48" fillId="8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5" fillId="0" borderId="2" xfId="62" applyFont="1" applyFill="1" applyBorder="1" applyAlignment="1" quotePrefix="1">
      <alignment horizontal="center" vertical="center" wrapText="1"/>
    </xf>
    <xf numFmtId="0" fontId="5" fillId="0" borderId="2" xfId="62" applyFont="1" applyFill="1" applyBorder="1" applyAlignment="1" quotePrefix="1">
      <alignment horizontal="left" vertical="center" wrapText="1"/>
    </xf>
    <xf numFmtId="0" fontId="6" fillId="0" borderId="2" xfId="63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552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0</xdr:rowOff>
        </xdr:from>
        <xdr:to>
          <xdr:col>9</xdr:col>
          <xdr:colOff>638175</xdr:colOff>
          <xdr:row>8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762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</xdr:row>
          <xdr:rowOff>57150</xdr:rowOff>
        </xdr:from>
        <xdr:to>
          <xdr:col>9</xdr:col>
          <xdr:colOff>609600</xdr:colOff>
          <xdr:row>5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11906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</xdr:row>
          <xdr:rowOff>38100</xdr:rowOff>
        </xdr:from>
        <xdr:to>
          <xdr:col>9</xdr:col>
          <xdr:colOff>590550</xdr:colOff>
          <xdr:row>4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9620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</xdr:row>
          <xdr:rowOff>38100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9620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19050</xdr:rowOff>
        </xdr:from>
        <xdr:to>
          <xdr:col>10</xdr:col>
          <xdr:colOff>619125</xdr:colOff>
          <xdr:row>5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11525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</xdr:row>
          <xdr:rowOff>0</xdr:rowOff>
        </xdr:from>
        <xdr:to>
          <xdr:col>10</xdr:col>
          <xdr:colOff>609600</xdr:colOff>
          <xdr:row>8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762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180975</xdr:colOff>
      <xdr:row>4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3305" y="581025"/>
          <a:ext cx="1247775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77.xml"/><Relationship Id="rId8" Type="http://schemas.openxmlformats.org/officeDocument/2006/relationships/ctrlProp" Target="../ctrlProps/ctrlProp176.xml"/><Relationship Id="rId7" Type="http://schemas.openxmlformats.org/officeDocument/2006/relationships/ctrlProp" Target="../ctrlProps/ctrlProp175.xml"/><Relationship Id="rId6" Type="http://schemas.openxmlformats.org/officeDocument/2006/relationships/ctrlProp" Target="../ctrlProps/ctrlProp174.xml"/><Relationship Id="rId5" Type="http://schemas.openxmlformats.org/officeDocument/2006/relationships/ctrlProp" Target="../ctrlProps/ctrlProp173.xml"/><Relationship Id="rId41" Type="http://schemas.openxmlformats.org/officeDocument/2006/relationships/ctrlProp" Target="../ctrlProps/ctrlProp209.xml"/><Relationship Id="rId40" Type="http://schemas.openxmlformats.org/officeDocument/2006/relationships/ctrlProp" Target="../ctrlProps/ctrlProp208.xml"/><Relationship Id="rId4" Type="http://schemas.openxmlformats.org/officeDocument/2006/relationships/ctrlProp" Target="../ctrlProps/ctrlProp172.xml"/><Relationship Id="rId39" Type="http://schemas.openxmlformats.org/officeDocument/2006/relationships/ctrlProp" Target="../ctrlProps/ctrlProp207.xml"/><Relationship Id="rId38" Type="http://schemas.openxmlformats.org/officeDocument/2006/relationships/ctrlProp" Target="../ctrlProps/ctrlProp206.xml"/><Relationship Id="rId37" Type="http://schemas.openxmlformats.org/officeDocument/2006/relationships/ctrlProp" Target="../ctrlProps/ctrlProp205.xml"/><Relationship Id="rId36" Type="http://schemas.openxmlformats.org/officeDocument/2006/relationships/ctrlProp" Target="../ctrlProps/ctrlProp204.xml"/><Relationship Id="rId35" Type="http://schemas.openxmlformats.org/officeDocument/2006/relationships/ctrlProp" Target="../ctrlProps/ctrlProp203.xml"/><Relationship Id="rId34" Type="http://schemas.openxmlformats.org/officeDocument/2006/relationships/ctrlProp" Target="../ctrlProps/ctrlProp202.xml"/><Relationship Id="rId33" Type="http://schemas.openxmlformats.org/officeDocument/2006/relationships/ctrlProp" Target="../ctrlProps/ctrlProp201.xml"/><Relationship Id="rId32" Type="http://schemas.openxmlformats.org/officeDocument/2006/relationships/ctrlProp" Target="../ctrlProps/ctrlProp200.xml"/><Relationship Id="rId31" Type="http://schemas.openxmlformats.org/officeDocument/2006/relationships/ctrlProp" Target="../ctrlProps/ctrlProp199.xml"/><Relationship Id="rId30" Type="http://schemas.openxmlformats.org/officeDocument/2006/relationships/ctrlProp" Target="../ctrlProps/ctrlProp198.xml"/><Relationship Id="rId3" Type="http://schemas.openxmlformats.org/officeDocument/2006/relationships/ctrlProp" Target="../ctrlProps/ctrlProp171.xml"/><Relationship Id="rId29" Type="http://schemas.openxmlformats.org/officeDocument/2006/relationships/ctrlProp" Target="../ctrlProps/ctrlProp197.xml"/><Relationship Id="rId28" Type="http://schemas.openxmlformats.org/officeDocument/2006/relationships/ctrlProp" Target="../ctrlProps/ctrlProp196.xml"/><Relationship Id="rId27" Type="http://schemas.openxmlformats.org/officeDocument/2006/relationships/ctrlProp" Target="../ctrlProps/ctrlProp195.xml"/><Relationship Id="rId26" Type="http://schemas.openxmlformats.org/officeDocument/2006/relationships/ctrlProp" Target="../ctrlProps/ctrlProp194.xml"/><Relationship Id="rId25" Type="http://schemas.openxmlformats.org/officeDocument/2006/relationships/ctrlProp" Target="../ctrlProps/ctrlProp193.xml"/><Relationship Id="rId24" Type="http://schemas.openxmlformats.org/officeDocument/2006/relationships/ctrlProp" Target="../ctrlProps/ctrlProp192.xml"/><Relationship Id="rId23" Type="http://schemas.openxmlformats.org/officeDocument/2006/relationships/ctrlProp" Target="../ctrlProps/ctrlProp191.xml"/><Relationship Id="rId22" Type="http://schemas.openxmlformats.org/officeDocument/2006/relationships/ctrlProp" Target="../ctrlProps/ctrlProp190.xml"/><Relationship Id="rId21" Type="http://schemas.openxmlformats.org/officeDocument/2006/relationships/ctrlProp" Target="../ctrlProps/ctrlProp189.xml"/><Relationship Id="rId20" Type="http://schemas.openxmlformats.org/officeDocument/2006/relationships/ctrlProp" Target="../ctrlProps/ctrlProp18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87.xml"/><Relationship Id="rId18" Type="http://schemas.openxmlformats.org/officeDocument/2006/relationships/ctrlProp" Target="../ctrlProps/ctrlProp186.xml"/><Relationship Id="rId17" Type="http://schemas.openxmlformats.org/officeDocument/2006/relationships/ctrlProp" Target="../ctrlProps/ctrlProp185.xml"/><Relationship Id="rId16" Type="http://schemas.openxmlformats.org/officeDocument/2006/relationships/ctrlProp" Target="../ctrlProps/ctrlProp184.xml"/><Relationship Id="rId15" Type="http://schemas.openxmlformats.org/officeDocument/2006/relationships/ctrlProp" Target="../ctrlProps/ctrlProp183.xml"/><Relationship Id="rId14" Type="http://schemas.openxmlformats.org/officeDocument/2006/relationships/ctrlProp" Target="../ctrlProps/ctrlProp182.xml"/><Relationship Id="rId13" Type="http://schemas.openxmlformats.org/officeDocument/2006/relationships/ctrlProp" Target="../ctrlProps/ctrlProp181.xml"/><Relationship Id="rId12" Type="http://schemas.openxmlformats.org/officeDocument/2006/relationships/ctrlProp" Target="../ctrlProps/ctrlProp180.xml"/><Relationship Id="rId11" Type="http://schemas.openxmlformats.org/officeDocument/2006/relationships/ctrlProp" Target="../ctrlProps/ctrlProp179.xml"/><Relationship Id="rId10" Type="http://schemas.openxmlformats.org/officeDocument/2006/relationships/ctrlProp" Target="../ctrlProps/ctrlProp17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2" customWidth="1"/>
    <col min="3" max="3" width="10.125" customWidth="1"/>
  </cols>
  <sheetData>
    <row r="1" ht="21" customHeight="1" spans="1:2">
      <c r="A1" s="453"/>
      <c r="B1" s="454" t="s">
        <v>0</v>
      </c>
    </row>
    <row r="2" spans="1:2">
      <c r="A2" s="9">
        <v>1</v>
      </c>
      <c r="B2" s="455" t="s">
        <v>1</v>
      </c>
    </row>
    <row r="3" spans="1:2">
      <c r="A3" s="9">
        <v>2</v>
      </c>
      <c r="B3" s="455" t="s">
        <v>2</v>
      </c>
    </row>
    <row r="4" spans="1:2">
      <c r="A4" s="9">
        <v>3</v>
      </c>
      <c r="B4" s="455" t="s">
        <v>3</v>
      </c>
    </row>
    <row r="5" spans="1:2">
      <c r="A5" s="9">
        <v>4</v>
      </c>
      <c r="B5" s="455" t="s">
        <v>4</v>
      </c>
    </row>
    <row r="6" spans="1:2">
      <c r="A6" s="9">
        <v>5</v>
      </c>
      <c r="B6" s="455" t="s">
        <v>5</v>
      </c>
    </row>
    <row r="7" spans="1:2">
      <c r="A7" s="9">
        <v>6</v>
      </c>
      <c r="B7" s="455" t="s">
        <v>6</v>
      </c>
    </row>
    <row r="8" s="451" customFormat="1" ht="15" customHeight="1" spans="1:2">
      <c r="A8" s="456">
        <v>7</v>
      </c>
      <c r="B8" s="457" t="s">
        <v>7</v>
      </c>
    </row>
    <row r="9" ht="18.95" customHeight="1" spans="1:2">
      <c r="A9" s="453"/>
      <c r="B9" s="458" t="s">
        <v>8</v>
      </c>
    </row>
    <row r="10" ht="15.95" customHeight="1" spans="1:2">
      <c r="A10" s="9">
        <v>1</v>
      </c>
      <c r="B10" s="459" t="s">
        <v>9</v>
      </c>
    </row>
    <row r="11" spans="1:2">
      <c r="A11" s="9">
        <v>2</v>
      </c>
      <c r="B11" s="455" t="s">
        <v>10</v>
      </c>
    </row>
    <row r="12" spans="1:2">
      <c r="A12" s="9">
        <v>3</v>
      </c>
      <c r="B12" s="457" t="s">
        <v>11</v>
      </c>
    </row>
    <row r="13" spans="1:2">
      <c r="A13" s="9">
        <v>4</v>
      </c>
      <c r="B13" s="455" t="s">
        <v>12</v>
      </c>
    </row>
    <row r="14" spans="1:2">
      <c r="A14" s="9">
        <v>5</v>
      </c>
      <c r="B14" s="455" t="s">
        <v>13</v>
      </c>
    </row>
    <row r="15" spans="1:2">
      <c r="A15" s="9">
        <v>6</v>
      </c>
      <c r="B15" s="455" t="s">
        <v>14</v>
      </c>
    </row>
    <row r="16" spans="1:2">
      <c r="A16" s="9">
        <v>7</v>
      </c>
      <c r="B16" s="455" t="s">
        <v>15</v>
      </c>
    </row>
    <row r="17" spans="1:2">
      <c r="A17" s="9">
        <v>8</v>
      </c>
      <c r="B17" s="455" t="s">
        <v>16</v>
      </c>
    </row>
    <row r="18" spans="1:2">
      <c r="A18" s="9">
        <v>9</v>
      </c>
      <c r="B18" s="455" t="s">
        <v>17</v>
      </c>
    </row>
    <row r="19" spans="1:2">
      <c r="A19" s="9"/>
      <c r="B19" s="455"/>
    </row>
    <row r="20" ht="20.25" spans="1:2">
      <c r="A20" s="453"/>
      <c r="B20" s="454" t="s">
        <v>18</v>
      </c>
    </row>
    <row r="21" spans="1:2">
      <c r="A21" s="9">
        <v>1</v>
      </c>
      <c r="B21" s="460" t="s">
        <v>19</v>
      </c>
    </row>
    <row r="22" spans="1:2">
      <c r="A22" s="9">
        <v>2</v>
      </c>
      <c r="B22" s="455" t="s">
        <v>20</v>
      </c>
    </row>
    <row r="23" spans="1:2">
      <c r="A23" s="9">
        <v>3</v>
      </c>
      <c r="B23" s="455" t="s">
        <v>21</v>
      </c>
    </row>
    <row r="24" spans="1:2">
      <c r="A24" s="9">
        <v>4</v>
      </c>
      <c r="B24" s="455" t="s">
        <v>22</v>
      </c>
    </row>
    <row r="25" spans="1:2">
      <c r="A25" s="9">
        <v>5</v>
      </c>
      <c r="B25" s="455" t="s">
        <v>23</v>
      </c>
    </row>
    <row r="26" spans="1:2">
      <c r="A26" s="9">
        <v>6</v>
      </c>
      <c r="B26" s="455" t="s">
        <v>24</v>
      </c>
    </row>
    <row r="27" spans="1:2">
      <c r="A27" s="9">
        <v>7</v>
      </c>
      <c r="B27" s="455" t="s">
        <v>25</v>
      </c>
    </row>
    <row r="28" spans="1:2">
      <c r="A28" s="9"/>
      <c r="B28" s="455"/>
    </row>
    <row r="29" ht="20.25" spans="1:2">
      <c r="A29" s="453"/>
      <c r="B29" s="454" t="s">
        <v>26</v>
      </c>
    </row>
    <row r="30" spans="1:2">
      <c r="A30" s="9">
        <v>1</v>
      </c>
      <c r="B30" s="460" t="s">
        <v>27</v>
      </c>
    </row>
    <row r="31" spans="1:2">
      <c r="A31" s="9">
        <v>2</v>
      </c>
      <c r="B31" s="455" t="s">
        <v>28</v>
      </c>
    </row>
    <row r="32" spans="1:2">
      <c r="A32" s="9">
        <v>3</v>
      </c>
      <c r="B32" s="455" t="s">
        <v>29</v>
      </c>
    </row>
    <row r="33" ht="28.5" spans="1:2">
      <c r="A33" s="9">
        <v>4</v>
      </c>
      <c r="B33" s="455" t="s">
        <v>30</v>
      </c>
    </row>
    <row r="34" spans="1:2">
      <c r="A34" s="9">
        <v>5</v>
      </c>
      <c r="B34" s="455" t="s">
        <v>31</v>
      </c>
    </row>
    <row r="35" spans="1:2">
      <c r="A35" s="9">
        <v>6</v>
      </c>
      <c r="B35" s="455" t="s">
        <v>32</v>
      </c>
    </row>
    <row r="36" spans="1:2">
      <c r="A36" s="9">
        <v>7</v>
      </c>
      <c r="B36" s="455" t="s">
        <v>33</v>
      </c>
    </row>
    <row r="37" spans="1:2">
      <c r="A37" s="9"/>
      <c r="B37" s="455"/>
    </row>
    <row r="39" spans="1:2">
      <c r="A39" s="461" t="s">
        <v>34</v>
      </c>
      <c r="B39" s="4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1" t="s">
        <v>35</v>
      </c>
      <c r="C2" s="432"/>
      <c r="D2" s="432"/>
      <c r="E2" s="432"/>
      <c r="F2" s="432"/>
      <c r="G2" s="432"/>
      <c r="H2" s="432"/>
      <c r="I2" s="446"/>
    </row>
    <row r="3" ht="27.95" customHeight="1" spans="2:9">
      <c r="B3" s="433"/>
      <c r="C3" s="434"/>
      <c r="D3" s="435" t="s">
        <v>36</v>
      </c>
      <c r="E3" s="436"/>
      <c r="F3" s="437" t="s">
        <v>37</v>
      </c>
      <c r="G3" s="438"/>
      <c r="H3" s="435" t="s">
        <v>38</v>
      </c>
      <c r="I3" s="447"/>
    </row>
    <row r="4" ht="27.95" customHeight="1" spans="2:9">
      <c r="B4" s="433" t="s">
        <v>39</v>
      </c>
      <c r="C4" s="434" t="s">
        <v>40</v>
      </c>
      <c r="D4" s="434" t="s">
        <v>41</v>
      </c>
      <c r="E4" s="434" t="s">
        <v>42</v>
      </c>
      <c r="F4" s="439" t="s">
        <v>41</v>
      </c>
      <c r="G4" s="439" t="s">
        <v>42</v>
      </c>
      <c r="H4" s="434" t="s">
        <v>41</v>
      </c>
      <c r="I4" s="448" t="s">
        <v>42</v>
      </c>
    </row>
    <row r="5" ht="27.95" customHeight="1" spans="2:9">
      <c r="B5" s="440" t="s">
        <v>43</v>
      </c>
      <c r="C5" s="9">
        <v>13</v>
      </c>
      <c r="D5" s="9">
        <v>0</v>
      </c>
      <c r="E5" s="9">
        <v>1</v>
      </c>
      <c r="F5" s="441">
        <v>0</v>
      </c>
      <c r="G5" s="441">
        <v>1</v>
      </c>
      <c r="H5" s="9">
        <v>1</v>
      </c>
      <c r="I5" s="449">
        <v>2</v>
      </c>
    </row>
    <row r="6" ht="27.95" customHeight="1" spans="2:9">
      <c r="B6" s="440" t="s">
        <v>44</v>
      </c>
      <c r="C6" s="9">
        <v>20</v>
      </c>
      <c r="D6" s="9">
        <v>0</v>
      </c>
      <c r="E6" s="9">
        <v>1</v>
      </c>
      <c r="F6" s="441">
        <v>1</v>
      </c>
      <c r="G6" s="441">
        <v>2</v>
      </c>
      <c r="H6" s="9">
        <v>2</v>
      </c>
      <c r="I6" s="449">
        <v>3</v>
      </c>
    </row>
    <row r="7" ht="27.95" customHeight="1" spans="2:9">
      <c r="B7" s="440" t="s">
        <v>45</v>
      </c>
      <c r="C7" s="9">
        <v>32</v>
      </c>
      <c r="D7" s="9">
        <v>0</v>
      </c>
      <c r="E7" s="9">
        <v>1</v>
      </c>
      <c r="F7" s="441">
        <v>2</v>
      </c>
      <c r="G7" s="441">
        <v>3</v>
      </c>
      <c r="H7" s="9">
        <v>3</v>
      </c>
      <c r="I7" s="449">
        <v>4</v>
      </c>
    </row>
    <row r="8" ht="27.95" customHeight="1" spans="2:9">
      <c r="B8" s="440" t="s">
        <v>46</v>
      </c>
      <c r="C8" s="9">
        <v>50</v>
      </c>
      <c r="D8" s="9">
        <v>1</v>
      </c>
      <c r="E8" s="9">
        <v>2</v>
      </c>
      <c r="F8" s="441">
        <v>3</v>
      </c>
      <c r="G8" s="441">
        <v>4</v>
      </c>
      <c r="H8" s="9">
        <v>5</v>
      </c>
      <c r="I8" s="449">
        <v>6</v>
      </c>
    </row>
    <row r="9" ht="27.95" customHeight="1" spans="2:9">
      <c r="B9" s="440" t="s">
        <v>47</v>
      </c>
      <c r="C9" s="9">
        <v>80</v>
      </c>
      <c r="D9" s="9">
        <v>2</v>
      </c>
      <c r="E9" s="9">
        <v>3</v>
      </c>
      <c r="F9" s="441">
        <v>5</v>
      </c>
      <c r="G9" s="441">
        <v>6</v>
      </c>
      <c r="H9" s="9">
        <v>7</v>
      </c>
      <c r="I9" s="449">
        <v>8</v>
      </c>
    </row>
    <row r="10" ht="27.95" customHeight="1" spans="2:9">
      <c r="B10" s="440" t="s">
        <v>48</v>
      </c>
      <c r="C10" s="9">
        <v>125</v>
      </c>
      <c r="D10" s="9">
        <v>3</v>
      </c>
      <c r="E10" s="9">
        <v>4</v>
      </c>
      <c r="F10" s="441">
        <v>7</v>
      </c>
      <c r="G10" s="441">
        <v>8</v>
      </c>
      <c r="H10" s="9">
        <v>10</v>
      </c>
      <c r="I10" s="449">
        <v>11</v>
      </c>
    </row>
    <row r="11" ht="27.95" customHeight="1" spans="2:9">
      <c r="B11" s="440" t="s">
        <v>49</v>
      </c>
      <c r="C11" s="9">
        <v>200</v>
      </c>
      <c r="D11" s="9">
        <v>5</v>
      </c>
      <c r="E11" s="9">
        <v>6</v>
      </c>
      <c r="F11" s="441">
        <v>10</v>
      </c>
      <c r="G11" s="441">
        <v>11</v>
      </c>
      <c r="H11" s="9">
        <v>14</v>
      </c>
      <c r="I11" s="449">
        <v>15</v>
      </c>
    </row>
    <row r="12" ht="27.95" customHeight="1" spans="2:9">
      <c r="B12" s="442" t="s">
        <v>50</v>
      </c>
      <c r="C12" s="443">
        <v>315</v>
      </c>
      <c r="D12" s="443">
        <v>7</v>
      </c>
      <c r="E12" s="443">
        <v>8</v>
      </c>
      <c r="F12" s="444">
        <v>14</v>
      </c>
      <c r="G12" s="444">
        <v>15</v>
      </c>
      <c r="H12" s="443">
        <v>21</v>
      </c>
      <c r="I12" s="450">
        <v>22</v>
      </c>
    </row>
    <row r="14" spans="2:4">
      <c r="B14" s="445" t="s">
        <v>51</v>
      </c>
      <c r="C14" s="445"/>
      <c r="D14" s="4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24" sqref="A24"/>
    </sheetView>
  </sheetViews>
  <sheetFormatPr defaultColWidth="10.375" defaultRowHeight="16.5" customHeight="1"/>
  <cols>
    <col min="1" max="1" width="11.125" style="243" customWidth="1"/>
    <col min="2" max="9" width="10.375" style="243"/>
    <col min="10" max="10" width="8.875" style="243" customWidth="1"/>
    <col min="11" max="11" width="12" style="243" customWidth="1"/>
    <col min="12" max="16384" width="10.375" style="243"/>
  </cols>
  <sheetData>
    <row r="1" ht="21" spans="1:11">
      <c r="A1" s="357" t="s">
        <v>52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ht="15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ht="14.25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ht="14.25" spans="1:11">
      <c r="A4" s="254" t="s">
        <v>61</v>
      </c>
      <c r="B4" s="150" t="s">
        <v>62</v>
      </c>
      <c r="C4" s="151"/>
      <c r="D4" s="254" t="s">
        <v>63</v>
      </c>
      <c r="E4" s="255"/>
      <c r="F4" s="256">
        <v>45509</v>
      </c>
      <c r="G4" s="257"/>
      <c r="H4" s="254" t="s">
        <v>64</v>
      </c>
      <c r="I4" s="255"/>
      <c r="J4" s="150" t="s">
        <v>65</v>
      </c>
      <c r="K4" s="151" t="s">
        <v>66</v>
      </c>
    </row>
    <row r="5" ht="14.25" spans="1:11">
      <c r="A5" s="258" t="s">
        <v>67</v>
      </c>
      <c r="B5" s="150" t="s">
        <v>68</v>
      </c>
      <c r="C5" s="151"/>
      <c r="D5" s="254" t="s">
        <v>69</v>
      </c>
      <c r="E5" s="255"/>
      <c r="F5" s="256">
        <v>45472</v>
      </c>
      <c r="G5" s="257"/>
      <c r="H5" s="254" t="s">
        <v>70</v>
      </c>
      <c r="I5" s="255"/>
      <c r="J5" s="150" t="s">
        <v>65</v>
      </c>
      <c r="K5" s="151" t="s">
        <v>66</v>
      </c>
    </row>
    <row r="6" ht="14.25" spans="1:11">
      <c r="A6" s="254" t="s">
        <v>71</v>
      </c>
      <c r="B6" s="259" t="s">
        <v>72</v>
      </c>
      <c r="C6" s="260">
        <v>6</v>
      </c>
      <c r="D6" s="258" t="s">
        <v>73</v>
      </c>
      <c r="E6" s="261"/>
      <c r="F6" s="256">
        <v>45491</v>
      </c>
      <c r="G6" s="257"/>
      <c r="H6" s="254" t="s">
        <v>74</v>
      </c>
      <c r="I6" s="255"/>
      <c r="J6" s="150" t="s">
        <v>65</v>
      </c>
      <c r="K6" s="151" t="s">
        <v>66</v>
      </c>
    </row>
    <row r="7" ht="14.25" spans="1:11">
      <c r="A7" s="254" t="s">
        <v>75</v>
      </c>
      <c r="B7" s="262">
        <v>2700</v>
      </c>
      <c r="C7" s="263"/>
      <c r="D7" s="258" t="s">
        <v>76</v>
      </c>
      <c r="E7" s="264"/>
      <c r="F7" s="256">
        <v>45498</v>
      </c>
      <c r="G7" s="257"/>
      <c r="H7" s="254" t="s">
        <v>77</v>
      </c>
      <c r="I7" s="255"/>
      <c r="J7" s="150" t="s">
        <v>65</v>
      </c>
      <c r="K7" s="151" t="s">
        <v>66</v>
      </c>
    </row>
    <row r="8" ht="15" spans="1:11">
      <c r="A8" s="265" t="s">
        <v>78</v>
      </c>
      <c r="B8" s="266" t="s">
        <v>79</v>
      </c>
      <c r="C8" s="267"/>
      <c r="D8" s="268" t="s">
        <v>80</v>
      </c>
      <c r="E8" s="269"/>
      <c r="F8" s="270">
        <v>45499</v>
      </c>
      <c r="G8" s="271"/>
      <c r="H8" s="268" t="s">
        <v>81</v>
      </c>
      <c r="I8" s="269"/>
      <c r="J8" s="287" t="s">
        <v>65</v>
      </c>
      <c r="K8" s="320" t="s">
        <v>66</v>
      </c>
    </row>
    <row r="9" ht="15" spans="1:11">
      <c r="A9" s="358" t="s">
        <v>82</v>
      </c>
      <c r="B9" s="359"/>
      <c r="C9" s="359"/>
      <c r="D9" s="360"/>
      <c r="E9" s="360"/>
      <c r="F9" s="360"/>
      <c r="G9" s="360"/>
      <c r="H9" s="360"/>
      <c r="I9" s="360"/>
      <c r="J9" s="360"/>
      <c r="K9" s="411"/>
    </row>
    <row r="10" ht="15" spans="1:11">
      <c r="A10" s="361" t="s">
        <v>83</v>
      </c>
      <c r="B10" s="362"/>
      <c r="C10" s="362"/>
      <c r="D10" s="362"/>
      <c r="E10" s="362"/>
      <c r="F10" s="362"/>
      <c r="G10" s="362"/>
      <c r="H10" s="362"/>
      <c r="I10" s="362"/>
      <c r="J10" s="362"/>
      <c r="K10" s="412"/>
    </row>
    <row r="11" ht="14.25" spans="1:11">
      <c r="A11" s="363" t="s">
        <v>84</v>
      </c>
      <c r="B11" s="364" t="s">
        <v>85</v>
      </c>
      <c r="C11" s="365" t="s">
        <v>86</v>
      </c>
      <c r="D11" s="366"/>
      <c r="E11" s="367" t="s">
        <v>87</v>
      </c>
      <c r="F11" s="364" t="s">
        <v>85</v>
      </c>
      <c r="G11" s="365" t="s">
        <v>86</v>
      </c>
      <c r="H11" s="365" t="s">
        <v>88</v>
      </c>
      <c r="I11" s="367" t="s">
        <v>89</v>
      </c>
      <c r="J11" s="364" t="s">
        <v>85</v>
      </c>
      <c r="K11" s="413" t="s">
        <v>86</v>
      </c>
    </row>
    <row r="12" ht="14.25" spans="1:11">
      <c r="A12" s="258" t="s">
        <v>90</v>
      </c>
      <c r="B12" s="277" t="s">
        <v>85</v>
      </c>
      <c r="C12" s="150" t="s">
        <v>86</v>
      </c>
      <c r="D12" s="264"/>
      <c r="E12" s="261" t="s">
        <v>91</v>
      </c>
      <c r="F12" s="277" t="s">
        <v>85</v>
      </c>
      <c r="G12" s="150" t="s">
        <v>86</v>
      </c>
      <c r="H12" s="150" t="s">
        <v>88</v>
      </c>
      <c r="I12" s="261" t="s">
        <v>92</v>
      </c>
      <c r="J12" s="277" t="s">
        <v>85</v>
      </c>
      <c r="K12" s="151" t="s">
        <v>86</v>
      </c>
    </row>
    <row r="13" ht="14.25" spans="1:11">
      <c r="A13" s="258" t="s">
        <v>93</v>
      </c>
      <c r="B13" s="277" t="s">
        <v>85</v>
      </c>
      <c r="C13" s="150" t="s">
        <v>86</v>
      </c>
      <c r="D13" s="264"/>
      <c r="E13" s="261" t="s">
        <v>94</v>
      </c>
      <c r="F13" s="150" t="s">
        <v>95</v>
      </c>
      <c r="G13" s="150" t="s">
        <v>96</v>
      </c>
      <c r="H13" s="150" t="s">
        <v>88</v>
      </c>
      <c r="I13" s="261" t="s">
        <v>97</v>
      </c>
      <c r="J13" s="277" t="s">
        <v>85</v>
      </c>
      <c r="K13" s="151" t="s">
        <v>86</v>
      </c>
    </row>
    <row r="14" ht="15" spans="1:11">
      <c r="A14" s="268" t="s">
        <v>98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22"/>
    </row>
    <row r="15" ht="15" spans="1:11">
      <c r="A15" s="361" t="s">
        <v>99</v>
      </c>
      <c r="B15" s="362"/>
      <c r="C15" s="362"/>
      <c r="D15" s="362"/>
      <c r="E15" s="362"/>
      <c r="F15" s="362"/>
      <c r="G15" s="362"/>
      <c r="H15" s="362"/>
      <c r="I15" s="362"/>
      <c r="J15" s="362"/>
      <c r="K15" s="412"/>
    </row>
    <row r="16" ht="14.25" spans="1:11">
      <c r="A16" s="368" t="s">
        <v>100</v>
      </c>
      <c r="B16" s="365" t="s">
        <v>95</v>
      </c>
      <c r="C16" s="365" t="s">
        <v>96</v>
      </c>
      <c r="D16" s="369"/>
      <c r="E16" s="370" t="s">
        <v>101</v>
      </c>
      <c r="F16" s="365" t="s">
        <v>95</v>
      </c>
      <c r="G16" s="365" t="s">
        <v>96</v>
      </c>
      <c r="H16" s="371"/>
      <c r="I16" s="370" t="s">
        <v>102</v>
      </c>
      <c r="J16" s="365" t="s">
        <v>95</v>
      </c>
      <c r="K16" s="413" t="s">
        <v>96</v>
      </c>
    </row>
    <row r="17" customHeight="1" spans="1:22">
      <c r="A17" s="295" t="s">
        <v>103</v>
      </c>
      <c r="B17" s="150" t="s">
        <v>95</v>
      </c>
      <c r="C17" s="150" t="s">
        <v>96</v>
      </c>
      <c r="D17" s="372"/>
      <c r="E17" s="296" t="s">
        <v>104</v>
      </c>
      <c r="F17" s="150" t="s">
        <v>95</v>
      </c>
      <c r="G17" s="150" t="s">
        <v>96</v>
      </c>
      <c r="H17" s="373"/>
      <c r="I17" s="296" t="s">
        <v>105</v>
      </c>
      <c r="J17" s="150" t="s">
        <v>95</v>
      </c>
      <c r="K17" s="151" t="s">
        <v>96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ht="18" customHeight="1" spans="1:11">
      <c r="A18" s="374" t="s">
        <v>106</v>
      </c>
      <c r="B18" s="375"/>
      <c r="C18" s="375"/>
      <c r="D18" s="375"/>
      <c r="E18" s="375"/>
      <c r="F18" s="375"/>
      <c r="G18" s="375"/>
      <c r="H18" s="375"/>
      <c r="I18" s="375"/>
      <c r="J18" s="375"/>
      <c r="K18" s="415"/>
    </row>
    <row r="19" s="356" customFormat="1" ht="18" customHeight="1" spans="1:11">
      <c r="A19" s="361" t="s">
        <v>107</v>
      </c>
      <c r="B19" s="362"/>
      <c r="C19" s="362"/>
      <c r="D19" s="362"/>
      <c r="E19" s="362"/>
      <c r="F19" s="362"/>
      <c r="G19" s="362"/>
      <c r="H19" s="362"/>
      <c r="I19" s="362"/>
      <c r="J19" s="362"/>
      <c r="K19" s="412"/>
    </row>
    <row r="20" customHeight="1" spans="1:11">
      <c r="A20" s="376" t="s">
        <v>108</v>
      </c>
      <c r="B20" s="377"/>
      <c r="C20" s="377"/>
      <c r="D20" s="377"/>
      <c r="E20" s="377"/>
      <c r="F20" s="377"/>
      <c r="G20" s="377"/>
      <c r="H20" s="377"/>
      <c r="I20" s="377"/>
      <c r="J20" s="377"/>
      <c r="K20" s="416"/>
    </row>
    <row r="21" ht="21.75" customHeight="1" spans="1:11">
      <c r="A21" s="378" t="s">
        <v>109</v>
      </c>
      <c r="B21" s="379" t="s">
        <v>110</v>
      </c>
      <c r="C21" s="380" t="s">
        <v>111</v>
      </c>
      <c r="D21" s="380" t="s">
        <v>112</v>
      </c>
      <c r="E21" s="380" t="s">
        <v>113</v>
      </c>
      <c r="F21" s="380" t="s">
        <v>114</v>
      </c>
      <c r="G21" s="380" t="s">
        <v>115</v>
      </c>
      <c r="H21" s="381" t="s">
        <v>116</v>
      </c>
      <c r="I21" s="417"/>
      <c r="J21" s="418"/>
      <c r="K21" s="327" t="s">
        <v>117</v>
      </c>
    </row>
    <row r="22" ht="23" customHeight="1" spans="1:11">
      <c r="A22" s="382" t="s">
        <v>118</v>
      </c>
      <c r="B22" s="383"/>
      <c r="C22" s="383" t="s">
        <v>95</v>
      </c>
      <c r="D22" s="383" t="s">
        <v>95</v>
      </c>
      <c r="E22" s="383" t="s">
        <v>95</v>
      </c>
      <c r="F22" s="383" t="s">
        <v>95</v>
      </c>
      <c r="G22" s="383" t="s">
        <v>95</v>
      </c>
      <c r="H22" s="383" t="s">
        <v>95</v>
      </c>
      <c r="I22" s="383"/>
      <c r="J22" s="383"/>
      <c r="K22" s="419" t="s">
        <v>95</v>
      </c>
    </row>
    <row r="23" ht="23" customHeight="1" spans="1:11">
      <c r="A23" s="382" t="s">
        <v>119</v>
      </c>
      <c r="B23" s="383"/>
      <c r="C23" s="383" t="s">
        <v>95</v>
      </c>
      <c r="D23" s="383" t="s">
        <v>95</v>
      </c>
      <c r="E23" s="383" t="s">
        <v>95</v>
      </c>
      <c r="F23" s="383" t="s">
        <v>95</v>
      </c>
      <c r="G23" s="383" t="s">
        <v>95</v>
      </c>
      <c r="H23" s="383" t="s">
        <v>95</v>
      </c>
      <c r="I23" s="383"/>
      <c r="J23" s="383"/>
      <c r="K23" s="419" t="s">
        <v>95</v>
      </c>
    </row>
    <row r="24" ht="23" customHeight="1" spans="1:11">
      <c r="A24" s="382" t="s">
        <v>120</v>
      </c>
      <c r="B24" s="383"/>
      <c r="C24" s="383" t="s">
        <v>95</v>
      </c>
      <c r="D24" s="383" t="s">
        <v>95</v>
      </c>
      <c r="E24" s="383" t="s">
        <v>95</v>
      </c>
      <c r="F24" s="383" t="s">
        <v>95</v>
      </c>
      <c r="G24" s="383" t="s">
        <v>95</v>
      </c>
      <c r="H24" s="383" t="s">
        <v>95</v>
      </c>
      <c r="I24" s="383"/>
      <c r="J24" s="383"/>
      <c r="K24" s="419" t="s">
        <v>95</v>
      </c>
    </row>
    <row r="25" ht="23" customHeight="1" spans="1:11">
      <c r="A25" s="384"/>
      <c r="B25" s="385"/>
      <c r="C25" s="386"/>
      <c r="D25" s="383"/>
      <c r="E25" s="383"/>
      <c r="F25" s="383"/>
      <c r="G25" s="383"/>
      <c r="H25" s="383"/>
      <c r="I25" s="388"/>
      <c r="J25" s="388"/>
      <c r="K25" s="420"/>
    </row>
    <row r="26" ht="23" customHeight="1" spans="1:1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420"/>
    </row>
    <row r="27" ht="23" customHeight="1" spans="1:11">
      <c r="A27" s="387"/>
      <c r="B27" s="388"/>
      <c r="C27" s="388"/>
      <c r="D27" s="388"/>
      <c r="E27" s="388"/>
      <c r="F27" s="388"/>
      <c r="G27" s="388"/>
      <c r="H27" s="388"/>
      <c r="I27" s="388"/>
      <c r="J27" s="388"/>
      <c r="K27" s="420"/>
    </row>
    <row r="28" ht="18" customHeight="1" spans="1:11">
      <c r="A28" s="389" t="s">
        <v>121</v>
      </c>
      <c r="B28" s="390"/>
      <c r="C28" s="390"/>
      <c r="D28" s="390"/>
      <c r="E28" s="390"/>
      <c r="F28" s="390"/>
      <c r="G28" s="390"/>
      <c r="H28" s="390"/>
      <c r="I28" s="390"/>
      <c r="J28" s="390"/>
      <c r="K28" s="421"/>
    </row>
    <row r="29" ht="18.75" customHeight="1" spans="1:11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422"/>
    </row>
    <row r="30" ht="18.75" customHeight="1" spans="1:11">
      <c r="A30" s="393"/>
      <c r="B30" s="394"/>
      <c r="C30" s="394"/>
      <c r="D30" s="394"/>
      <c r="E30" s="394"/>
      <c r="F30" s="394"/>
      <c r="G30" s="394"/>
      <c r="H30" s="394"/>
      <c r="I30" s="394"/>
      <c r="J30" s="394"/>
      <c r="K30" s="423"/>
    </row>
    <row r="31" ht="18" customHeight="1" spans="1:11">
      <c r="A31" s="389" t="s">
        <v>122</v>
      </c>
      <c r="B31" s="390"/>
      <c r="C31" s="390"/>
      <c r="D31" s="390"/>
      <c r="E31" s="390"/>
      <c r="F31" s="390"/>
      <c r="G31" s="390"/>
      <c r="H31" s="390"/>
      <c r="I31" s="390"/>
      <c r="J31" s="390"/>
      <c r="K31" s="421"/>
    </row>
    <row r="32" ht="14.25" spans="1:11">
      <c r="A32" s="395" t="s">
        <v>123</v>
      </c>
      <c r="B32" s="396"/>
      <c r="C32" s="396"/>
      <c r="D32" s="396"/>
      <c r="E32" s="396"/>
      <c r="F32" s="396"/>
      <c r="G32" s="396"/>
      <c r="H32" s="396"/>
      <c r="I32" s="396"/>
      <c r="J32" s="396"/>
      <c r="K32" s="424"/>
    </row>
    <row r="33" ht="15" spans="1:11">
      <c r="A33" s="158" t="s">
        <v>124</v>
      </c>
      <c r="B33" s="159"/>
      <c r="C33" s="150" t="s">
        <v>65</v>
      </c>
      <c r="D33" s="150" t="s">
        <v>66</v>
      </c>
      <c r="E33" s="397" t="s">
        <v>125</v>
      </c>
      <c r="F33" s="398"/>
      <c r="G33" s="398"/>
      <c r="H33" s="398"/>
      <c r="I33" s="398"/>
      <c r="J33" s="398"/>
      <c r="K33" s="425"/>
    </row>
    <row r="34" ht="15" spans="1:11">
      <c r="A34" s="399" t="s">
        <v>126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</row>
    <row r="35" ht="21" customHeight="1" spans="1:11">
      <c r="A35" s="400" t="s">
        <v>127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26"/>
    </row>
    <row r="36" ht="21" customHeight="1" spans="1:11">
      <c r="A36" s="303" t="s">
        <v>128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 t="s">
        <v>129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15" spans="1:11">
      <c r="A42" s="298" t="s">
        <v>130</v>
      </c>
      <c r="B42" s="299"/>
      <c r="C42" s="299"/>
      <c r="D42" s="299"/>
      <c r="E42" s="299"/>
      <c r="F42" s="299"/>
      <c r="G42" s="299"/>
      <c r="H42" s="299"/>
      <c r="I42" s="299"/>
      <c r="J42" s="299"/>
      <c r="K42" s="331"/>
    </row>
    <row r="43" ht="15" spans="1:11">
      <c r="A43" s="361" t="s">
        <v>131</v>
      </c>
      <c r="B43" s="362"/>
      <c r="C43" s="362"/>
      <c r="D43" s="362"/>
      <c r="E43" s="362"/>
      <c r="F43" s="362"/>
      <c r="G43" s="362"/>
      <c r="H43" s="362"/>
      <c r="I43" s="362"/>
      <c r="J43" s="362"/>
      <c r="K43" s="412"/>
    </row>
    <row r="44" ht="14.25" spans="1:11">
      <c r="A44" s="368" t="s">
        <v>132</v>
      </c>
      <c r="B44" s="365" t="s">
        <v>95</v>
      </c>
      <c r="C44" s="365" t="s">
        <v>96</v>
      </c>
      <c r="D44" s="365" t="s">
        <v>88</v>
      </c>
      <c r="E44" s="370" t="s">
        <v>133</v>
      </c>
      <c r="F44" s="365" t="s">
        <v>95</v>
      </c>
      <c r="G44" s="365" t="s">
        <v>96</v>
      </c>
      <c r="H44" s="365" t="s">
        <v>88</v>
      </c>
      <c r="I44" s="370" t="s">
        <v>134</v>
      </c>
      <c r="J44" s="365" t="s">
        <v>95</v>
      </c>
      <c r="K44" s="413" t="s">
        <v>96</v>
      </c>
    </row>
    <row r="45" ht="14.25" spans="1:11">
      <c r="A45" s="295" t="s">
        <v>87</v>
      </c>
      <c r="B45" s="150" t="s">
        <v>95</v>
      </c>
      <c r="C45" s="150" t="s">
        <v>96</v>
      </c>
      <c r="D45" s="150" t="s">
        <v>88</v>
      </c>
      <c r="E45" s="296" t="s">
        <v>94</v>
      </c>
      <c r="F45" s="150" t="s">
        <v>95</v>
      </c>
      <c r="G45" s="150" t="s">
        <v>96</v>
      </c>
      <c r="H45" s="150" t="s">
        <v>88</v>
      </c>
      <c r="I45" s="296" t="s">
        <v>105</v>
      </c>
      <c r="J45" s="150" t="s">
        <v>95</v>
      </c>
      <c r="K45" s="151" t="s">
        <v>96</v>
      </c>
    </row>
    <row r="46" ht="15" spans="1:11">
      <c r="A46" s="268" t="s">
        <v>98</v>
      </c>
      <c r="B46" s="269"/>
      <c r="C46" s="269"/>
      <c r="D46" s="269"/>
      <c r="E46" s="269"/>
      <c r="F46" s="269"/>
      <c r="G46" s="269"/>
      <c r="H46" s="269"/>
      <c r="I46" s="269"/>
      <c r="J46" s="269"/>
      <c r="K46" s="322"/>
    </row>
    <row r="47" ht="15" spans="1:11">
      <c r="A47" s="399" t="s">
        <v>135</v>
      </c>
      <c r="B47" s="399"/>
      <c r="C47" s="399"/>
      <c r="D47" s="399"/>
      <c r="E47" s="399"/>
      <c r="F47" s="399"/>
      <c r="G47" s="399"/>
      <c r="H47" s="399"/>
      <c r="I47" s="399"/>
      <c r="J47" s="399"/>
      <c r="K47" s="399"/>
    </row>
    <row r="48" ht="15" spans="1:11">
      <c r="A48" s="400"/>
      <c r="B48" s="401"/>
      <c r="C48" s="401"/>
      <c r="D48" s="401"/>
      <c r="E48" s="401"/>
      <c r="F48" s="401"/>
      <c r="G48" s="401"/>
      <c r="H48" s="401"/>
      <c r="I48" s="401"/>
      <c r="J48" s="401"/>
      <c r="K48" s="426"/>
    </row>
    <row r="49" ht="15" spans="1:11">
      <c r="A49" s="402" t="s">
        <v>136</v>
      </c>
      <c r="B49" s="403" t="s">
        <v>137</v>
      </c>
      <c r="C49" s="403"/>
      <c r="D49" s="404" t="s">
        <v>138</v>
      </c>
      <c r="E49" s="405" t="s">
        <v>139</v>
      </c>
      <c r="F49" s="406" t="s">
        <v>140</v>
      </c>
      <c r="G49" s="407">
        <v>45474</v>
      </c>
      <c r="H49" s="408" t="s">
        <v>141</v>
      </c>
      <c r="I49" s="427"/>
      <c r="J49" s="428" t="s">
        <v>142</v>
      </c>
      <c r="K49" s="429"/>
    </row>
    <row r="50" ht="15" spans="1:11">
      <c r="A50" s="399" t="s">
        <v>143</v>
      </c>
      <c r="B50" s="399"/>
      <c r="C50" s="399"/>
      <c r="D50" s="399"/>
      <c r="E50" s="399"/>
      <c r="F50" s="399"/>
      <c r="G50" s="399"/>
      <c r="H50" s="399"/>
      <c r="I50" s="399"/>
      <c r="J50" s="399"/>
      <c r="K50" s="399"/>
    </row>
    <row r="51" ht="24" customHeight="1" spans="1:11">
      <c r="A51" s="409" t="s">
        <v>144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30"/>
    </row>
    <row r="52" ht="15" spans="1:11">
      <c r="A52" s="402" t="s">
        <v>136</v>
      </c>
      <c r="B52" s="403" t="s">
        <v>137</v>
      </c>
      <c r="C52" s="403"/>
      <c r="D52" s="404" t="s">
        <v>138</v>
      </c>
      <c r="E52" s="405" t="s">
        <v>139</v>
      </c>
      <c r="F52" s="406" t="s">
        <v>145</v>
      </c>
      <c r="G52" s="407">
        <v>45474</v>
      </c>
      <c r="H52" s="408" t="s">
        <v>141</v>
      </c>
      <c r="I52" s="427"/>
      <c r="J52" s="428" t="s">
        <v>142</v>
      </c>
      <c r="K52" s="4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B2" sqref="B2:H2"/>
    </sheetView>
  </sheetViews>
  <sheetFormatPr defaultColWidth="9" defaultRowHeight="14.25"/>
  <cols>
    <col min="1" max="1" width="19.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39" customWidth="1"/>
    <col min="17" max="254" width="9" style="88"/>
    <col min="255" max="16384" width="9" style="91"/>
  </cols>
  <sheetData>
    <row r="1" s="88" customFormat="1" ht="29" customHeight="1" spans="1:257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43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4"/>
      <c r="J2" s="125" t="s">
        <v>57</v>
      </c>
      <c r="K2" s="126" t="s">
        <v>56</v>
      </c>
      <c r="L2" s="126"/>
      <c r="M2" s="126"/>
      <c r="N2" s="126"/>
      <c r="O2" s="126"/>
      <c r="P2" s="344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28"/>
      <c r="J3" s="129"/>
      <c r="K3" s="129"/>
      <c r="L3" s="129"/>
      <c r="M3" s="129"/>
      <c r="N3" s="129"/>
      <c r="O3" s="129"/>
      <c r="P3" s="345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8"/>
      <c r="J4" s="346"/>
      <c r="K4" s="347" t="s">
        <v>118</v>
      </c>
      <c r="L4" s="347" t="s">
        <v>149</v>
      </c>
      <c r="M4" s="347" t="s">
        <v>150</v>
      </c>
      <c r="N4" s="348"/>
      <c r="O4" s="348"/>
      <c r="P4" s="349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0"/>
      <c r="B5" s="103" t="s">
        <v>151</v>
      </c>
      <c r="C5" s="103" t="s">
        <v>152</v>
      </c>
      <c r="D5" s="104" t="s">
        <v>153</v>
      </c>
      <c r="E5" s="103" t="s">
        <v>154</v>
      </c>
      <c r="F5" s="103" t="s">
        <v>155</v>
      </c>
      <c r="G5" s="103" t="s">
        <v>156</v>
      </c>
      <c r="H5" s="105"/>
      <c r="I5" s="128"/>
      <c r="J5" s="134"/>
      <c r="K5" s="350"/>
      <c r="L5" s="351" t="s">
        <v>113</v>
      </c>
      <c r="M5" s="351" t="s">
        <v>113</v>
      </c>
      <c r="N5" s="352"/>
      <c r="O5" s="350"/>
      <c r="P5" s="353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5" customHeight="1" spans="1:257">
      <c r="A6" s="232" t="s">
        <v>157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8"/>
      <c r="J6" s="134"/>
      <c r="K6" s="134"/>
      <c r="L6" s="134" t="s">
        <v>158</v>
      </c>
      <c r="M6" s="134" t="s">
        <v>159</v>
      </c>
      <c r="N6" s="134"/>
      <c r="O6" s="134"/>
      <c r="P6" s="135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5" customHeight="1" spans="1:257">
      <c r="A7" s="232" t="s">
        <v>160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8"/>
      <c r="J7" s="134"/>
      <c r="K7" s="134"/>
      <c r="L7" s="134" t="s">
        <v>161</v>
      </c>
      <c r="M7" s="134" t="s">
        <v>161</v>
      </c>
      <c r="N7" s="134"/>
      <c r="O7" s="134"/>
      <c r="P7" s="135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5" customHeight="1" spans="1:257">
      <c r="A8" s="232" t="s">
        <v>162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8"/>
      <c r="J8" s="134"/>
      <c r="K8" s="134"/>
      <c r="L8" s="134" t="s">
        <v>163</v>
      </c>
      <c r="M8" s="134" t="s">
        <v>163</v>
      </c>
      <c r="N8" s="134"/>
      <c r="O8" s="134"/>
      <c r="P8" s="135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5" customHeight="1" spans="1:257">
      <c r="A9" s="232" t="s">
        <v>164</v>
      </c>
      <c r="B9" s="107">
        <f>C9-4</f>
        <v>102</v>
      </c>
      <c r="C9" s="107">
        <f>D9-4</f>
        <v>106</v>
      </c>
      <c r="D9" s="108">
        <v>110</v>
      </c>
      <c r="E9" s="107">
        <f>D9+4</f>
        <v>114</v>
      </c>
      <c r="F9" s="107">
        <f>E9+5</f>
        <v>119</v>
      </c>
      <c r="G9" s="107">
        <f>F9+6</f>
        <v>125</v>
      </c>
      <c r="H9" s="109"/>
      <c r="I9" s="128"/>
      <c r="J9" s="134"/>
      <c r="K9" s="134"/>
      <c r="L9" s="134" t="s">
        <v>163</v>
      </c>
      <c r="M9" s="134" t="s">
        <v>159</v>
      </c>
      <c r="N9" s="134"/>
      <c r="O9" s="134"/>
      <c r="P9" s="135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5" customHeight="1" spans="1:257">
      <c r="A10" s="232" t="s">
        <v>165</v>
      </c>
      <c r="B10" s="107">
        <f>C10-1.2</f>
        <v>44.6</v>
      </c>
      <c r="C10" s="107">
        <f>D10-1.2</f>
        <v>45.8</v>
      </c>
      <c r="D10" s="108">
        <v>47</v>
      </c>
      <c r="E10" s="107">
        <f>D10+1.2</f>
        <v>48.2</v>
      </c>
      <c r="F10" s="107">
        <f>E10+1.2</f>
        <v>49.4</v>
      </c>
      <c r="G10" s="107">
        <f>F10+1.4</f>
        <v>50.8</v>
      </c>
      <c r="H10" s="109"/>
      <c r="I10" s="128"/>
      <c r="J10" s="134"/>
      <c r="K10" s="134"/>
      <c r="L10" s="134" t="s">
        <v>166</v>
      </c>
      <c r="M10" s="134" t="s">
        <v>159</v>
      </c>
      <c r="N10" s="134"/>
      <c r="O10" s="134"/>
      <c r="P10" s="135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5" customHeight="1" spans="1:257">
      <c r="A11" s="233" t="s">
        <v>167</v>
      </c>
      <c r="B11" s="111">
        <f>C11-0.6</f>
        <v>60.2</v>
      </c>
      <c r="C11" s="111">
        <f>D11-1.2</f>
        <v>60.8</v>
      </c>
      <c r="D11" s="112">
        <v>62</v>
      </c>
      <c r="E11" s="111">
        <f>D11+1.2</f>
        <v>63.2</v>
      </c>
      <c r="F11" s="111">
        <f>E11+1.2</f>
        <v>64.4</v>
      </c>
      <c r="G11" s="111">
        <f>F11+0.6</f>
        <v>65</v>
      </c>
      <c r="H11" s="113"/>
      <c r="I11" s="128"/>
      <c r="J11" s="134"/>
      <c r="K11" s="134"/>
      <c r="L11" s="134" t="s">
        <v>166</v>
      </c>
      <c r="M11" s="134" t="s">
        <v>168</v>
      </c>
      <c r="N11" s="134"/>
      <c r="O11" s="134"/>
      <c r="P11" s="135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5" customHeight="1" spans="1:257">
      <c r="A12" s="232" t="s">
        <v>169</v>
      </c>
      <c r="B12" s="107">
        <f>C12-0.8</f>
        <v>20.4</v>
      </c>
      <c r="C12" s="107">
        <f>D12-0.8</f>
        <v>21.2</v>
      </c>
      <c r="D12" s="108">
        <v>22</v>
      </c>
      <c r="E12" s="107">
        <f>D12+0.8</f>
        <v>22.8</v>
      </c>
      <c r="F12" s="107">
        <f>E12+0.8</f>
        <v>23.6</v>
      </c>
      <c r="G12" s="107">
        <f>F12+1.3</f>
        <v>24.9</v>
      </c>
      <c r="H12" s="113"/>
      <c r="I12" s="128"/>
      <c r="J12" s="134"/>
      <c r="K12" s="134"/>
      <c r="L12" s="134" t="s">
        <v>166</v>
      </c>
      <c r="M12" s="134" t="s">
        <v>170</v>
      </c>
      <c r="N12" s="134"/>
      <c r="O12" s="134"/>
      <c r="P12" s="135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5" customHeight="1" spans="1:257">
      <c r="A13" s="232" t="s">
        <v>171</v>
      </c>
      <c r="B13" s="107">
        <f>C13-0.7</f>
        <v>16.6</v>
      </c>
      <c r="C13" s="107">
        <f>D13-0.7</f>
        <v>17.3</v>
      </c>
      <c r="D13" s="108">
        <v>18</v>
      </c>
      <c r="E13" s="107">
        <f>D13+0.7</f>
        <v>18.7</v>
      </c>
      <c r="F13" s="107">
        <f>E13+0.7</f>
        <v>19.4</v>
      </c>
      <c r="G13" s="107">
        <f>F13+1</f>
        <v>20.4</v>
      </c>
      <c r="H13" s="109"/>
      <c r="I13" s="128"/>
      <c r="J13" s="134"/>
      <c r="K13" s="134"/>
      <c r="L13" s="134" t="s">
        <v>161</v>
      </c>
      <c r="M13" s="134" t="s">
        <v>161</v>
      </c>
      <c r="N13" s="134"/>
      <c r="O13" s="134"/>
      <c r="P13" s="135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5" customHeight="1" spans="1:257">
      <c r="A14" s="232" t="s">
        <v>172</v>
      </c>
      <c r="B14" s="107">
        <f t="shared" ref="B14:B17" si="0">C14-0.5</f>
        <v>12</v>
      </c>
      <c r="C14" s="107">
        <f t="shared" ref="C14:C17" si="1">D14-0.5</f>
        <v>12.5</v>
      </c>
      <c r="D14" s="108">
        <v>13</v>
      </c>
      <c r="E14" s="107">
        <f t="shared" ref="E14:E17" si="2">D14+0.5</f>
        <v>13.5</v>
      </c>
      <c r="F14" s="107">
        <f t="shared" ref="F14:F17" si="3">E14+0.5</f>
        <v>14</v>
      </c>
      <c r="G14" s="107">
        <f>F14+0.7</f>
        <v>14.7</v>
      </c>
      <c r="H14" s="109"/>
      <c r="I14" s="128"/>
      <c r="J14" s="134"/>
      <c r="K14" s="134"/>
      <c r="L14" s="134" t="s">
        <v>161</v>
      </c>
      <c r="M14" s="134" t="s">
        <v>161</v>
      </c>
      <c r="N14" s="134"/>
      <c r="O14" s="134"/>
      <c r="P14" s="135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5" customHeight="1" spans="1:257">
      <c r="A15" s="232" t="s">
        <v>173</v>
      </c>
      <c r="B15" s="107">
        <f t="shared" si="0"/>
        <v>10</v>
      </c>
      <c r="C15" s="107">
        <f t="shared" si="1"/>
        <v>10.5</v>
      </c>
      <c r="D15" s="108">
        <v>11</v>
      </c>
      <c r="E15" s="107">
        <f t="shared" si="2"/>
        <v>11.5</v>
      </c>
      <c r="F15" s="107">
        <f t="shared" si="3"/>
        <v>12</v>
      </c>
      <c r="G15" s="107">
        <f>F15+0.7</f>
        <v>12.7</v>
      </c>
      <c r="H15" s="109"/>
      <c r="I15" s="128"/>
      <c r="J15" s="134"/>
      <c r="K15" s="134"/>
      <c r="L15" s="134" t="s">
        <v>161</v>
      </c>
      <c r="M15" s="134" t="s">
        <v>161</v>
      </c>
      <c r="N15" s="134"/>
      <c r="O15" s="134"/>
      <c r="P15" s="135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5" customHeight="1" spans="1:257">
      <c r="A16" s="234" t="s">
        <v>174</v>
      </c>
      <c r="B16" s="107">
        <f t="shared" si="0"/>
        <v>35</v>
      </c>
      <c r="C16" s="107">
        <f t="shared" si="1"/>
        <v>35.5</v>
      </c>
      <c r="D16" s="107">
        <v>36</v>
      </c>
      <c r="E16" s="107">
        <f t="shared" si="2"/>
        <v>36.5</v>
      </c>
      <c r="F16" s="107">
        <f t="shared" si="3"/>
        <v>37</v>
      </c>
      <c r="G16" s="107">
        <f>F16+0.5</f>
        <v>37.5</v>
      </c>
      <c r="H16" s="109"/>
      <c r="I16" s="128"/>
      <c r="J16" s="134"/>
      <c r="K16" s="134"/>
      <c r="L16" s="134" t="s">
        <v>161</v>
      </c>
      <c r="M16" s="134" t="s">
        <v>161</v>
      </c>
      <c r="N16" s="134"/>
      <c r="O16" s="134"/>
      <c r="P16" s="135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5" customHeight="1" spans="1:257">
      <c r="A17" s="234" t="s">
        <v>175</v>
      </c>
      <c r="B17" s="107">
        <f t="shared" si="0"/>
        <v>25.5</v>
      </c>
      <c r="C17" s="107">
        <f t="shared" si="1"/>
        <v>26</v>
      </c>
      <c r="D17" s="107">
        <v>26.5</v>
      </c>
      <c r="E17" s="107">
        <f t="shared" si="2"/>
        <v>27</v>
      </c>
      <c r="F17" s="107">
        <f t="shared" si="3"/>
        <v>27.5</v>
      </c>
      <c r="G17" s="107">
        <f>F17+0.75</f>
        <v>28.25</v>
      </c>
      <c r="H17" s="109"/>
      <c r="I17" s="128"/>
      <c r="J17" s="134"/>
      <c r="K17" s="134"/>
      <c r="L17" s="134" t="s">
        <v>161</v>
      </c>
      <c r="M17" s="134" t="s">
        <v>161</v>
      </c>
      <c r="N17" s="134"/>
      <c r="O17" s="134"/>
      <c r="P17" s="13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5" customHeight="1" spans="1:257">
      <c r="A18" s="232" t="s">
        <v>176</v>
      </c>
      <c r="B18" s="107">
        <f>C18</f>
        <v>9.5</v>
      </c>
      <c r="C18" s="107">
        <f>D18</f>
        <v>9.5</v>
      </c>
      <c r="D18" s="108">
        <v>9.5</v>
      </c>
      <c r="E18" s="107">
        <f t="shared" ref="E18:G18" si="4">D18</f>
        <v>9.5</v>
      </c>
      <c r="F18" s="107">
        <f t="shared" si="4"/>
        <v>9.5</v>
      </c>
      <c r="G18" s="107">
        <f t="shared" si="4"/>
        <v>9.5</v>
      </c>
      <c r="H18" s="116"/>
      <c r="I18" s="128"/>
      <c r="J18" s="134"/>
      <c r="K18" s="134"/>
      <c r="L18" s="134" t="s">
        <v>161</v>
      </c>
      <c r="M18" s="134" t="s">
        <v>161</v>
      </c>
      <c r="N18" s="134"/>
      <c r="O18" s="134"/>
      <c r="P18" s="135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5" customHeight="1" spans="1:257">
      <c r="A19" s="232" t="s">
        <v>177</v>
      </c>
      <c r="B19" s="107">
        <f>C19-1</f>
        <v>51</v>
      </c>
      <c r="C19" s="107">
        <f>D19-1</f>
        <v>52</v>
      </c>
      <c r="D19" s="108">
        <v>53</v>
      </c>
      <c r="E19" s="107">
        <f>D19+1</f>
        <v>54</v>
      </c>
      <c r="F19" s="107">
        <f>E19+1</f>
        <v>55</v>
      </c>
      <c r="G19" s="107">
        <f>F19+1.5</f>
        <v>56.5</v>
      </c>
      <c r="H19" s="117"/>
      <c r="I19" s="128"/>
      <c r="J19" s="222"/>
      <c r="K19" s="222"/>
      <c r="L19" s="134" t="s">
        <v>161</v>
      </c>
      <c r="M19" s="134" t="s">
        <v>161</v>
      </c>
      <c r="N19" s="222"/>
      <c r="O19" s="134"/>
      <c r="P19" s="135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5" customHeight="1" spans="1:257">
      <c r="A20" s="232" t="s">
        <v>178</v>
      </c>
      <c r="B20" s="107">
        <f>C20</f>
        <v>16</v>
      </c>
      <c r="C20" s="107">
        <f>D20-1</f>
        <v>16</v>
      </c>
      <c r="D20" s="108">
        <v>17</v>
      </c>
      <c r="E20" s="107">
        <f>D20</f>
        <v>17</v>
      </c>
      <c r="F20" s="107">
        <f>E20+1.5</f>
        <v>18.5</v>
      </c>
      <c r="G20" s="107">
        <f>F20</f>
        <v>18.5</v>
      </c>
      <c r="H20" s="121"/>
      <c r="I20" s="136"/>
      <c r="J20" s="136"/>
      <c r="K20" s="136"/>
      <c r="L20" s="137" t="s">
        <v>168</v>
      </c>
      <c r="M20" s="137" t="s">
        <v>168</v>
      </c>
      <c r="N20" s="136"/>
      <c r="O20" s="136"/>
      <c r="P20" s="354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18" spans="1:257">
      <c r="A21" s="340"/>
      <c r="B21" s="341"/>
      <c r="C21" s="341"/>
      <c r="D21" s="341"/>
      <c r="E21" s="341"/>
      <c r="F21" s="341"/>
      <c r="G21" s="341"/>
      <c r="H21" s="342"/>
      <c r="P21" s="343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18" spans="1:257">
      <c r="A22" s="340"/>
      <c r="B22" s="341"/>
      <c r="C22" s="341"/>
      <c r="D22" s="341"/>
      <c r="E22" s="341"/>
      <c r="F22" s="341"/>
      <c r="G22" s="341"/>
      <c r="H22" s="342"/>
      <c r="P22" s="343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spans="1:257">
      <c r="A23" s="122" t="s">
        <v>179</v>
      </c>
      <c r="B23" s="122"/>
      <c r="C23" s="123"/>
      <c r="D23" s="123"/>
      <c r="P23" s="343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spans="3:257">
      <c r="C24" s="89"/>
      <c r="D24" s="89"/>
      <c r="J24" s="139" t="s">
        <v>180</v>
      </c>
      <c r="K24" s="355">
        <v>45474</v>
      </c>
      <c r="L24" s="139" t="s">
        <v>181</v>
      </c>
      <c r="M24" s="139" t="s">
        <v>139</v>
      </c>
      <c r="N24" s="139" t="s">
        <v>182</v>
      </c>
      <c r="O24" s="88" t="s">
        <v>142</v>
      </c>
      <c r="P24" s="343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N21" sqref="N21"/>
    </sheetView>
  </sheetViews>
  <sheetFormatPr defaultColWidth="10" defaultRowHeight="16.5" customHeight="1"/>
  <cols>
    <col min="1" max="1" width="10.875" style="243" customWidth="1"/>
    <col min="2" max="16384" width="10" style="243"/>
  </cols>
  <sheetData>
    <row r="1" ht="22.5" customHeight="1" spans="1:11">
      <c r="A1" s="144" t="s">
        <v>183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7.25" customHeight="1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customHeight="1" spans="1:11">
      <c r="A3" s="244" t="s">
        <v>53</v>
      </c>
      <c r="B3" s="245" t="s">
        <v>54</v>
      </c>
      <c r="C3" s="245"/>
      <c r="D3" s="246" t="s">
        <v>55</v>
      </c>
      <c r="E3" s="246"/>
      <c r="F3" s="245" t="s">
        <v>56</v>
      </c>
      <c r="G3" s="245"/>
      <c r="H3" s="247" t="s">
        <v>57</v>
      </c>
      <c r="I3" s="318" t="s">
        <v>56</v>
      </c>
      <c r="J3" s="318"/>
      <c r="K3" s="319"/>
    </row>
    <row r="4" customHeight="1" spans="1:11">
      <c r="A4" s="248" t="s">
        <v>58</v>
      </c>
      <c r="B4" s="249"/>
      <c r="C4" s="250"/>
      <c r="D4" s="251" t="s">
        <v>59</v>
      </c>
      <c r="E4" s="252"/>
      <c r="F4" s="252"/>
      <c r="G4" s="253"/>
      <c r="H4" s="251" t="s">
        <v>60</v>
      </c>
      <c r="I4" s="252"/>
      <c r="J4" s="252"/>
      <c r="K4" s="253"/>
    </row>
    <row r="5" customHeight="1" spans="1:11">
      <c r="A5" s="254" t="s">
        <v>61</v>
      </c>
      <c r="B5" s="150" t="s">
        <v>62</v>
      </c>
      <c r="C5" s="151"/>
      <c r="D5" s="254" t="s">
        <v>63</v>
      </c>
      <c r="E5" s="255"/>
      <c r="F5" s="256">
        <v>45509</v>
      </c>
      <c r="G5" s="257"/>
      <c r="H5" s="254" t="s">
        <v>64</v>
      </c>
      <c r="I5" s="255"/>
      <c r="J5" s="150" t="s">
        <v>65</v>
      </c>
      <c r="K5" s="151" t="s">
        <v>66</v>
      </c>
    </row>
    <row r="6" customHeight="1" spans="1:11">
      <c r="A6" s="258" t="s">
        <v>67</v>
      </c>
      <c r="B6" s="150" t="s">
        <v>68</v>
      </c>
      <c r="C6" s="151"/>
      <c r="D6" s="254" t="s">
        <v>69</v>
      </c>
      <c r="E6" s="255"/>
      <c r="F6" s="256">
        <v>45472</v>
      </c>
      <c r="G6" s="257"/>
      <c r="H6" s="254" t="s">
        <v>70</v>
      </c>
      <c r="I6" s="255"/>
      <c r="J6" s="150" t="s">
        <v>65</v>
      </c>
      <c r="K6" s="151" t="s">
        <v>66</v>
      </c>
    </row>
    <row r="7" customHeight="1" spans="1:11">
      <c r="A7" s="254" t="s">
        <v>71</v>
      </c>
      <c r="B7" s="259" t="s">
        <v>72</v>
      </c>
      <c r="C7" s="260">
        <v>6</v>
      </c>
      <c r="D7" s="258" t="s">
        <v>73</v>
      </c>
      <c r="E7" s="261"/>
      <c r="F7" s="256">
        <v>45491</v>
      </c>
      <c r="G7" s="257"/>
      <c r="H7" s="254" t="s">
        <v>74</v>
      </c>
      <c r="I7" s="255"/>
      <c r="J7" s="150" t="s">
        <v>65</v>
      </c>
      <c r="K7" s="151" t="s">
        <v>66</v>
      </c>
    </row>
    <row r="8" customHeight="1" spans="1:16">
      <c r="A8" s="254" t="s">
        <v>75</v>
      </c>
      <c r="B8" s="262">
        <v>2700</v>
      </c>
      <c r="C8" s="263"/>
      <c r="D8" s="258" t="s">
        <v>76</v>
      </c>
      <c r="E8" s="264"/>
      <c r="F8" s="256">
        <v>45498</v>
      </c>
      <c r="G8" s="257"/>
      <c r="H8" s="254" t="s">
        <v>77</v>
      </c>
      <c r="I8" s="255"/>
      <c r="J8" s="150" t="s">
        <v>65</v>
      </c>
      <c r="K8" s="151" t="s">
        <v>66</v>
      </c>
      <c r="P8" s="203" t="s">
        <v>184</v>
      </c>
    </row>
    <row r="9" customHeight="1" spans="1:11">
      <c r="A9" s="265" t="s">
        <v>78</v>
      </c>
      <c r="B9" s="266" t="s">
        <v>79</v>
      </c>
      <c r="C9" s="267"/>
      <c r="D9" s="268" t="s">
        <v>80</v>
      </c>
      <c r="E9" s="269"/>
      <c r="F9" s="270">
        <v>45499</v>
      </c>
      <c r="G9" s="271"/>
      <c r="H9" s="268" t="s">
        <v>81</v>
      </c>
      <c r="I9" s="269"/>
      <c r="J9" s="287" t="s">
        <v>65</v>
      </c>
      <c r="K9" s="320" t="s">
        <v>66</v>
      </c>
    </row>
    <row r="10" customHeight="1" spans="1:11">
      <c r="A10" s="272" t="s">
        <v>84</v>
      </c>
      <c r="B10" s="273" t="s">
        <v>85</v>
      </c>
      <c r="C10" s="274" t="s">
        <v>86</v>
      </c>
      <c r="D10" s="275"/>
      <c r="E10" s="276" t="s">
        <v>89</v>
      </c>
      <c r="F10" s="273" t="s">
        <v>85</v>
      </c>
      <c r="G10" s="274" t="s">
        <v>86</v>
      </c>
      <c r="H10" s="273"/>
      <c r="I10" s="276" t="s">
        <v>87</v>
      </c>
      <c r="J10" s="273" t="s">
        <v>85</v>
      </c>
      <c r="K10" s="321" t="s">
        <v>86</v>
      </c>
    </row>
    <row r="11" customHeight="1" spans="1:11">
      <c r="A11" s="258" t="s">
        <v>90</v>
      </c>
      <c r="B11" s="277" t="s">
        <v>85</v>
      </c>
      <c r="C11" s="150" t="s">
        <v>86</v>
      </c>
      <c r="D11" s="264"/>
      <c r="E11" s="261" t="s">
        <v>92</v>
      </c>
      <c r="F11" s="277" t="s">
        <v>85</v>
      </c>
      <c r="G11" s="150" t="s">
        <v>86</v>
      </c>
      <c r="H11" s="277"/>
      <c r="I11" s="261" t="s">
        <v>97</v>
      </c>
      <c r="J11" s="277" t="s">
        <v>85</v>
      </c>
      <c r="K11" s="151" t="s">
        <v>86</v>
      </c>
    </row>
    <row r="12" customHeight="1" spans="1:11">
      <c r="A12" s="268" t="s">
        <v>125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22"/>
    </row>
    <row r="13" customHeight="1" spans="1:11">
      <c r="A13" s="278" t="s">
        <v>185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customHeight="1" spans="1:11">
      <c r="A14" s="279" t="s">
        <v>186</v>
      </c>
      <c r="B14" s="280"/>
      <c r="C14" s="280"/>
      <c r="D14" s="280"/>
      <c r="E14" s="280"/>
      <c r="F14" s="280"/>
      <c r="G14" s="280"/>
      <c r="H14" s="281"/>
      <c r="I14" s="323"/>
      <c r="J14" s="323"/>
      <c r="K14" s="324"/>
    </row>
    <row r="15" customHeight="1" spans="1:11">
      <c r="A15" s="282"/>
      <c r="B15" s="283"/>
      <c r="C15" s="283"/>
      <c r="D15" s="284"/>
      <c r="E15" s="285"/>
      <c r="F15" s="283"/>
      <c r="G15" s="283"/>
      <c r="H15" s="284"/>
      <c r="I15" s="325"/>
      <c r="J15" s="326"/>
      <c r="K15" s="327"/>
    </row>
    <row r="16" customHeight="1" spans="1:11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320"/>
    </row>
    <row r="17" customHeight="1" spans="1:11">
      <c r="A17" s="278" t="s">
        <v>187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customHeight="1" spans="1:11">
      <c r="A18" s="288" t="s">
        <v>188</v>
      </c>
      <c r="B18" s="289"/>
      <c r="C18" s="289"/>
      <c r="D18" s="289"/>
      <c r="E18" s="289"/>
      <c r="F18" s="289"/>
      <c r="G18" s="289"/>
      <c r="H18" s="289"/>
      <c r="I18" s="323"/>
      <c r="J18" s="323"/>
      <c r="K18" s="324"/>
    </row>
    <row r="19" customHeight="1" spans="1:11">
      <c r="A19" s="282"/>
      <c r="B19" s="283"/>
      <c r="C19" s="283"/>
      <c r="D19" s="284"/>
      <c r="E19" s="285"/>
      <c r="F19" s="283"/>
      <c r="G19" s="283"/>
      <c r="H19" s="284"/>
      <c r="I19" s="325"/>
      <c r="J19" s="326"/>
      <c r="K19" s="327"/>
    </row>
    <row r="20" customHeight="1" spans="1:1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320"/>
    </row>
    <row r="21" customHeight="1" spans="1:11">
      <c r="A21" s="290" t="s">
        <v>122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customHeight="1" spans="1:11">
      <c r="A22" s="145" t="s">
        <v>123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207"/>
    </row>
    <row r="23" customHeight="1" spans="1:11">
      <c r="A23" s="158" t="s">
        <v>124</v>
      </c>
      <c r="B23" s="159"/>
      <c r="C23" s="150" t="s">
        <v>65</v>
      </c>
      <c r="D23" s="150" t="s">
        <v>66</v>
      </c>
      <c r="E23" s="157"/>
      <c r="F23" s="157"/>
      <c r="G23" s="157"/>
      <c r="H23" s="157"/>
      <c r="I23" s="157"/>
      <c r="J23" s="157"/>
      <c r="K23" s="200"/>
    </row>
    <row r="24" customHeight="1" spans="1:11">
      <c r="A24" s="291" t="s">
        <v>189</v>
      </c>
      <c r="B24" s="153"/>
      <c r="C24" s="153"/>
      <c r="D24" s="153"/>
      <c r="E24" s="153"/>
      <c r="F24" s="153"/>
      <c r="G24" s="153"/>
      <c r="H24" s="153"/>
      <c r="I24" s="153"/>
      <c r="J24" s="153"/>
      <c r="K24" s="328"/>
    </row>
    <row r="25" customHeight="1" spans="1:1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329"/>
    </row>
    <row r="26" customHeight="1" spans="1:11">
      <c r="A26" s="294" t="s">
        <v>131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customHeight="1" spans="1:11">
      <c r="A27" s="248" t="s">
        <v>132</v>
      </c>
      <c r="B27" s="274" t="s">
        <v>95</v>
      </c>
      <c r="C27" s="274" t="s">
        <v>96</v>
      </c>
      <c r="D27" s="274" t="s">
        <v>88</v>
      </c>
      <c r="E27" s="249" t="s">
        <v>133</v>
      </c>
      <c r="F27" s="274" t="s">
        <v>95</v>
      </c>
      <c r="G27" s="274" t="s">
        <v>96</v>
      </c>
      <c r="H27" s="274" t="s">
        <v>88</v>
      </c>
      <c r="I27" s="249" t="s">
        <v>134</v>
      </c>
      <c r="J27" s="274" t="s">
        <v>95</v>
      </c>
      <c r="K27" s="321" t="s">
        <v>96</v>
      </c>
    </row>
    <row r="28" customHeight="1" spans="1:11">
      <c r="A28" s="295" t="s">
        <v>87</v>
      </c>
      <c r="B28" s="150" t="s">
        <v>95</v>
      </c>
      <c r="C28" s="150" t="s">
        <v>96</v>
      </c>
      <c r="D28" s="150" t="s">
        <v>88</v>
      </c>
      <c r="E28" s="296" t="s">
        <v>94</v>
      </c>
      <c r="F28" s="150" t="s">
        <v>95</v>
      </c>
      <c r="G28" s="150" t="s">
        <v>96</v>
      </c>
      <c r="H28" s="150" t="s">
        <v>88</v>
      </c>
      <c r="I28" s="296" t="s">
        <v>105</v>
      </c>
      <c r="J28" s="150" t="s">
        <v>95</v>
      </c>
      <c r="K28" s="151" t="s">
        <v>96</v>
      </c>
    </row>
    <row r="29" customHeight="1" spans="1:11">
      <c r="A29" s="254" t="s">
        <v>98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customHeight="1" spans="1:11">
      <c r="A31" s="300" t="s">
        <v>190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ht="21" customHeight="1" spans="1:11">
      <c r="A32" s="301" t="s">
        <v>191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21" customHeight="1" spans="1:11">
      <c r="A33" s="303" t="s">
        <v>192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3"/>
    </row>
    <row r="34" ht="21" customHeight="1" spans="1:11">
      <c r="A34" s="303" t="s">
        <v>193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33"/>
    </row>
    <row r="35" ht="21" customHeight="1" spans="1:1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21" customHeight="1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3"/>
    </row>
    <row r="43" ht="17.25" customHeight="1" spans="1:11">
      <c r="A43" s="298" t="s">
        <v>130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31"/>
    </row>
    <row r="44" customHeight="1" spans="1:11">
      <c r="A44" s="300" t="s">
        <v>194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ht="18" customHeight="1" spans="1:11">
      <c r="A45" s="305" t="s">
        <v>125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34"/>
    </row>
    <row r="46" ht="18" customHeight="1" spans="1:11">
      <c r="A46" s="305" t="s">
        <v>195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34"/>
    </row>
    <row r="47" ht="18" customHeight="1" spans="1:11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329"/>
    </row>
    <row r="48" ht="21" customHeight="1" spans="1:11">
      <c r="A48" s="307" t="s">
        <v>136</v>
      </c>
      <c r="B48" s="308" t="s">
        <v>137</v>
      </c>
      <c r="C48" s="308"/>
      <c r="D48" s="309" t="s">
        <v>138</v>
      </c>
      <c r="E48" s="309" t="s">
        <v>139</v>
      </c>
      <c r="F48" s="309" t="s">
        <v>140</v>
      </c>
      <c r="G48" s="310">
        <v>45483</v>
      </c>
      <c r="H48" s="311" t="s">
        <v>141</v>
      </c>
      <c r="I48" s="311"/>
      <c r="J48" s="308" t="s">
        <v>142</v>
      </c>
      <c r="K48" s="335"/>
    </row>
    <row r="49" customHeight="1" spans="1:11">
      <c r="A49" s="312" t="s">
        <v>143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36"/>
    </row>
    <row r="50" customHeight="1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37"/>
    </row>
    <row r="51" customHeight="1" spans="1:1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38"/>
    </row>
    <row r="52" ht="21" customHeight="1" spans="1:11">
      <c r="A52" s="307" t="s">
        <v>136</v>
      </c>
      <c r="B52" s="308" t="s">
        <v>137</v>
      </c>
      <c r="C52" s="308"/>
      <c r="D52" s="309" t="s">
        <v>138</v>
      </c>
      <c r="E52" s="309" t="s">
        <v>139</v>
      </c>
      <c r="F52" s="309" t="s">
        <v>140</v>
      </c>
      <c r="G52" s="310">
        <v>45483</v>
      </c>
      <c r="H52" s="311" t="s">
        <v>141</v>
      </c>
      <c r="I52" s="311"/>
      <c r="J52" s="308" t="s">
        <v>142</v>
      </c>
      <c r="K52" s="335"/>
    </row>
  </sheetData>
  <mergeCells count="84">
    <mergeCell ref="A1:K1"/>
    <mergeCell ref="B2:C2"/>
    <mergeCell ref="D2:E2"/>
    <mergeCell ref="F2:G2"/>
    <mergeCell ref="I2:K2"/>
    <mergeCell ref="B3:C3"/>
    <mergeCell ref="D3:E3"/>
    <mergeCell ref="F3:G3"/>
    <mergeCell ref="I3:K3"/>
    <mergeCell ref="A4:C4"/>
    <mergeCell ref="D4:G4"/>
    <mergeCell ref="H4:K4"/>
    <mergeCell ref="B5:C5"/>
    <mergeCell ref="D5:E5"/>
    <mergeCell ref="F5:G5"/>
    <mergeCell ref="H5:I5"/>
    <mergeCell ref="B6:C6"/>
    <mergeCell ref="D6:E6"/>
    <mergeCell ref="F6:G6"/>
    <mergeCell ref="H6:I6"/>
    <mergeCell ref="F7:G7"/>
    <mergeCell ref="H7:I7"/>
    <mergeCell ref="B8:C8"/>
    <mergeCell ref="F8:G8"/>
    <mergeCell ref="H8:I8"/>
    <mergeCell ref="B9:C9"/>
    <mergeCell ref="D9:E9"/>
    <mergeCell ref="F9:G9"/>
    <mergeCell ref="H9:I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8</xdr:row>
                    <xdr:rowOff>0</xdr:rowOff>
                  </from>
                  <to>
                    <xdr:col>9</xdr:col>
                    <xdr:colOff>638175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5</xdr:row>
                    <xdr:rowOff>57150</xdr:rowOff>
                  </from>
                  <to>
                    <xdr:col>9</xdr:col>
                    <xdr:colOff>609600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4</xdr:row>
                    <xdr:rowOff>38100</xdr:rowOff>
                  </from>
                  <to>
                    <xdr:col>9</xdr:col>
                    <xdr:colOff>590550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4</xdr:row>
                    <xdr:rowOff>38100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19050</xdr:rowOff>
                  </from>
                  <to>
                    <xdr:col>10</xdr:col>
                    <xdr:colOff>619125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8</xdr:row>
                    <xdr:rowOff>0</xdr:rowOff>
                  </from>
                  <to>
                    <xdr:col>10</xdr:col>
                    <xdr:colOff>609600</xdr:colOff>
                    <xdr:row>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1"/>
  <sheetViews>
    <sheetView tabSelected="1" workbookViewId="0">
      <selection activeCell="Q5" sqref="Q5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11" width="10.625" style="88" customWidth="1"/>
    <col min="12" max="13" width="10.625" style="229" customWidth="1"/>
    <col min="14" max="245" width="9" style="88"/>
    <col min="246" max="16384" width="9" style="91"/>
  </cols>
  <sheetData>
    <row r="1" s="88" customFormat="1" ht="29" customHeight="1" spans="1:248">
      <c r="A1" s="92" t="s">
        <v>146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239"/>
      <c r="M1" s="239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</row>
    <row r="2" s="88" customFormat="1" ht="20" customHeight="1" spans="1:248">
      <c r="A2" s="230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230" t="s">
        <v>57</v>
      </c>
      <c r="I2" s="240"/>
      <c r="J2" s="240"/>
      <c r="K2" s="240"/>
      <c r="L2" s="67"/>
      <c r="M2" s="67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</row>
    <row r="3" s="88" customFormat="1" spans="1:248">
      <c r="A3" s="231" t="s">
        <v>147</v>
      </c>
      <c r="B3" s="101" t="s">
        <v>148</v>
      </c>
      <c r="C3" s="102"/>
      <c r="D3" s="101"/>
      <c r="E3" s="101"/>
      <c r="F3" s="101"/>
      <c r="G3" s="101"/>
      <c r="H3" s="129" t="s">
        <v>196</v>
      </c>
      <c r="I3" s="129"/>
      <c r="J3" s="129"/>
      <c r="K3" s="129"/>
      <c r="L3" s="67"/>
      <c r="M3" s="67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</row>
    <row r="4" s="88" customFormat="1" ht="16.5" spans="1:248">
      <c r="A4" s="231"/>
      <c r="B4" s="131" t="s">
        <v>111</v>
      </c>
      <c r="C4" s="131" t="s">
        <v>112</v>
      </c>
      <c r="D4" s="132" t="s">
        <v>113</v>
      </c>
      <c r="E4" s="131" t="s">
        <v>114</v>
      </c>
      <c r="F4" s="131" t="s">
        <v>115</v>
      </c>
      <c r="G4" s="131" t="s">
        <v>116</v>
      </c>
      <c r="H4" s="131" t="s">
        <v>111</v>
      </c>
      <c r="I4" s="131" t="s">
        <v>112</v>
      </c>
      <c r="J4" s="132" t="s">
        <v>113</v>
      </c>
      <c r="K4" s="131" t="s">
        <v>114</v>
      </c>
      <c r="L4" s="131" t="s">
        <v>115</v>
      </c>
      <c r="M4" s="131" t="s">
        <v>116</v>
      </c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</row>
    <row r="5" s="88" customFormat="1" ht="20" customHeight="1" spans="1:248">
      <c r="A5" s="231"/>
      <c r="B5" s="131" t="s">
        <v>151</v>
      </c>
      <c r="C5" s="131" t="s">
        <v>152</v>
      </c>
      <c r="D5" s="132" t="s">
        <v>153</v>
      </c>
      <c r="E5" s="131" t="s">
        <v>154</v>
      </c>
      <c r="F5" s="131" t="s">
        <v>155</v>
      </c>
      <c r="G5" s="131" t="s">
        <v>156</v>
      </c>
      <c r="H5" s="131" t="s">
        <v>118</v>
      </c>
      <c r="I5" s="131" t="s">
        <v>118</v>
      </c>
      <c r="J5" s="131" t="s">
        <v>119</v>
      </c>
      <c r="K5" s="131" t="s">
        <v>119</v>
      </c>
      <c r="L5" s="134" t="s">
        <v>120</v>
      </c>
      <c r="M5" s="241" t="s">
        <v>120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</row>
    <row r="6" s="88" customFormat="1" ht="20" customHeight="1" spans="1:248">
      <c r="A6" s="232" t="s">
        <v>157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34" t="s">
        <v>197</v>
      </c>
      <c r="I6" s="134" t="s">
        <v>198</v>
      </c>
      <c r="J6" s="134" t="s">
        <v>199</v>
      </c>
      <c r="K6" s="134" t="s">
        <v>200</v>
      </c>
      <c r="L6" s="134" t="s">
        <v>198</v>
      </c>
      <c r="M6" s="241" t="s">
        <v>200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</row>
    <row r="7" s="88" customFormat="1" ht="20" customHeight="1" spans="1:248">
      <c r="A7" s="232" t="s">
        <v>162</v>
      </c>
      <c r="B7" s="107">
        <f>C7-4</f>
        <v>106</v>
      </c>
      <c r="C7" s="107">
        <f>D7-4</f>
        <v>110</v>
      </c>
      <c r="D7" s="108">
        <v>114</v>
      </c>
      <c r="E7" s="107">
        <f>D7+4</f>
        <v>118</v>
      </c>
      <c r="F7" s="107">
        <f>E7+4</f>
        <v>122</v>
      </c>
      <c r="G7" s="107">
        <f>F7+6</f>
        <v>128</v>
      </c>
      <c r="H7" s="134" t="s">
        <v>198</v>
      </c>
      <c r="I7" s="134" t="s">
        <v>201</v>
      </c>
      <c r="J7" s="134" t="s">
        <v>201</v>
      </c>
      <c r="K7" s="134" t="s">
        <v>198</v>
      </c>
      <c r="L7" s="134" t="s">
        <v>200</v>
      </c>
      <c r="M7" s="241" t="s">
        <v>200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</row>
    <row r="8" s="88" customFormat="1" ht="20" customHeight="1" spans="1:248">
      <c r="A8" s="232" t="s">
        <v>164</v>
      </c>
      <c r="B8" s="107">
        <f>C8-4</f>
        <v>102</v>
      </c>
      <c r="C8" s="107">
        <f>D8-4</f>
        <v>106</v>
      </c>
      <c r="D8" s="108">
        <v>110</v>
      </c>
      <c r="E8" s="107">
        <f>D8+4</f>
        <v>114</v>
      </c>
      <c r="F8" s="107">
        <f>E8+5</f>
        <v>119</v>
      </c>
      <c r="G8" s="107">
        <f>F8+6</f>
        <v>125</v>
      </c>
      <c r="H8" s="134" t="s">
        <v>202</v>
      </c>
      <c r="I8" s="134" t="s">
        <v>203</v>
      </c>
      <c r="J8" s="134" t="s">
        <v>204</v>
      </c>
      <c r="K8" s="134" t="s">
        <v>205</v>
      </c>
      <c r="L8" s="134" t="s">
        <v>203</v>
      </c>
      <c r="M8" s="241" t="s">
        <v>206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</row>
    <row r="9" s="88" customFormat="1" ht="20" customHeight="1" spans="1:248">
      <c r="A9" s="232" t="s">
        <v>165</v>
      </c>
      <c r="B9" s="107">
        <f>C9-1.2</f>
        <v>44.6</v>
      </c>
      <c r="C9" s="107">
        <f>D9-1.2</f>
        <v>45.8</v>
      </c>
      <c r="D9" s="108">
        <v>47</v>
      </c>
      <c r="E9" s="107">
        <f>D9+1.2</f>
        <v>48.2</v>
      </c>
      <c r="F9" s="107">
        <f>E9+1.2</f>
        <v>49.4</v>
      </c>
      <c r="G9" s="107">
        <f>F9+1.4</f>
        <v>50.8</v>
      </c>
      <c r="H9" s="134" t="s">
        <v>204</v>
      </c>
      <c r="I9" s="134" t="s">
        <v>206</v>
      </c>
      <c r="J9" s="134" t="s">
        <v>204</v>
      </c>
      <c r="K9" s="134" t="s">
        <v>207</v>
      </c>
      <c r="L9" s="134" t="s">
        <v>203</v>
      </c>
      <c r="M9" s="241" t="s">
        <v>204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</row>
    <row r="10" s="88" customFormat="1" ht="20" customHeight="1" spans="1:248">
      <c r="A10" s="233" t="s">
        <v>167</v>
      </c>
      <c r="B10" s="111">
        <f>C10-0.6</f>
        <v>60.2</v>
      </c>
      <c r="C10" s="111">
        <f>D10-1.2</f>
        <v>60.8</v>
      </c>
      <c r="D10" s="112">
        <v>62</v>
      </c>
      <c r="E10" s="111">
        <f>D10+1.2</f>
        <v>63.2</v>
      </c>
      <c r="F10" s="111">
        <f>E10+1.2</f>
        <v>64.4</v>
      </c>
      <c r="G10" s="111">
        <f>F10+0.6</f>
        <v>65</v>
      </c>
      <c r="H10" s="134" t="s">
        <v>199</v>
      </c>
      <c r="I10" s="134" t="s">
        <v>200</v>
      </c>
      <c r="J10" s="134" t="s">
        <v>208</v>
      </c>
      <c r="K10" s="134" t="s">
        <v>201</v>
      </c>
      <c r="L10" s="134" t="s">
        <v>199</v>
      </c>
      <c r="M10" s="241" t="s">
        <v>200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</row>
    <row r="11" s="88" customFormat="1" ht="20" customHeight="1" spans="1:248">
      <c r="A11" s="232" t="s">
        <v>169</v>
      </c>
      <c r="B11" s="107">
        <f>C11-0.8</f>
        <v>20.4</v>
      </c>
      <c r="C11" s="107">
        <f>D11-0.8</f>
        <v>21.2</v>
      </c>
      <c r="D11" s="108">
        <v>22</v>
      </c>
      <c r="E11" s="107">
        <f>D11+0.8</f>
        <v>22.8</v>
      </c>
      <c r="F11" s="107">
        <f>E11+0.8</f>
        <v>23.6</v>
      </c>
      <c r="G11" s="107">
        <f>F11+1.3</f>
        <v>24.9</v>
      </c>
      <c r="H11" s="134" t="s">
        <v>209</v>
      </c>
      <c r="I11" s="134" t="s">
        <v>204</v>
      </c>
      <c r="J11" s="134" t="s">
        <v>210</v>
      </c>
      <c r="K11" s="134" t="s">
        <v>205</v>
      </c>
      <c r="L11" s="134" t="s">
        <v>204</v>
      </c>
      <c r="M11" s="241" t="s">
        <v>211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</row>
    <row r="12" s="88" customFormat="1" ht="20" customHeight="1" spans="1:248">
      <c r="A12" s="232" t="s">
        <v>171</v>
      </c>
      <c r="B12" s="107">
        <f>C12-0.7</f>
        <v>16.6</v>
      </c>
      <c r="C12" s="107">
        <f>D12-0.7</f>
        <v>17.3</v>
      </c>
      <c r="D12" s="108">
        <v>18</v>
      </c>
      <c r="E12" s="107">
        <f>D12+0.7</f>
        <v>18.7</v>
      </c>
      <c r="F12" s="107">
        <f>E12+0.7</f>
        <v>19.4</v>
      </c>
      <c r="G12" s="107">
        <f>F12+1</f>
        <v>20.4</v>
      </c>
      <c r="H12" s="134" t="s">
        <v>212</v>
      </c>
      <c r="I12" s="134" t="s">
        <v>213</v>
      </c>
      <c r="J12" s="134" t="s">
        <v>213</v>
      </c>
      <c r="K12" s="134" t="s">
        <v>205</v>
      </c>
      <c r="L12" s="134" t="s">
        <v>213</v>
      </c>
      <c r="M12" s="134" t="s">
        <v>213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</row>
    <row r="13" s="88" customFormat="1" ht="20" customHeight="1" spans="1:248">
      <c r="A13" s="232" t="s">
        <v>172</v>
      </c>
      <c r="B13" s="107">
        <f t="shared" ref="B13:B16" si="0">C13-0.5</f>
        <v>12</v>
      </c>
      <c r="C13" s="107">
        <f t="shared" ref="C13:C16" si="1">D13-0.5</f>
        <v>12.5</v>
      </c>
      <c r="D13" s="108">
        <v>13</v>
      </c>
      <c r="E13" s="107">
        <f t="shared" ref="E13:E16" si="2">D13+0.5</f>
        <v>13.5</v>
      </c>
      <c r="F13" s="107">
        <f t="shared" ref="F13:F16" si="3">E13+0.5</f>
        <v>14</v>
      </c>
      <c r="G13" s="107">
        <f>F13+0.7</f>
        <v>14.7</v>
      </c>
      <c r="H13" s="134" t="s">
        <v>213</v>
      </c>
      <c r="I13" s="134" t="s">
        <v>213</v>
      </c>
      <c r="J13" s="134" t="s">
        <v>213</v>
      </c>
      <c r="K13" s="134" t="s">
        <v>205</v>
      </c>
      <c r="L13" s="134" t="s">
        <v>213</v>
      </c>
      <c r="M13" s="134" t="s">
        <v>213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</row>
    <row r="14" s="88" customFormat="1" ht="20" customHeight="1" spans="1:248">
      <c r="A14" s="232" t="s">
        <v>173</v>
      </c>
      <c r="B14" s="107">
        <f t="shared" si="0"/>
        <v>10</v>
      </c>
      <c r="C14" s="107">
        <f t="shared" si="1"/>
        <v>10.5</v>
      </c>
      <c r="D14" s="108">
        <v>11</v>
      </c>
      <c r="E14" s="107">
        <f t="shared" si="2"/>
        <v>11.5</v>
      </c>
      <c r="F14" s="107">
        <f t="shared" si="3"/>
        <v>12</v>
      </c>
      <c r="G14" s="107">
        <f>F14+0.7</f>
        <v>12.7</v>
      </c>
      <c r="H14" s="134" t="s">
        <v>213</v>
      </c>
      <c r="I14" s="134" t="s">
        <v>213</v>
      </c>
      <c r="J14" s="134" t="s">
        <v>213</v>
      </c>
      <c r="K14" s="134" t="s">
        <v>205</v>
      </c>
      <c r="L14" s="134" t="s">
        <v>213</v>
      </c>
      <c r="M14" s="134" t="s">
        <v>213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</row>
    <row r="15" s="88" customFormat="1" ht="20" customHeight="1" spans="1:248">
      <c r="A15" s="234" t="s">
        <v>174</v>
      </c>
      <c r="B15" s="107">
        <f t="shared" si="0"/>
        <v>35</v>
      </c>
      <c r="C15" s="107">
        <f t="shared" si="1"/>
        <v>35.5</v>
      </c>
      <c r="D15" s="107">
        <v>36</v>
      </c>
      <c r="E15" s="107">
        <f t="shared" si="2"/>
        <v>36.5</v>
      </c>
      <c r="F15" s="107">
        <f t="shared" si="3"/>
        <v>37</v>
      </c>
      <c r="G15" s="107">
        <f>F15+0.5</f>
        <v>37.5</v>
      </c>
      <c r="H15" s="134" t="s">
        <v>213</v>
      </c>
      <c r="I15" s="134" t="s">
        <v>213</v>
      </c>
      <c r="J15" s="134" t="s">
        <v>213</v>
      </c>
      <c r="K15" s="134" t="s">
        <v>205</v>
      </c>
      <c r="L15" s="134" t="s">
        <v>213</v>
      </c>
      <c r="M15" s="134" t="s">
        <v>213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</row>
    <row r="16" s="88" customFormat="1" ht="20" customHeight="1" spans="1:248">
      <c r="A16" s="234" t="s">
        <v>175</v>
      </c>
      <c r="B16" s="107">
        <f t="shared" si="0"/>
        <v>25.5</v>
      </c>
      <c r="C16" s="107">
        <f t="shared" si="1"/>
        <v>26</v>
      </c>
      <c r="D16" s="107">
        <v>26.5</v>
      </c>
      <c r="E16" s="107">
        <f t="shared" si="2"/>
        <v>27</v>
      </c>
      <c r="F16" s="107">
        <f t="shared" si="3"/>
        <v>27.5</v>
      </c>
      <c r="G16" s="107">
        <f>F16+0.75</f>
        <v>28.25</v>
      </c>
      <c r="H16" s="134" t="s">
        <v>213</v>
      </c>
      <c r="I16" s="134" t="s">
        <v>213</v>
      </c>
      <c r="J16" s="134" t="s">
        <v>213</v>
      </c>
      <c r="K16" s="134" t="s">
        <v>205</v>
      </c>
      <c r="L16" s="134" t="s">
        <v>213</v>
      </c>
      <c r="M16" s="134" t="s">
        <v>213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</row>
    <row r="17" s="88" customFormat="1" ht="20" customHeight="1" spans="1:248">
      <c r="A17" s="232" t="s">
        <v>176</v>
      </c>
      <c r="B17" s="107">
        <f>C17</f>
        <v>9.5</v>
      </c>
      <c r="C17" s="107">
        <f>D17</f>
        <v>9.5</v>
      </c>
      <c r="D17" s="108">
        <v>9.5</v>
      </c>
      <c r="E17" s="107">
        <f t="shared" ref="E17:G17" si="4">D17</f>
        <v>9.5</v>
      </c>
      <c r="F17" s="107">
        <f t="shared" si="4"/>
        <v>9.5</v>
      </c>
      <c r="G17" s="107">
        <f t="shared" si="4"/>
        <v>9.5</v>
      </c>
      <c r="H17" s="134" t="s">
        <v>213</v>
      </c>
      <c r="I17" s="134" t="s">
        <v>213</v>
      </c>
      <c r="J17" s="134" t="s">
        <v>213</v>
      </c>
      <c r="K17" s="134" t="s">
        <v>205</v>
      </c>
      <c r="L17" s="134" t="s">
        <v>213</v>
      </c>
      <c r="M17" s="134" t="s">
        <v>213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</row>
    <row r="18" s="88" customFormat="1" ht="20" customHeight="1" spans="1:248">
      <c r="A18" s="232" t="s">
        <v>177</v>
      </c>
      <c r="B18" s="107">
        <f>C18-1</f>
        <v>51</v>
      </c>
      <c r="C18" s="107">
        <f>D18-1</f>
        <v>52</v>
      </c>
      <c r="D18" s="108">
        <v>53</v>
      </c>
      <c r="E18" s="107">
        <f>D18+1</f>
        <v>54</v>
      </c>
      <c r="F18" s="107">
        <f>E18+1</f>
        <v>55</v>
      </c>
      <c r="G18" s="107">
        <f>F18+1.5</f>
        <v>56.5</v>
      </c>
      <c r="H18" s="134" t="s">
        <v>214</v>
      </c>
      <c r="I18" s="134" t="s">
        <v>214</v>
      </c>
      <c r="J18" s="134" t="s">
        <v>214</v>
      </c>
      <c r="K18" s="134" t="s">
        <v>214</v>
      </c>
      <c r="L18" s="134" t="s">
        <v>213</v>
      </c>
      <c r="M18" s="134" t="s">
        <v>213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</row>
    <row r="19" s="88" customFormat="1" ht="16.5" spans="1:248">
      <c r="A19" s="235"/>
      <c r="B19" s="236"/>
      <c r="C19" s="236"/>
      <c r="D19" s="237"/>
      <c r="E19" s="236"/>
      <c r="F19" s="236"/>
      <c r="G19" s="238"/>
      <c r="L19" s="239"/>
      <c r="M19" s="239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</row>
    <row r="20" s="88" customFormat="1" spans="1:248">
      <c r="A20" s="122" t="s">
        <v>179</v>
      </c>
      <c r="B20" s="122"/>
      <c r="C20" s="123"/>
      <c r="L20" s="239"/>
      <c r="M20" s="239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</row>
    <row r="21" s="88" customFormat="1" spans="3:248">
      <c r="C21" s="89"/>
      <c r="H21" s="139" t="s">
        <v>180</v>
      </c>
      <c r="I21" s="242">
        <v>45483</v>
      </c>
      <c r="J21" s="139" t="s">
        <v>181</v>
      </c>
      <c r="K21" s="139" t="s">
        <v>139</v>
      </c>
      <c r="L21" s="139" t="s">
        <v>182</v>
      </c>
      <c r="M21" s="139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</row>
  </sheetData>
  <mergeCells count="7">
    <mergeCell ref="A1:K1"/>
    <mergeCell ref="B2:D2"/>
    <mergeCell ref="F2:G2"/>
    <mergeCell ref="I2:K2"/>
    <mergeCell ref="B3:G3"/>
    <mergeCell ref="H3:K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7" workbookViewId="0">
      <selection activeCell="A28" sqref="A28:J28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1.37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1.25" style="143" customWidth="1"/>
    <col min="12" max="16384" width="10.125" style="143"/>
  </cols>
  <sheetData>
    <row r="1" ht="23.25" spans="1:11">
      <c r="A1" s="144" t="s">
        <v>215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8" customHeight="1" spans="1:11">
      <c r="A2" s="145" t="s">
        <v>53</v>
      </c>
      <c r="B2" s="146" t="s">
        <v>54</v>
      </c>
      <c r="C2" s="146"/>
      <c r="D2" s="147" t="s">
        <v>61</v>
      </c>
      <c r="E2" s="148" t="str">
        <f>首期!B4</f>
        <v>TACCAM91229</v>
      </c>
      <c r="F2" s="149" t="s">
        <v>216</v>
      </c>
      <c r="G2" s="150" t="str">
        <f>首期!B5</f>
        <v>男式抓绒服</v>
      </c>
      <c r="H2" s="151"/>
      <c r="I2" s="179" t="s">
        <v>57</v>
      </c>
      <c r="J2" s="198" t="s">
        <v>56</v>
      </c>
      <c r="K2" s="199"/>
    </row>
    <row r="3" ht="18" customHeight="1" spans="1:11">
      <c r="A3" s="152" t="s">
        <v>75</v>
      </c>
      <c r="B3" s="153">
        <v>22</v>
      </c>
      <c r="C3" s="153"/>
      <c r="D3" s="154" t="s">
        <v>217</v>
      </c>
      <c r="E3" s="155">
        <v>45427</v>
      </c>
      <c r="F3" s="156"/>
      <c r="G3" s="156"/>
      <c r="H3" s="157" t="s">
        <v>218</v>
      </c>
      <c r="I3" s="157"/>
      <c r="J3" s="157"/>
      <c r="K3" s="200"/>
    </row>
    <row r="4" ht="18" customHeight="1" spans="1:11">
      <c r="A4" s="158" t="s">
        <v>71</v>
      </c>
      <c r="B4" s="153">
        <v>2</v>
      </c>
      <c r="C4" s="153">
        <v>5</v>
      </c>
      <c r="D4" s="159" t="s">
        <v>219</v>
      </c>
      <c r="E4" s="156" t="s">
        <v>220</v>
      </c>
      <c r="F4" s="156"/>
      <c r="G4" s="156"/>
      <c r="H4" s="159" t="s">
        <v>221</v>
      </c>
      <c r="I4" s="159"/>
      <c r="J4" s="171" t="s">
        <v>65</v>
      </c>
      <c r="K4" s="201" t="s">
        <v>66</v>
      </c>
    </row>
    <row r="5" ht="18" customHeight="1" spans="1:11">
      <c r="A5" s="158" t="s">
        <v>222</v>
      </c>
      <c r="B5" s="153">
        <v>1</v>
      </c>
      <c r="C5" s="153"/>
      <c r="D5" s="154" t="s">
        <v>223</v>
      </c>
      <c r="E5" s="154"/>
      <c r="G5" s="154"/>
      <c r="H5" s="159" t="s">
        <v>224</v>
      </c>
      <c r="I5" s="159"/>
      <c r="J5" s="171" t="s">
        <v>65</v>
      </c>
      <c r="K5" s="201" t="s">
        <v>66</v>
      </c>
    </row>
    <row r="6" ht="18" customHeight="1" spans="1:13">
      <c r="A6" s="160" t="s">
        <v>225</v>
      </c>
      <c r="B6" s="161">
        <v>22</v>
      </c>
      <c r="C6" s="161"/>
      <c r="D6" s="162" t="s">
        <v>226</v>
      </c>
      <c r="E6" s="163"/>
      <c r="F6" s="163"/>
      <c r="G6" s="162"/>
      <c r="H6" s="164" t="s">
        <v>227</v>
      </c>
      <c r="I6" s="164"/>
      <c r="J6" s="163" t="s">
        <v>65</v>
      </c>
      <c r="K6" s="202" t="s">
        <v>66</v>
      </c>
      <c r="M6" s="203"/>
    </row>
    <row r="7" ht="18" customHeight="1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ht="18" customHeight="1" spans="1:11">
      <c r="A8" s="168" t="s">
        <v>228</v>
      </c>
      <c r="B8" s="149" t="s">
        <v>229</v>
      </c>
      <c r="C8" s="149" t="s">
        <v>230</v>
      </c>
      <c r="D8" s="149" t="s">
        <v>231</v>
      </c>
      <c r="E8" s="149" t="s">
        <v>232</v>
      </c>
      <c r="F8" s="149" t="s">
        <v>233</v>
      </c>
      <c r="G8" s="226" t="s">
        <v>234</v>
      </c>
      <c r="H8" s="227"/>
      <c r="I8" s="227"/>
      <c r="J8" s="227"/>
      <c r="K8" s="228"/>
    </row>
    <row r="9" ht="18" customHeight="1" spans="1:11">
      <c r="A9" s="158" t="s">
        <v>235</v>
      </c>
      <c r="B9" s="159"/>
      <c r="C9" s="171" t="s">
        <v>65</v>
      </c>
      <c r="D9" s="171" t="s">
        <v>66</v>
      </c>
      <c r="E9" s="154" t="s">
        <v>236</v>
      </c>
      <c r="F9" s="172" t="s">
        <v>237</v>
      </c>
      <c r="G9" s="173"/>
      <c r="H9" s="174"/>
      <c r="I9" s="174"/>
      <c r="J9" s="174"/>
      <c r="K9" s="205"/>
    </row>
    <row r="10" ht="18" customHeight="1" spans="1:11">
      <c r="A10" s="158" t="s">
        <v>238</v>
      </c>
      <c r="B10" s="159"/>
      <c r="C10" s="171" t="s">
        <v>65</v>
      </c>
      <c r="D10" s="171" t="s">
        <v>66</v>
      </c>
      <c r="E10" s="154" t="s">
        <v>239</v>
      </c>
      <c r="F10" s="172" t="s">
        <v>240</v>
      </c>
      <c r="G10" s="173" t="s">
        <v>241</v>
      </c>
      <c r="H10" s="174"/>
      <c r="I10" s="174"/>
      <c r="J10" s="174"/>
      <c r="K10" s="205"/>
    </row>
    <row r="11" ht="18" customHeight="1" spans="1:11">
      <c r="A11" s="175" t="s">
        <v>242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6"/>
    </row>
    <row r="12" ht="18" customHeight="1" spans="1:11">
      <c r="A12" s="152" t="s">
        <v>89</v>
      </c>
      <c r="B12" s="171" t="s">
        <v>85</v>
      </c>
      <c r="C12" s="171" t="s">
        <v>86</v>
      </c>
      <c r="D12" s="172"/>
      <c r="E12" s="154" t="s">
        <v>87</v>
      </c>
      <c r="F12" s="171" t="s">
        <v>85</v>
      </c>
      <c r="G12" s="171" t="s">
        <v>86</v>
      </c>
      <c r="H12" s="171"/>
      <c r="I12" s="154" t="s">
        <v>243</v>
      </c>
      <c r="J12" s="171" t="s">
        <v>85</v>
      </c>
      <c r="K12" s="201" t="s">
        <v>86</v>
      </c>
    </row>
    <row r="13" ht="18" customHeight="1" spans="1:11">
      <c r="A13" s="152" t="s">
        <v>92</v>
      </c>
      <c r="B13" s="171" t="s">
        <v>85</v>
      </c>
      <c r="C13" s="171" t="s">
        <v>86</v>
      </c>
      <c r="D13" s="172"/>
      <c r="E13" s="154" t="s">
        <v>97</v>
      </c>
      <c r="F13" s="171" t="s">
        <v>85</v>
      </c>
      <c r="G13" s="171" t="s">
        <v>86</v>
      </c>
      <c r="H13" s="171"/>
      <c r="I13" s="154" t="s">
        <v>244</v>
      </c>
      <c r="J13" s="171" t="s">
        <v>85</v>
      </c>
      <c r="K13" s="201" t="s">
        <v>86</v>
      </c>
    </row>
    <row r="14" ht="18" customHeight="1" spans="1:11">
      <c r="A14" s="160" t="s">
        <v>245</v>
      </c>
      <c r="B14" s="163" t="s">
        <v>85</v>
      </c>
      <c r="C14" s="163" t="s">
        <v>86</v>
      </c>
      <c r="D14" s="177"/>
      <c r="E14" s="162" t="s">
        <v>246</v>
      </c>
      <c r="F14" s="163" t="s">
        <v>85</v>
      </c>
      <c r="G14" s="163" t="s">
        <v>86</v>
      </c>
      <c r="H14" s="163"/>
      <c r="I14" s="162" t="s">
        <v>247</v>
      </c>
      <c r="J14" s="163" t="s">
        <v>85</v>
      </c>
      <c r="K14" s="202" t="s">
        <v>86</v>
      </c>
    </row>
    <row r="15" ht="18" customHeight="1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ht="18" customHeight="1" spans="1:11">
      <c r="A16" s="145" t="s">
        <v>248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07"/>
    </row>
    <row r="17" ht="18" customHeight="1" spans="1:11">
      <c r="A17" s="158" t="s">
        <v>249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08"/>
    </row>
    <row r="18" ht="18" customHeight="1" spans="1:11">
      <c r="A18" s="158" t="s">
        <v>250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08"/>
    </row>
    <row r="19" ht="22" customHeight="1" spans="1:11">
      <c r="A19" s="180"/>
      <c r="B19" s="171"/>
      <c r="C19" s="171"/>
      <c r="D19" s="171"/>
      <c r="E19" s="171"/>
      <c r="F19" s="171"/>
      <c r="G19" s="171"/>
      <c r="H19" s="171"/>
      <c r="I19" s="171"/>
      <c r="J19" s="171"/>
      <c r="K19" s="201"/>
    </row>
    <row r="20" ht="22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09"/>
    </row>
    <row r="21" ht="22" customHeight="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09"/>
    </row>
    <row r="22" ht="22" customHeight="1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09"/>
    </row>
    <row r="23" ht="22" customHeight="1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0"/>
    </row>
    <row r="24" ht="18" customHeight="1" spans="1:11">
      <c r="A24" s="158" t="s">
        <v>124</v>
      </c>
      <c r="B24" s="159"/>
      <c r="C24" s="171" t="s">
        <v>65</v>
      </c>
      <c r="D24" s="171" t="s">
        <v>66</v>
      </c>
      <c r="E24" s="157"/>
      <c r="F24" s="157"/>
      <c r="G24" s="157"/>
      <c r="H24" s="157"/>
      <c r="I24" s="157"/>
      <c r="J24" s="157"/>
      <c r="K24" s="200"/>
    </row>
    <row r="25" ht="18" customHeight="1" spans="1:11">
      <c r="A25" s="185" t="s">
        <v>251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1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ht="20" customHeight="1" spans="1:11">
      <c r="A27" s="188" t="s">
        <v>252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12" t="s">
        <v>253</v>
      </c>
    </row>
    <row r="28" ht="23" customHeight="1" spans="1:11">
      <c r="A28" s="181" t="s">
        <v>127</v>
      </c>
      <c r="B28" s="182"/>
      <c r="C28" s="182"/>
      <c r="D28" s="182"/>
      <c r="E28" s="182"/>
      <c r="F28" s="182"/>
      <c r="G28" s="182"/>
      <c r="H28" s="182"/>
      <c r="I28" s="182"/>
      <c r="J28" s="213"/>
      <c r="K28" s="214">
        <v>1</v>
      </c>
    </row>
    <row r="29" ht="23" customHeight="1" spans="1:11">
      <c r="A29" s="181" t="s">
        <v>254</v>
      </c>
      <c r="B29" s="182"/>
      <c r="C29" s="182"/>
      <c r="D29" s="182"/>
      <c r="E29" s="182"/>
      <c r="F29" s="182"/>
      <c r="G29" s="182"/>
      <c r="H29" s="182"/>
      <c r="I29" s="182"/>
      <c r="J29" s="213"/>
      <c r="K29" s="205">
        <v>1</v>
      </c>
    </row>
    <row r="30" ht="23" customHeight="1" spans="1:11">
      <c r="A30" s="181" t="s">
        <v>129</v>
      </c>
      <c r="B30" s="182"/>
      <c r="C30" s="182"/>
      <c r="D30" s="182"/>
      <c r="E30" s="182"/>
      <c r="F30" s="182"/>
      <c r="G30" s="182"/>
      <c r="H30" s="182"/>
      <c r="I30" s="182"/>
      <c r="J30" s="213"/>
      <c r="K30" s="205">
        <v>1</v>
      </c>
    </row>
    <row r="31" ht="23" customHeight="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213"/>
      <c r="K31" s="205"/>
    </row>
    <row r="32" ht="23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213"/>
      <c r="K32" s="215"/>
    </row>
    <row r="33" ht="23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213"/>
      <c r="K33" s="216"/>
    </row>
    <row r="34" ht="23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213"/>
      <c r="K34" s="205"/>
    </row>
    <row r="35" ht="23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213"/>
      <c r="K35" s="217"/>
    </row>
    <row r="36" ht="23" customHeight="1" spans="1:11">
      <c r="A36" s="189" t="s">
        <v>255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3</v>
      </c>
    </row>
    <row r="37" ht="18.75" customHeight="1" spans="1:11">
      <c r="A37" s="191" t="s">
        <v>256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2" customFormat="1" ht="18.75" customHeight="1" spans="1:11">
      <c r="A38" s="158" t="s">
        <v>257</v>
      </c>
      <c r="B38" s="159"/>
      <c r="C38" s="159"/>
      <c r="D38" s="157" t="s">
        <v>258</v>
      </c>
      <c r="E38" s="157"/>
      <c r="F38" s="193" t="s">
        <v>259</v>
      </c>
      <c r="G38" s="194"/>
      <c r="H38" s="159" t="s">
        <v>260</v>
      </c>
      <c r="I38" s="159"/>
      <c r="J38" s="159" t="s">
        <v>261</v>
      </c>
      <c r="K38" s="208"/>
    </row>
    <row r="39" ht="18.75" customHeight="1" spans="1:11">
      <c r="A39" s="158" t="s">
        <v>125</v>
      </c>
      <c r="B39" s="159" t="s">
        <v>262</v>
      </c>
      <c r="C39" s="159"/>
      <c r="D39" s="159"/>
      <c r="E39" s="159"/>
      <c r="F39" s="159"/>
      <c r="G39" s="159"/>
      <c r="H39" s="159"/>
      <c r="I39" s="159"/>
      <c r="J39" s="159"/>
      <c r="K39" s="208"/>
    </row>
    <row r="40" ht="24" customHeight="1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208"/>
    </row>
    <row r="41" ht="24" customHeight="1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208"/>
    </row>
    <row r="42" ht="32.1" customHeight="1" spans="1:11">
      <c r="A42" s="160" t="s">
        <v>136</v>
      </c>
      <c r="B42" s="195" t="s">
        <v>263</v>
      </c>
      <c r="C42" s="195"/>
      <c r="D42" s="162" t="s">
        <v>264</v>
      </c>
      <c r="E42" s="177" t="s">
        <v>139</v>
      </c>
      <c r="F42" s="162" t="s">
        <v>140</v>
      </c>
      <c r="G42" s="196">
        <v>45421</v>
      </c>
      <c r="H42" s="197" t="s">
        <v>141</v>
      </c>
      <c r="I42" s="197"/>
      <c r="J42" s="195" t="s">
        <v>142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"/>
  <sheetViews>
    <sheetView workbookViewId="0">
      <selection activeCell="O6" sqref="O6:O20"/>
    </sheetView>
  </sheetViews>
  <sheetFormatPr defaultColWidth="9" defaultRowHeight="14.25"/>
  <cols>
    <col min="1" max="1" width="16.37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5.625" style="88" customWidth="1"/>
    <col min="13" max="15" width="15.625" style="90" customWidth="1"/>
    <col min="16" max="252" width="9" style="88"/>
    <col min="253" max="16384" width="9" style="91"/>
  </cols>
  <sheetData>
    <row r="1" s="88" customFormat="1" ht="29" customHeight="1" spans="1:255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4"/>
      <c r="J2" s="125" t="s">
        <v>57</v>
      </c>
      <c r="K2" s="126" t="s">
        <v>56</v>
      </c>
      <c r="L2" s="126"/>
      <c r="M2" s="126"/>
      <c r="N2" s="126"/>
      <c r="O2" s="127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28"/>
      <c r="J3" s="129"/>
      <c r="K3" s="129"/>
      <c r="L3" s="129"/>
      <c r="M3" s="129"/>
      <c r="N3" s="129"/>
      <c r="O3" s="130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ht="16.5" spans="1:255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8"/>
      <c r="J4" s="131" t="s">
        <v>111</v>
      </c>
      <c r="K4" s="131" t="s">
        <v>112</v>
      </c>
      <c r="L4" s="132" t="s">
        <v>113</v>
      </c>
      <c r="M4" s="131" t="s">
        <v>114</v>
      </c>
      <c r="N4" s="131" t="s">
        <v>115</v>
      </c>
      <c r="O4" s="133" t="s">
        <v>265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0"/>
      <c r="B5" s="103" t="s">
        <v>151</v>
      </c>
      <c r="C5" s="103" t="s">
        <v>152</v>
      </c>
      <c r="D5" s="104" t="s">
        <v>153</v>
      </c>
      <c r="E5" s="103" t="s">
        <v>154</v>
      </c>
      <c r="F5" s="103" t="s">
        <v>155</v>
      </c>
      <c r="G5" s="103" t="s">
        <v>156</v>
      </c>
      <c r="H5" s="105"/>
      <c r="I5" s="128"/>
      <c r="J5" s="134"/>
      <c r="K5" s="134" t="s">
        <v>118</v>
      </c>
      <c r="L5" s="134" t="s">
        <v>118</v>
      </c>
      <c r="M5" s="134" t="s">
        <v>118</v>
      </c>
      <c r="N5" s="134" t="s">
        <v>119</v>
      </c>
      <c r="O5" s="135" t="s">
        <v>119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5" customHeight="1" spans="1:255">
      <c r="A6" s="106" t="s">
        <v>157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8"/>
      <c r="J6" s="134"/>
      <c r="K6" s="134" t="s">
        <v>202</v>
      </c>
      <c r="L6" s="134" t="s">
        <v>266</v>
      </c>
      <c r="M6" s="134" t="s">
        <v>267</v>
      </c>
      <c r="N6" s="134" t="s">
        <v>268</v>
      </c>
      <c r="O6" s="135" t="s">
        <v>269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5" customHeight="1" spans="1:255">
      <c r="A7" s="106" t="s">
        <v>160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8"/>
      <c r="J7" s="134"/>
      <c r="K7" s="134" t="s">
        <v>205</v>
      </c>
      <c r="L7" s="134" t="s">
        <v>268</v>
      </c>
      <c r="M7" s="134" t="s">
        <v>268</v>
      </c>
      <c r="N7" s="134" t="s">
        <v>268</v>
      </c>
      <c r="O7" s="135" t="s">
        <v>205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5" customHeight="1" spans="1:255">
      <c r="A8" s="106" t="s">
        <v>162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8"/>
      <c r="J8" s="134"/>
      <c r="K8" s="134" t="s">
        <v>203</v>
      </c>
      <c r="L8" s="134" t="s">
        <v>270</v>
      </c>
      <c r="M8" s="134" t="s">
        <v>271</v>
      </c>
      <c r="N8" s="134" t="s">
        <v>272</v>
      </c>
      <c r="O8" s="135" t="s">
        <v>273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5" customHeight="1" spans="1:255">
      <c r="A9" s="106" t="s">
        <v>164</v>
      </c>
      <c r="B9" s="107">
        <f>C9-4</f>
        <v>102</v>
      </c>
      <c r="C9" s="107">
        <f>D9-4</f>
        <v>106</v>
      </c>
      <c r="D9" s="108">
        <v>110</v>
      </c>
      <c r="E9" s="107">
        <f>D9+4</f>
        <v>114</v>
      </c>
      <c r="F9" s="107">
        <f>E9+5</f>
        <v>119</v>
      </c>
      <c r="G9" s="107">
        <f>F9+6</f>
        <v>125</v>
      </c>
      <c r="H9" s="109"/>
      <c r="I9" s="128"/>
      <c r="J9" s="134"/>
      <c r="K9" s="134" t="s">
        <v>202</v>
      </c>
      <c r="L9" s="134" t="s">
        <v>270</v>
      </c>
      <c r="M9" s="134" t="s">
        <v>274</v>
      </c>
      <c r="N9" s="134" t="s">
        <v>272</v>
      </c>
      <c r="O9" s="135" t="s">
        <v>205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5" customHeight="1" spans="1:255">
      <c r="A10" s="106" t="s">
        <v>165</v>
      </c>
      <c r="B10" s="107">
        <f>C10-1.2</f>
        <v>44.6</v>
      </c>
      <c r="C10" s="107">
        <f>D10-1.2</f>
        <v>45.8</v>
      </c>
      <c r="D10" s="108">
        <v>47</v>
      </c>
      <c r="E10" s="107">
        <f>D10+1.2</f>
        <v>48.2</v>
      </c>
      <c r="F10" s="107">
        <f>E10+1.2</f>
        <v>49.4</v>
      </c>
      <c r="G10" s="107">
        <f>F10+1.4</f>
        <v>50.8</v>
      </c>
      <c r="H10" s="109"/>
      <c r="I10" s="128"/>
      <c r="J10" s="134"/>
      <c r="K10" s="134" t="s">
        <v>204</v>
      </c>
      <c r="L10" s="134" t="s">
        <v>268</v>
      </c>
      <c r="M10" s="134" t="s">
        <v>275</v>
      </c>
      <c r="N10" s="134" t="s">
        <v>276</v>
      </c>
      <c r="O10" s="135" t="s">
        <v>207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5" customHeight="1" spans="1:255">
      <c r="A11" s="110" t="s">
        <v>167</v>
      </c>
      <c r="B11" s="111">
        <f>C11-0.6</f>
        <v>60.2</v>
      </c>
      <c r="C11" s="111">
        <f>D11-1.2</f>
        <v>60.8</v>
      </c>
      <c r="D11" s="112">
        <v>62</v>
      </c>
      <c r="E11" s="111">
        <f>D11+1.2</f>
        <v>63.2</v>
      </c>
      <c r="F11" s="111">
        <f>E11+1.2</f>
        <v>64.4</v>
      </c>
      <c r="G11" s="111">
        <f>F11+0.6</f>
        <v>65</v>
      </c>
      <c r="H11" s="113"/>
      <c r="I11" s="128"/>
      <c r="J11" s="134"/>
      <c r="K11" s="134" t="s">
        <v>209</v>
      </c>
      <c r="L11" s="134" t="s">
        <v>268</v>
      </c>
      <c r="M11" s="134" t="s">
        <v>268</v>
      </c>
      <c r="N11" s="134" t="s">
        <v>277</v>
      </c>
      <c r="O11" s="135" t="s">
        <v>278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5" customHeight="1" spans="1:255">
      <c r="A12" s="106" t="s">
        <v>169</v>
      </c>
      <c r="B12" s="107">
        <f>C12-0.8</f>
        <v>20.4</v>
      </c>
      <c r="C12" s="107">
        <f>D12-0.8</f>
        <v>21.2</v>
      </c>
      <c r="D12" s="108">
        <v>22</v>
      </c>
      <c r="E12" s="107">
        <f>D12+0.8</f>
        <v>22.8</v>
      </c>
      <c r="F12" s="107">
        <f>E12+0.8</f>
        <v>23.6</v>
      </c>
      <c r="G12" s="107">
        <f>F12+1.3</f>
        <v>24.9</v>
      </c>
      <c r="H12" s="113"/>
      <c r="I12" s="128"/>
      <c r="J12" s="134"/>
      <c r="K12" s="134" t="s">
        <v>209</v>
      </c>
      <c r="L12" s="134" t="s">
        <v>279</v>
      </c>
      <c r="M12" s="134" t="s">
        <v>280</v>
      </c>
      <c r="N12" s="134" t="s">
        <v>268</v>
      </c>
      <c r="O12" s="135" t="s">
        <v>205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5" customHeight="1" spans="1:255">
      <c r="A13" s="106" t="s">
        <v>171</v>
      </c>
      <c r="B13" s="107">
        <f>C13-0.7</f>
        <v>16.6</v>
      </c>
      <c r="C13" s="107">
        <f>D13-0.7</f>
        <v>17.3</v>
      </c>
      <c r="D13" s="108">
        <v>18</v>
      </c>
      <c r="E13" s="107">
        <f>D13+0.7</f>
        <v>18.7</v>
      </c>
      <c r="F13" s="107">
        <f>E13+0.7</f>
        <v>19.4</v>
      </c>
      <c r="G13" s="107">
        <f>F13+1</f>
        <v>20.4</v>
      </c>
      <c r="H13" s="109"/>
      <c r="I13" s="128"/>
      <c r="J13" s="134"/>
      <c r="K13" s="134" t="s">
        <v>213</v>
      </c>
      <c r="L13" s="134" t="s">
        <v>268</v>
      </c>
      <c r="M13" s="134" t="s">
        <v>281</v>
      </c>
      <c r="N13" s="134" t="s">
        <v>268</v>
      </c>
      <c r="O13" s="135" t="s">
        <v>205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5" customHeight="1" spans="1:255">
      <c r="A14" s="106" t="s">
        <v>172</v>
      </c>
      <c r="B14" s="107">
        <f t="shared" ref="B14:B17" si="0">C14-0.5</f>
        <v>12</v>
      </c>
      <c r="C14" s="107">
        <f t="shared" ref="C14:C17" si="1">D14-0.5</f>
        <v>12.5</v>
      </c>
      <c r="D14" s="108">
        <v>13</v>
      </c>
      <c r="E14" s="107">
        <f t="shared" ref="E14:E17" si="2">D14+0.5</f>
        <v>13.5</v>
      </c>
      <c r="F14" s="107">
        <f t="shared" ref="F14:F17" si="3">E14+0.5</f>
        <v>14</v>
      </c>
      <c r="G14" s="107">
        <f>F14+0.7</f>
        <v>14.7</v>
      </c>
      <c r="H14" s="109"/>
      <c r="I14" s="128"/>
      <c r="J14" s="134"/>
      <c r="K14" s="134" t="s">
        <v>213</v>
      </c>
      <c r="L14" s="134" t="s">
        <v>268</v>
      </c>
      <c r="M14" s="134" t="s">
        <v>268</v>
      </c>
      <c r="N14" s="134" t="s">
        <v>268</v>
      </c>
      <c r="O14" s="135" t="s">
        <v>205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5" customHeight="1" spans="1:255">
      <c r="A15" s="106" t="s">
        <v>173</v>
      </c>
      <c r="B15" s="107">
        <f t="shared" si="0"/>
        <v>10</v>
      </c>
      <c r="C15" s="107">
        <f t="shared" si="1"/>
        <v>10.5</v>
      </c>
      <c r="D15" s="108">
        <v>11</v>
      </c>
      <c r="E15" s="107">
        <f t="shared" si="2"/>
        <v>11.5</v>
      </c>
      <c r="F15" s="107">
        <f t="shared" si="3"/>
        <v>12</v>
      </c>
      <c r="G15" s="107">
        <f>F15+0.7</f>
        <v>12.7</v>
      </c>
      <c r="H15" s="109"/>
      <c r="I15" s="128"/>
      <c r="J15" s="134"/>
      <c r="K15" s="134" t="s">
        <v>213</v>
      </c>
      <c r="L15" s="134" t="s">
        <v>268</v>
      </c>
      <c r="M15" s="134" t="s">
        <v>268</v>
      </c>
      <c r="N15" s="134" t="s">
        <v>268</v>
      </c>
      <c r="O15" s="135" t="s">
        <v>205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5" customHeight="1" spans="1:255">
      <c r="A16" s="114" t="s">
        <v>174</v>
      </c>
      <c r="B16" s="107">
        <f t="shared" si="0"/>
        <v>35</v>
      </c>
      <c r="C16" s="107">
        <f t="shared" si="1"/>
        <v>35.5</v>
      </c>
      <c r="D16" s="107">
        <v>36</v>
      </c>
      <c r="E16" s="107">
        <f t="shared" si="2"/>
        <v>36.5</v>
      </c>
      <c r="F16" s="107">
        <f t="shared" si="3"/>
        <v>37</v>
      </c>
      <c r="G16" s="107">
        <f>F16+0.5</f>
        <v>37.5</v>
      </c>
      <c r="H16" s="109"/>
      <c r="I16" s="128"/>
      <c r="J16" s="134"/>
      <c r="K16" s="134" t="s">
        <v>213</v>
      </c>
      <c r="L16" s="134" t="s">
        <v>268</v>
      </c>
      <c r="M16" s="134" t="s">
        <v>268</v>
      </c>
      <c r="N16" s="134" t="s">
        <v>268</v>
      </c>
      <c r="O16" s="135" t="s">
        <v>205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8" customFormat="1" ht="25" customHeight="1" spans="1:255">
      <c r="A17" s="114" t="s">
        <v>175</v>
      </c>
      <c r="B17" s="107">
        <f t="shared" si="0"/>
        <v>25.5</v>
      </c>
      <c r="C17" s="107">
        <f t="shared" si="1"/>
        <v>26</v>
      </c>
      <c r="D17" s="107">
        <v>26.5</v>
      </c>
      <c r="E17" s="107">
        <f t="shared" si="2"/>
        <v>27</v>
      </c>
      <c r="F17" s="107">
        <f t="shared" si="3"/>
        <v>27.5</v>
      </c>
      <c r="G17" s="107">
        <f>F17+0.75</f>
        <v>28.25</v>
      </c>
      <c r="H17" s="109"/>
      <c r="I17" s="128"/>
      <c r="J17" s="134"/>
      <c r="K17" s="134" t="s">
        <v>213</v>
      </c>
      <c r="L17" s="134" t="s">
        <v>268</v>
      </c>
      <c r="M17" s="134" t="s">
        <v>268</v>
      </c>
      <c r="N17" s="134" t="s">
        <v>268</v>
      </c>
      <c r="O17" s="135" t="s">
        <v>205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88" customFormat="1" ht="25" customHeight="1" spans="1:255">
      <c r="A18" s="106" t="s">
        <v>176</v>
      </c>
      <c r="B18" s="107">
        <f>C18</f>
        <v>9.5</v>
      </c>
      <c r="C18" s="107">
        <f>D18</f>
        <v>9.5</v>
      </c>
      <c r="D18" s="108">
        <v>9.5</v>
      </c>
      <c r="E18" s="107">
        <f t="shared" ref="E18:G18" si="4">D18</f>
        <v>9.5</v>
      </c>
      <c r="F18" s="107">
        <f t="shared" si="4"/>
        <v>9.5</v>
      </c>
      <c r="G18" s="107">
        <f t="shared" si="4"/>
        <v>9.5</v>
      </c>
      <c r="H18" s="116"/>
      <c r="I18" s="128"/>
      <c r="J18" s="134"/>
      <c r="K18" s="134" t="s">
        <v>213</v>
      </c>
      <c r="L18" s="134" t="s">
        <v>268</v>
      </c>
      <c r="M18" s="134" t="s">
        <v>268</v>
      </c>
      <c r="N18" s="134" t="s">
        <v>268</v>
      </c>
      <c r="O18" s="135" t="s">
        <v>205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88" customFormat="1" ht="25" customHeight="1" spans="1:255">
      <c r="A19" s="106" t="s">
        <v>177</v>
      </c>
      <c r="B19" s="107">
        <f>C19-1</f>
        <v>51</v>
      </c>
      <c r="C19" s="107">
        <f>D19-1</f>
        <v>52</v>
      </c>
      <c r="D19" s="108">
        <v>53</v>
      </c>
      <c r="E19" s="107">
        <f>D19+1</f>
        <v>54</v>
      </c>
      <c r="F19" s="107">
        <f>E19+1</f>
        <v>55</v>
      </c>
      <c r="G19" s="107">
        <f>F19+1.5</f>
        <v>56.5</v>
      </c>
      <c r="H19" s="117"/>
      <c r="I19" s="128"/>
      <c r="J19" s="222"/>
      <c r="K19" s="134" t="s">
        <v>213</v>
      </c>
      <c r="L19" s="134" t="s">
        <v>268</v>
      </c>
      <c r="M19" s="134" t="s">
        <v>268</v>
      </c>
      <c r="N19" s="134" t="s">
        <v>268</v>
      </c>
      <c r="O19" s="135" t="s">
        <v>205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ht="25" customHeight="1" spans="1:16">
      <c r="A20" s="118" t="s">
        <v>178</v>
      </c>
      <c r="B20" s="119">
        <f>C20</f>
        <v>16</v>
      </c>
      <c r="C20" s="119">
        <f>D20-1</f>
        <v>16</v>
      </c>
      <c r="D20" s="120">
        <v>17</v>
      </c>
      <c r="E20" s="119">
        <f>D20</f>
        <v>17</v>
      </c>
      <c r="F20" s="119">
        <f>E20+1.5</f>
        <v>18.5</v>
      </c>
      <c r="G20" s="119">
        <f>F20</f>
        <v>18.5</v>
      </c>
      <c r="H20" s="121"/>
      <c r="I20" s="136"/>
      <c r="J20" s="136"/>
      <c r="K20" s="137" t="s">
        <v>213</v>
      </c>
      <c r="L20" s="137" t="s">
        <v>268</v>
      </c>
      <c r="M20" s="137" t="s">
        <v>268</v>
      </c>
      <c r="N20" s="137" t="s">
        <v>268</v>
      </c>
      <c r="O20" s="138" t="s">
        <v>205</v>
      </c>
      <c r="P20" s="91"/>
    </row>
    <row r="21" spans="1:16">
      <c r="A21" s="122" t="s">
        <v>179</v>
      </c>
      <c r="B21" s="122"/>
      <c r="C21" s="123"/>
      <c r="D21" s="123"/>
      <c r="K21" s="223"/>
      <c r="L21" s="224"/>
      <c r="M21" s="224"/>
      <c r="N21" s="224"/>
      <c r="O21" s="225"/>
      <c r="P21" s="91"/>
    </row>
    <row r="22" spans="3:16">
      <c r="C22" s="89"/>
      <c r="J22" s="139" t="s">
        <v>180</v>
      </c>
      <c r="K22" s="140">
        <v>45421</v>
      </c>
      <c r="L22" s="139" t="s">
        <v>181</v>
      </c>
      <c r="M22" s="139" t="s">
        <v>139</v>
      </c>
      <c r="N22" s="139" t="s">
        <v>182</v>
      </c>
      <c r="O22" s="88" t="s">
        <v>142</v>
      </c>
      <c r="P22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9" workbookViewId="0">
      <selection activeCell="N42" sqref="N42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1.37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2.125" style="143" customWidth="1"/>
    <col min="12" max="16384" width="10.125" style="143"/>
  </cols>
  <sheetData>
    <row r="1" ht="23.25" spans="1:11">
      <c r="A1" s="144" t="s">
        <v>215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8" customHeight="1" spans="1:11">
      <c r="A2" s="145" t="s">
        <v>53</v>
      </c>
      <c r="B2" s="146" t="s">
        <v>54</v>
      </c>
      <c r="C2" s="146"/>
      <c r="D2" s="147" t="s">
        <v>61</v>
      </c>
      <c r="E2" s="148" t="str">
        <f>首期!B4</f>
        <v>TACCAM91229</v>
      </c>
      <c r="F2" s="149" t="s">
        <v>216</v>
      </c>
      <c r="G2" s="150" t="str">
        <f>首期!B5</f>
        <v>男式抓绒服</v>
      </c>
      <c r="H2" s="151"/>
      <c r="I2" s="179" t="s">
        <v>57</v>
      </c>
      <c r="J2" s="198" t="s">
        <v>56</v>
      </c>
      <c r="K2" s="199"/>
    </row>
    <row r="3" ht="18" customHeight="1" spans="1:11">
      <c r="A3" s="152" t="s">
        <v>75</v>
      </c>
      <c r="B3" s="153">
        <f>首期!B7</f>
        <v>2700</v>
      </c>
      <c r="C3" s="153"/>
      <c r="D3" s="154" t="s">
        <v>217</v>
      </c>
      <c r="E3" s="155">
        <f>首期!F4</f>
        <v>45509</v>
      </c>
      <c r="F3" s="156"/>
      <c r="G3" s="156"/>
      <c r="H3" s="157" t="s">
        <v>218</v>
      </c>
      <c r="I3" s="157"/>
      <c r="J3" s="157"/>
      <c r="K3" s="200"/>
    </row>
    <row r="4" ht="18" customHeight="1" spans="1:11">
      <c r="A4" s="158" t="s">
        <v>71</v>
      </c>
      <c r="B4" s="153">
        <v>3</v>
      </c>
      <c r="C4" s="153">
        <v>6</v>
      </c>
      <c r="D4" s="159" t="s">
        <v>219</v>
      </c>
      <c r="E4" s="156" t="s">
        <v>220</v>
      </c>
      <c r="F4" s="156"/>
      <c r="G4" s="156"/>
      <c r="H4" s="159" t="s">
        <v>221</v>
      </c>
      <c r="I4" s="159"/>
      <c r="J4" s="171" t="s">
        <v>65</v>
      </c>
      <c r="K4" s="201" t="s">
        <v>66</v>
      </c>
    </row>
    <row r="5" ht="18" customHeight="1" spans="1:11">
      <c r="A5" s="158" t="s">
        <v>222</v>
      </c>
      <c r="B5" s="153">
        <v>1</v>
      </c>
      <c r="C5" s="153"/>
      <c r="D5" s="154" t="s">
        <v>223</v>
      </c>
      <c r="E5" s="154"/>
      <c r="G5" s="154"/>
      <c r="H5" s="159" t="s">
        <v>224</v>
      </c>
      <c r="I5" s="159"/>
      <c r="J5" s="171" t="s">
        <v>65</v>
      </c>
      <c r="K5" s="201" t="s">
        <v>66</v>
      </c>
    </row>
    <row r="6" ht="18" customHeight="1" spans="1:13">
      <c r="A6" s="160" t="s">
        <v>225</v>
      </c>
      <c r="B6" s="161">
        <v>200</v>
      </c>
      <c r="C6" s="161"/>
      <c r="D6" s="162" t="s">
        <v>226</v>
      </c>
      <c r="E6" s="163"/>
      <c r="F6" s="163"/>
      <c r="G6" s="162"/>
      <c r="H6" s="164" t="s">
        <v>227</v>
      </c>
      <c r="I6" s="164"/>
      <c r="J6" s="163" t="s">
        <v>65</v>
      </c>
      <c r="K6" s="202" t="s">
        <v>66</v>
      </c>
      <c r="M6" s="203"/>
    </row>
    <row r="7" ht="18" customHeight="1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ht="18" customHeight="1" spans="1:11">
      <c r="A8" s="168" t="s">
        <v>228</v>
      </c>
      <c r="B8" s="149" t="s">
        <v>229</v>
      </c>
      <c r="C8" s="149" t="s">
        <v>230</v>
      </c>
      <c r="D8" s="149" t="s">
        <v>231</v>
      </c>
      <c r="E8" s="149" t="s">
        <v>232</v>
      </c>
      <c r="F8" s="149" t="s">
        <v>233</v>
      </c>
      <c r="G8" s="169" t="s">
        <v>282</v>
      </c>
      <c r="H8" s="170"/>
      <c r="I8" s="170"/>
      <c r="J8" s="170"/>
      <c r="K8" s="204"/>
    </row>
    <row r="9" ht="18" customHeight="1" spans="1:11">
      <c r="A9" s="158" t="s">
        <v>235</v>
      </c>
      <c r="B9" s="159"/>
      <c r="C9" s="171" t="s">
        <v>65</v>
      </c>
      <c r="D9" s="171" t="s">
        <v>66</v>
      </c>
      <c r="E9" s="154" t="s">
        <v>236</v>
      </c>
      <c r="F9" s="172" t="s">
        <v>237</v>
      </c>
      <c r="G9" s="173"/>
      <c r="H9" s="174"/>
      <c r="I9" s="174"/>
      <c r="J9" s="174"/>
      <c r="K9" s="205"/>
    </row>
    <row r="10" ht="18" customHeight="1" spans="1:11">
      <c r="A10" s="158" t="s">
        <v>238</v>
      </c>
      <c r="B10" s="159"/>
      <c r="C10" s="171" t="s">
        <v>65</v>
      </c>
      <c r="D10" s="171" t="s">
        <v>66</v>
      </c>
      <c r="E10" s="154" t="s">
        <v>239</v>
      </c>
      <c r="F10" s="172" t="s">
        <v>240</v>
      </c>
      <c r="G10" s="173" t="s">
        <v>241</v>
      </c>
      <c r="H10" s="174"/>
      <c r="I10" s="174"/>
      <c r="J10" s="174"/>
      <c r="K10" s="205"/>
    </row>
    <row r="11" ht="18" customHeight="1" spans="1:11">
      <c r="A11" s="175" t="s">
        <v>242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6"/>
    </row>
    <row r="12" ht="18" customHeight="1" spans="1:11">
      <c r="A12" s="152" t="s">
        <v>89</v>
      </c>
      <c r="B12" s="171" t="s">
        <v>85</v>
      </c>
      <c r="C12" s="171" t="s">
        <v>86</v>
      </c>
      <c r="D12" s="172"/>
      <c r="E12" s="154" t="s">
        <v>87</v>
      </c>
      <c r="F12" s="171" t="s">
        <v>85</v>
      </c>
      <c r="G12" s="171" t="s">
        <v>86</v>
      </c>
      <c r="H12" s="171"/>
      <c r="I12" s="154" t="s">
        <v>243</v>
      </c>
      <c r="J12" s="171" t="s">
        <v>85</v>
      </c>
      <c r="K12" s="201" t="s">
        <v>86</v>
      </c>
    </row>
    <row r="13" ht="18" customHeight="1" spans="1:11">
      <c r="A13" s="152" t="s">
        <v>92</v>
      </c>
      <c r="B13" s="171" t="s">
        <v>85</v>
      </c>
      <c r="C13" s="171" t="s">
        <v>86</v>
      </c>
      <c r="D13" s="172"/>
      <c r="E13" s="154" t="s">
        <v>97</v>
      </c>
      <c r="F13" s="171" t="s">
        <v>85</v>
      </c>
      <c r="G13" s="171" t="s">
        <v>86</v>
      </c>
      <c r="H13" s="171"/>
      <c r="I13" s="154" t="s">
        <v>244</v>
      </c>
      <c r="J13" s="171" t="s">
        <v>85</v>
      </c>
      <c r="K13" s="201" t="s">
        <v>86</v>
      </c>
    </row>
    <row r="14" ht="18" customHeight="1" spans="1:11">
      <c r="A14" s="160" t="s">
        <v>245</v>
      </c>
      <c r="B14" s="163" t="s">
        <v>85</v>
      </c>
      <c r="C14" s="163" t="s">
        <v>86</v>
      </c>
      <c r="D14" s="177"/>
      <c r="E14" s="162" t="s">
        <v>246</v>
      </c>
      <c r="F14" s="163" t="s">
        <v>85</v>
      </c>
      <c r="G14" s="163" t="s">
        <v>86</v>
      </c>
      <c r="H14" s="163"/>
      <c r="I14" s="162" t="s">
        <v>247</v>
      </c>
      <c r="J14" s="163" t="s">
        <v>85</v>
      </c>
      <c r="K14" s="202" t="s">
        <v>86</v>
      </c>
    </row>
    <row r="15" ht="18" customHeight="1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ht="18" customHeight="1" spans="1:11">
      <c r="A16" s="145" t="s">
        <v>248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07"/>
    </row>
    <row r="17" ht="18" customHeight="1" spans="1:11">
      <c r="A17" s="158" t="s">
        <v>249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08"/>
    </row>
    <row r="18" ht="18" customHeight="1" spans="1:11">
      <c r="A18" s="158" t="s">
        <v>283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08"/>
    </row>
    <row r="19" ht="22" customHeight="1" spans="1:11">
      <c r="A19" s="180"/>
      <c r="B19" s="171"/>
      <c r="C19" s="171"/>
      <c r="D19" s="171"/>
      <c r="E19" s="171"/>
      <c r="F19" s="171"/>
      <c r="G19" s="171"/>
      <c r="H19" s="171"/>
      <c r="I19" s="171"/>
      <c r="J19" s="171"/>
      <c r="K19" s="201"/>
    </row>
    <row r="20" ht="22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09"/>
    </row>
    <row r="21" ht="22" customHeight="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09"/>
    </row>
    <row r="22" ht="22" customHeight="1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09"/>
    </row>
    <row r="23" ht="22" customHeight="1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0"/>
    </row>
    <row r="24" ht="18" customHeight="1" spans="1:11">
      <c r="A24" s="158" t="s">
        <v>124</v>
      </c>
      <c r="B24" s="159"/>
      <c r="C24" s="171" t="s">
        <v>65</v>
      </c>
      <c r="D24" s="171" t="s">
        <v>66</v>
      </c>
      <c r="E24" s="157"/>
      <c r="F24" s="157"/>
      <c r="G24" s="157"/>
      <c r="H24" s="157"/>
      <c r="I24" s="157"/>
      <c r="J24" s="157"/>
      <c r="K24" s="200"/>
    </row>
    <row r="25" ht="18" customHeight="1" spans="1:11">
      <c r="A25" s="185" t="s">
        <v>251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1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ht="20" customHeight="1" spans="1:11">
      <c r="A27" s="188" t="s">
        <v>252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12" t="s">
        <v>253</v>
      </c>
    </row>
    <row r="28" ht="23" customHeight="1" spans="1:11">
      <c r="A28" s="181"/>
      <c r="B28" s="182"/>
      <c r="C28" s="182"/>
      <c r="D28" s="182"/>
      <c r="E28" s="182"/>
      <c r="F28" s="182"/>
      <c r="G28" s="182"/>
      <c r="H28" s="182"/>
      <c r="I28" s="182"/>
      <c r="J28" s="213"/>
      <c r="K28" s="214">
        <v>1</v>
      </c>
    </row>
    <row r="29" ht="23" customHeight="1" spans="1:11">
      <c r="A29" s="181"/>
      <c r="B29" s="182"/>
      <c r="C29" s="182"/>
      <c r="D29" s="182"/>
      <c r="E29" s="182"/>
      <c r="F29" s="182"/>
      <c r="G29" s="182"/>
      <c r="H29" s="182"/>
      <c r="I29" s="182"/>
      <c r="J29" s="213"/>
      <c r="K29" s="205">
        <v>1</v>
      </c>
    </row>
    <row r="30" ht="23" customHeight="1" spans="1:11">
      <c r="A30" s="181"/>
      <c r="B30" s="182"/>
      <c r="C30" s="182"/>
      <c r="D30" s="182"/>
      <c r="E30" s="182"/>
      <c r="F30" s="182"/>
      <c r="G30" s="182"/>
      <c r="H30" s="182"/>
      <c r="I30" s="182"/>
      <c r="J30" s="213"/>
      <c r="K30" s="205">
        <v>1</v>
      </c>
    </row>
    <row r="31" ht="23" customHeight="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213"/>
      <c r="K31" s="205"/>
    </row>
    <row r="32" ht="23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213"/>
      <c r="K32" s="215"/>
    </row>
    <row r="33" ht="23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213"/>
      <c r="K33" s="216"/>
    </row>
    <row r="34" ht="23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213"/>
      <c r="K34" s="205"/>
    </row>
    <row r="35" ht="23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213"/>
      <c r="K35" s="217"/>
    </row>
    <row r="36" ht="23" customHeight="1" spans="1:11">
      <c r="A36" s="189" t="s">
        <v>255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3</v>
      </c>
    </row>
    <row r="37" ht="18.75" customHeight="1" spans="1:11">
      <c r="A37" s="191" t="s">
        <v>256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2" customFormat="1" ht="18.75" customHeight="1" spans="1:11">
      <c r="A38" s="158" t="s">
        <v>257</v>
      </c>
      <c r="B38" s="159"/>
      <c r="C38" s="159"/>
      <c r="D38" s="157" t="s">
        <v>258</v>
      </c>
      <c r="E38" s="157"/>
      <c r="F38" s="193" t="s">
        <v>259</v>
      </c>
      <c r="G38" s="194"/>
      <c r="H38" s="159" t="s">
        <v>260</v>
      </c>
      <c r="I38" s="159"/>
      <c r="J38" s="159" t="s">
        <v>261</v>
      </c>
      <c r="K38" s="208"/>
    </row>
    <row r="39" ht="18.75" customHeight="1" spans="1:11">
      <c r="A39" s="158" t="s">
        <v>125</v>
      </c>
      <c r="B39" s="159"/>
      <c r="C39" s="159"/>
      <c r="D39" s="159"/>
      <c r="E39" s="159"/>
      <c r="F39" s="159"/>
      <c r="G39" s="159"/>
      <c r="H39" s="159"/>
      <c r="I39" s="159"/>
      <c r="J39" s="159"/>
      <c r="K39" s="208"/>
    </row>
    <row r="40" ht="24" customHeight="1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208"/>
    </row>
    <row r="41" ht="24" customHeight="1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208"/>
    </row>
    <row r="42" ht="32.1" customHeight="1" spans="1:11">
      <c r="A42" s="160" t="s">
        <v>136</v>
      </c>
      <c r="B42" s="195" t="s">
        <v>263</v>
      </c>
      <c r="C42" s="195"/>
      <c r="D42" s="162" t="s">
        <v>264</v>
      </c>
      <c r="E42" s="177" t="s">
        <v>139</v>
      </c>
      <c r="F42" s="162" t="s">
        <v>140</v>
      </c>
      <c r="G42" s="196"/>
      <c r="H42" s="197" t="s">
        <v>141</v>
      </c>
      <c r="I42" s="197"/>
      <c r="J42" s="195" t="s">
        <v>142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N16" sqref="N16"/>
    </sheetView>
  </sheetViews>
  <sheetFormatPr defaultColWidth="9" defaultRowHeight="14.25"/>
  <cols>
    <col min="1" max="1" width="20" style="88" customWidth="1"/>
    <col min="2" max="3" width="10.625" style="88" customWidth="1"/>
    <col min="4" max="4" width="10.625" style="89" customWidth="1"/>
    <col min="5" max="7" width="10.625" style="88" customWidth="1"/>
    <col min="8" max="8" width="5.375" style="88" customWidth="1"/>
    <col min="9" max="9" width="2.75" style="88" customWidth="1"/>
    <col min="10" max="12" width="15.625" style="88" customWidth="1"/>
    <col min="13" max="15" width="15.6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4"/>
      <c r="J2" s="125" t="s">
        <v>57</v>
      </c>
      <c r="K2" s="126" t="s">
        <v>56</v>
      </c>
      <c r="L2" s="126"/>
      <c r="M2" s="126"/>
      <c r="N2" s="126"/>
      <c r="O2" s="127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28"/>
      <c r="J3" s="129"/>
      <c r="K3" s="129"/>
      <c r="L3" s="129"/>
      <c r="M3" s="129"/>
      <c r="N3" s="129"/>
      <c r="O3" s="130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8"/>
      <c r="J4" s="131" t="s">
        <v>111</v>
      </c>
      <c r="K4" s="131" t="s">
        <v>112</v>
      </c>
      <c r="L4" s="132" t="s">
        <v>113</v>
      </c>
      <c r="M4" s="131" t="s">
        <v>114</v>
      </c>
      <c r="N4" s="131" t="s">
        <v>115</v>
      </c>
      <c r="O4" s="133" t="s">
        <v>116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0"/>
      <c r="B5" s="103" t="s">
        <v>151</v>
      </c>
      <c r="C5" s="103" t="s">
        <v>152</v>
      </c>
      <c r="D5" s="104" t="s">
        <v>153</v>
      </c>
      <c r="E5" s="103" t="s">
        <v>154</v>
      </c>
      <c r="F5" s="103" t="s">
        <v>155</v>
      </c>
      <c r="G5" s="103" t="s">
        <v>156</v>
      </c>
      <c r="H5" s="105"/>
      <c r="I5" s="128"/>
      <c r="J5" s="134" t="s">
        <v>284</v>
      </c>
      <c r="K5" s="134" t="s">
        <v>284</v>
      </c>
      <c r="L5" s="134" t="s">
        <v>285</v>
      </c>
      <c r="M5" s="134" t="s">
        <v>285</v>
      </c>
      <c r="N5" s="134" t="s">
        <v>286</v>
      </c>
      <c r="O5" s="135" t="s">
        <v>286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5" customHeight="1" spans="1:256">
      <c r="A6" s="106" t="s">
        <v>157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8"/>
      <c r="J6" s="134"/>
      <c r="K6" s="134"/>
      <c r="L6" s="134"/>
      <c r="M6" s="134"/>
      <c r="N6" s="134"/>
      <c r="O6" s="135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5" customHeight="1" spans="1:256">
      <c r="A7" s="106" t="s">
        <v>160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8"/>
      <c r="J7" s="134"/>
      <c r="K7" s="134"/>
      <c r="L7" s="134"/>
      <c r="M7" s="134"/>
      <c r="N7" s="134"/>
      <c r="O7" s="135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5" customHeight="1" spans="1:256">
      <c r="A8" s="106" t="s">
        <v>162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8"/>
      <c r="J8" s="134"/>
      <c r="K8" s="134"/>
      <c r="L8" s="134"/>
      <c r="M8" s="134"/>
      <c r="N8" s="134"/>
      <c r="O8" s="135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5" customHeight="1" spans="1:256">
      <c r="A9" s="106" t="s">
        <v>287</v>
      </c>
      <c r="B9" s="107"/>
      <c r="C9" s="107"/>
      <c r="D9" s="108" t="s">
        <v>288</v>
      </c>
      <c r="E9" s="107"/>
      <c r="F9" s="107"/>
      <c r="G9" s="107"/>
      <c r="H9" s="109"/>
      <c r="I9" s="128"/>
      <c r="J9" s="134"/>
      <c r="K9" s="134"/>
      <c r="L9" s="134"/>
      <c r="M9" s="134"/>
      <c r="N9" s="134"/>
      <c r="O9" s="135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5" customHeight="1" spans="1:256">
      <c r="A10" s="106" t="s">
        <v>164</v>
      </c>
      <c r="B10" s="107">
        <f>C10-4</f>
        <v>102</v>
      </c>
      <c r="C10" s="107">
        <f>D10-4</f>
        <v>106</v>
      </c>
      <c r="D10" s="108">
        <v>110</v>
      </c>
      <c r="E10" s="107">
        <f>D10+4</f>
        <v>114</v>
      </c>
      <c r="F10" s="107">
        <f>E10+5</f>
        <v>119</v>
      </c>
      <c r="G10" s="107">
        <f>F10+6</f>
        <v>125</v>
      </c>
      <c r="H10" s="109"/>
      <c r="I10" s="128"/>
      <c r="J10" s="134"/>
      <c r="K10" s="134"/>
      <c r="L10" s="134"/>
      <c r="M10" s="134"/>
      <c r="N10" s="134"/>
      <c r="O10" s="135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5" customHeight="1" spans="1:256">
      <c r="A11" s="106" t="s">
        <v>165</v>
      </c>
      <c r="B11" s="107">
        <f>C11-1.2</f>
        <v>44.6</v>
      </c>
      <c r="C11" s="107">
        <f>D11-1.2</f>
        <v>45.8</v>
      </c>
      <c r="D11" s="108">
        <v>47</v>
      </c>
      <c r="E11" s="107">
        <f>D11+1.2</f>
        <v>48.2</v>
      </c>
      <c r="F11" s="107">
        <f>E11+1.2</f>
        <v>49.4</v>
      </c>
      <c r="G11" s="107">
        <f>F11+1.4</f>
        <v>50.8</v>
      </c>
      <c r="H11" s="109"/>
      <c r="I11" s="128"/>
      <c r="J11" s="134"/>
      <c r="K11" s="134"/>
      <c r="L11" s="134"/>
      <c r="M11" s="134"/>
      <c r="N11" s="134"/>
      <c r="O11" s="135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5" customHeight="1" spans="1:256">
      <c r="A12" s="110" t="s">
        <v>167</v>
      </c>
      <c r="B12" s="111">
        <f>C12-0.6</f>
        <v>60.2</v>
      </c>
      <c r="C12" s="111">
        <f>D12-1.2</f>
        <v>60.8</v>
      </c>
      <c r="D12" s="112">
        <v>62</v>
      </c>
      <c r="E12" s="111">
        <f>D12+1.2</f>
        <v>63.2</v>
      </c>
      <c r="F12" s="111">
        <f>E12+1.2</f>
        <v>64.4</v>
      </c>
      <c r="G12" s="111">
        <f>F12+0.6</f>
        <v>65</v>
      </c>
      <c r="H12" s="113"/>
      <c r="I12" s="128"/>
      <c r="J12" s="134"/>
      <c r="K12" s="134"/>
      <c r="L12" s="134"/>
      <c r="M12" s="134"/>
      <c r="N12" s="134"/>
      <c r="O12" s="135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5" customHeight="1" spans="1:256">
      <c r="A13" s="106" t="s">
        <v>169</v>
      </c>
      <c r="B13" s="107">
        <f>C13-0.8</f>
        <v>20.4</v>
      </c>
      <c r="C13" s="107">
        <f>D13-0.8</f>
        <v>21.2</v>
      </c>
      <c r="D13" s="108">
        <v>22</v>
      </c>
      <c r="E13" s="107">
        <f>D13+0.8</f>
        <v>22.8</v>
      </c>
      <c r="F13" s="107">
        <f>E13+0.8</f>
        <v>23.6</v>
      </c>
      <c r="G13" s="107">
        <f>F13+1.3</f>
        <v>24.9</v>
      </c>
      <c r="H13" s="113"/>
      <c r="I13" s="128"/>
      <c r="J13" s="134"/>
      <c r="K13" s="134"/>
      <c r="L13" s="134"/>
      <c r="M13" s="134"/>
      <c r="N13" s="134"/>
      <c r="O13" s="135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5" customHeight="1" spans="1:256">
      <c r="A14" s="106" t="s">
        <v>171</v>
      </c>
      <c r="B14" s="107">
        <f>C14-0.7</f>
        <v>16.6</v>
      </c>
      <c r="C14" s="107">
        <f>D14-0.7</f>
        <v>17.3</v>
      </c>
      <c r="D14" s="108">
        <v>18</v>
      </c>
      <c r="E14" s="107">
        <f>D14+0.7</f>
        <v>18.7</v>
      </c>
      <c r="F14" s="107">
        <f>E14+0.7</f>
        <v>19.4</v>
      </c>
      <c r="G14" s="107">
        <f>F14+1</f>
        <v>20.4</v>
      </c>
      <c r="H14" s="109"/>
      <c r="I14" s="128"/>
      <c r="J14" s="134"/>
      <c r="K14" s="134"/>
      <c r="L14" s="134"/>
      <c r="M14" s="134"/>
      <c r="N14" s="134"/>
      <c r="O14" s="135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5" customHeight="1" spans="1:256">
      <c r="A15" s="106" t="s">
        <v>172</v>
      </c>
      <c r="B15" s="107">
        <f t="shared" ref="B15:B18" si="0">C15-0.5</f>
        <v>12</v>
      </c>
      <c r="C15" s="107">
        <f t="shared" ref="C15:C18" si="1">D15-0.5</f>
        <v>12.5</v>
      </c>
      <c r="D15" s="108">
        <v>13</v>
      </c>
      <c r="E15" s="107">
        <f t="shared" ref="E15:E18" si="2">D15+0.5</f>
        <v>13.5</v>
      </c>
      <c r="F15" s="107">
        <f t="shared" ref="F15:F18" si="3">E15+0.5</f>
        <v>14</v>
      </c>
      <c r="G15" s="107">
        <f>F15+0.7</f>
        <v>14.7</v>
      </c>
      <c r="H15" s="109"/>
      <c r="I15" s="128"/>
      <c r="J15" s="134"/>
      <c r="K15" s="134"/>
      <c r="L15" s="134"/>
      <c r="M15" s="134"/>
      <c r="N15" s="134"/>
      <c r="O15" s="135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5" customHeight="1" spans="1:256">
      <c r="A16" s="106" t="s">
        <v>173</v>
      </c>
      <c r="B16" s="107">
        <f t="shared" si="0"/>
        <v>10</v>
      </c>
      <c r="C16" s="107">
        <f t="shared" si="1"/>
        <v>10.5</v>
      </c>
      <c r="D16" s="108">
        <v>11</v>
      </c>
      <c r="E16" s="107">
        <f t="shared" si="2"/>
        <v>11.5</v>
      </c>
      <c r="F16" s="107">
        <f t="shared" si="3"/>
        <v>12</v>
      </c>
      <c r="G16" s="107">
        <f>F16+0.7</f>
        <v>12.7</v>
      </c>
      <c r="H16" s="109"/>
      <c r="I16" s="128"/>
      <c r="J16" s="134"/>
      <c r="K16" s="134"/>
      <c r="L16" s="134"/>
      <c r="M16" s="134"/>
      <c r="N16" s="134"/>
      <c r="O16" s="135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5" customHeight="1" spans="1:256">
      <c r="A17" s="114" t="s">
        <v>174</v>
      </c>
      <c r="B17" s="115">
        <f t="shared" si="0"/>
        <v>35</v>
      </c>
      <c r="C17" s="115">
        <f t="shared" si="1"/>
        <v>35.5</v>
      </c>
      <c r="D17" s="108">
        <v>36</v>
      </c>
      <c r="E17" s="115">
        <f t="shared" si="2"/>
        <v>36.5</v>
      </c>
      <c r="F17" s="115">
        <f t="shared" si="3"/>
        <v>37</v>
      </c>
      <c r="G17" s="115">
        <f>F17+0.5</f>
        <v>37.5</v>
      </c>
      <c r="H17" s="109"/>
      <c r="I17" s="128"/>
      <c r="J17" s="134"/>
      <c r="K17" s="134"/>
      <c r="L17" s="134"/>
      <c r="M17" s="134"/>
      <c r="N17" s="134"/>
      <c r="O17" s="135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5" customHeight="1" spans="1:256">
      <c r="A18" s="114" t="s">
        <v>175</v>
      </c>
      <c r="B18" s="115">
        <f t="shared" si="0"/>
        <v>25.5</v>
      </c>
      <c r="C18" s="115">
        <f t="shared" si="1"/>
        <v>26</v>
      </c>
      <c r="D18" s="108">
        <v>26.5</v>
      </c>
      <c r="E18" s="115">
        <f t="shared" si="2"/>
        <v>27</v>
      </c>
      <c r="F18" s="115">
        <f t="shared" si="3"/>
        <v>27.5</v>
      </c>
      <c r="G18" s="115">
        <f>F18+0.75</f>
        <v>28.25</v>
      </c>
      <c r="H18" s="109"/>
      <c r="I18" s="128"/>
      <c r="J18" s="134"/>
      <c r="K18" s="134"/>
      <c r="L18" s="134"/>
      <c r="M18" s="134"/>
      <c r="N18" s="134"/>
      <c r="O18" s="135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5" customHeight="1" spans="1:256">
      <c r="A19" s="106" t="s">
        <v>176</v>
      </c>
      <c r="B19" s="107">
        <f>C19</f>
        <v>9.5</v>
      </c>
      <c r="C19" s="107">
        <f>D19</f>
        <v>9.5</v>
      </c>
      <c r="D19" s="108">
        <v>9.5</v>
      </c>
      <c r="E19" s="107">
        <f t="shared" ref="E19:G19" si="4">D19</f>
        <v>9.5</v>
      </c>
      <c r="F19" s="107">
        <f t="shared" si="4"/>
        <v>9.5</v>
      </c>
      <c r="G19" s="107">
        <f t="shared" si="4"/>
        <v>9.5</v>
      </c>
      <c r="H19" s="116"/>
      <c r="I19" s="128"/>
      <c r="J19" s="134"/>
      <c r="K19" s="134"/>
      <c r="L19" s="134"/>
      <c r="M19" s="134"/>
      <c r="N19" s="134"/>
      <c r="O19" s="135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5" customHeight="1" spans="1:256">
      <c r="A20" s="106" t="s">
        <v>177</v>
      </c>
      <c r="B20" s="107">
        <f>C20-1</f>
        <v>51</v>
      </c>
      <c r="C20" s="107">
        <f>D20-1</f>
        <v>52</v>
      </c>
      <c r="D20" s="108">
        <v>53</v>
      </c>
      <c r="E20" s="107">
        <f>D20+1</f>
        <v>54</v>
      </c>
      <c r="F20" s="107">
        <f>E20+1</f>
        <v>55</v>
      </c>
      <c r="G20" s="107">
        <f>F20+1.5</f>
        <v>56.5</v>
      </c>
      <c r="H20" s="117"/>
      <c r="I20" s="128"/>
      <c r="J20" s="134"/>
      <c r="K20" s="134"/>
      <c r="L20" s="134"/>
      <c r="M20" s="134"/>
      <c r="N20" s="134"/>
      <c r="O20" s="135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ht="25" customHeight="1" spans="1:16">
      <c r="A21" s="118" t="s">
        <v>178</v>
      </c>
      <c r="B21" s="119">
        <f>C21</f>
        <v>16</v>
      </c>
      <c r="C21" s="119">
        <f>D21-1</f>
        <v>16</v>
      </c>
      <c r="D21" s="120">
        <v>17</v>
      </c>
      <c r="E21" s="119">
        <f>D21</f>
        <v>17</v>
      </c>
      <c r="F21" s="119">
        <f>E21+1.5</f>
        <v>18.5</v>
      </c>
      <c r="G21" s="119">
        <f>F21</f>
        <v>18.5</v>
      </c>
      <c r="H21" s="121"/>
      <c r="I21" s="136"/>
      <c r="J21" s="137"/>
      <c r="K21" s="137"/>
      <c r="L21" s="137"/>
      <c r="M21" s="137"/>
      <c r="N21" s="137"/>
      <c r="O21" s="138"/>
      <c r="P21" s="91"/>
    </row>
    <row r="22" spans="1:16">
      <c r="A22" s="122" t="s">
        <v>179</v>
      </c>
      <c r="B22" s="122"/>
      <c r="C22" s="123"/>
      <c r="D22" s="123"/>
      <c r="M22" s="88"/>
      <c r="N22" s="88"/>
      <c r="O22" s="88"/>
      <c r="P22" s="91"/>
    </row>
    <row r="23" spans="3:16">
      <c r="C23" s="89"/>
      <c r="J23" s="139" t="s">
        <v>180</v>
      </c>
      <c r="K23" s="140"/>
      <c r="L23" s="139" t="s">
        <v>181</v>
      </c>
      <c r="M23" s="139" t="s">
        <v>139</v>
      </c>
      <c r="N23" s="139" t="s">
        <v>182</v>
      </c>
      <c r="O23" s="88" t="s">
        <v>142</v>
      </c>
      <c r="P23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290</v>
      </c>
      <c r="B2" s="5" t="s">
        <v>291</v>
      </c>
      <c r="C2" s="5" t="s">
        <v>292</v>
      </c>
      <c r="D2" s="5" t="s">
        <v>293</v>
      </c>
      <c r="E2" s="5" t="s">
        <v>294</v>
      </c>
      <c r="F2" s="5" t="s">
        <v>295</v>
      </c>
      <c r="G2" s="5" t="s">
        <v>296</v>
      </c>
      <c r="H2" s="78" t="s">
        <v>297</v>
      </c>
      <c r="I2" s="4" t="s">
        <v>298</v>
      </c>
      <c r="J2" s="4" t="s">
        <v>299</v>
      </c>
      <c r="K2" s="4" t="s">
        <v>300</v>
      </c>
      <c r="L2" s="4" t="s">
        <v>301</v>
      </c>
      <c r="M2" s="4" t="s">
        <v>302</v>
      </c>
      <c r="N2" s="5" t="s">
        <v>303</v>
      </c>
      <c r="O2" s="5" t="s">
        <v>304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7"/>
      <c r="O3" s="7"/>
    </row>
    <row r="4" ht="20" customHeight="1" spans="1:15">
      <c r="A4" s="17">
        <v>1</v>
      </c>
      <c r="B4" s="28" t="s">
        <v>305</v>
      </c>
      <c r="C4" s="28" t="s">
        <v>306</v>
      </c>
      <c r="D4" s="28" t="s">
        <v>307</v>
      </c>
      <c r="E4" s="13" t="s">
        <v>62</v>
      </c>
      <c r="F4" s="16" t="s">
        <v>308</v>
      </c>
      <c r="G4" s="80" t="s">
        <v>65</v>
      </c>
      <c r="H4" s="17" t="s">
        <v>65</v>
      </c>
      <c r="I4" s="84">
        <v>1</v>
      </c>
      <c r="J4" s="85">
        <v>0</v>
      </c>
      <c r="K4" s="85">
        <v>2</v>
      </c>
      <c r="L4" s="85">
        <v>0</v>
      </c>
      <c r="M4" s="17">
        <v>1</v>
      </c>
      <c r="N4" s="17">
        <f t="shared" ref="N4:N6" si="0">SUM(I4:M4)</f>
        <v>4</v>
      </c>
      <c r="O4" s="17"/>
    </row>
    <row r="5" ht="20" customHeight="1" spans="1:15">
      <c r="A5" s="17">
        <v>2</v>
      </c>
      <c r="B5" s="28" t="s">
        <v>309</v>
      </c>
      <c r="C5" s="28" t="s">
        <v>306</v>
      </c>
      <c r="D5" s="28" t="s">
        <v>310</v>
      </c>
      <c r="E5" s="13" t="s">
        <v>62</v>
      </c>
      <c r="F5" s="16" t="s">
        <v>308</v>
      </c>
      <c r="G5" s="80" t="s">
        <v>65</v>
      </c>
      <c r="H5" s="17" t="s">
        <v>65</v>
      </c>
      <c r="I5" s="84">
        <v>2</v>
      </c>
      <c r="J5" s="85">
        <v>0</v>
      </c>
      <c r="K5" s="85">
        <v>1</v>
      </c>
      <c r="L5" s="85">
        <v>0</v>
      </c>
      <c r="M5" s="17">
        <v>2</v>
      </c>
      <c r="N5" s="17">
        <f t="shared" si="0"/>
        <v>5</v>
      </c>
      <c r="O5" s="17"/>
    </row>
    <row r="6" ht="20" customHeight="1" spans="1:15">
      <c r="A6" s="17">
        <v>3</v>
      </c>
      <c r="B6" s="28" t="s">
        <v>311</v>
      </c>
      <c r="C6" s="28" t="s">
        <v>306</v>
      </c>
      <c r="D6" s="28" t="s">
        <v>312</v>
      </c>
      <c r="E6" s="13" t="s">
        <v>62</v>
      </c>
      <c r="F6" s="16" t="s">
        <v>308</v>
      </c>
      <c r="G6" s="80" t="s">
        <v>65</v>
      </c>
      <c r="H6" s="17" t="s">
        <v>65</v>
      </c>
      <c r="I6" s="86">
        <v>1</v>
      </c>
      <c r="J6" s="85">
        <v>0</v>
      </c>
      <c r="K6" s="85">
        <v>2</v>
      </c>
      <c r="L6" s="85">
        <v>0</v>
      </c>
      <c r="M6" s="17">
        <v>2</v>
      </c>
      <c r="N6" s="17">
        <f t="shared" si="0"/>
        <v>5</v>
      </c>
      <c r="O6" s="17"/>
    </row>
    <row r="7" ht="20" customHeight="1" spans="1:15">
      <c r="A7" s="17"/>
      <c r="B7" s="28"/>
      <c r="C7" s="28"/>
      <c r="D7" s="16"/>
      <c r="E7" s="31"/>
      <c r="F7" s="28"/>
      <c r="G7" s="81"/>
      <c r="H7" s="58"/>
      <c r="I7" s="86"/>
      <c r="J7" s="85"/>
      <c r="K7" s="85"/>
      <c r="L7" s="85"/>
      <c r="M7" s="17"/>
      <c r="N7" s="17"/>
      <c r="O7" s="17"/>
    </row>
    <row r="8" ht="20" customHeight="1" spans="1:15">
      <c r="A8" s="17"/>
      <c r="B8" s="32"/>
      <c r="C8" s="32"/>
      <c r="D8" s="32"/>
      <c r="E8" s="68"/>
      <c r="F8" s="32"/>
      <c r="G8" s="17"/>
      <c r="H8" s="9"/>
      <c r="I8" s="84"/>
      <c r="J8" s="85"/>
      <c r="K8" s="85"/>
      <c r="L8" s="85"/>
      <c r="M8" s="17"/>
      <c r="N8" s="17"/>
      <c r="O8" s="9"/>
    </row>
    <row r="9" ht="20" customHeight="1" spans="1:15">
      <c r="A9" s="17"/>
      <c r="B9" s="32"/>
      <c r="C9" s="32"/>
      <c r="D9" s="32"/>
      <c r="E9" s="68"/>
      <c r="F9" s="32"/>
      <c r="G9" s="17"/>
      <c r="H9" s="9"/>
      <c r="I9" s="84"/>
      <c r="J9" s="85"/>
      <c r="K9" s="85"/>
      <c r="L9" s="85"/>
      <c r="M9" s="17"/>
      <c r="N9" s="17"/>
      <c r="O9" s="9"/>
    </row>
    <row r="10" ht="20" customHeight="1" spans="1:15">
      <c r="A10" s="17"/>
      <c r="B10" s="32"/>
      <c r="C10" s="32"/>
      <c r="D10" s="32"/>
      <c r="E10" s="68"/>
      <c r="F10" s="32"/>
      <c r="G10" s="17"/>
      <c r="H10" s="9"/>
      <c r="I10" s="84"/>
      <c r="J10" s="85"/>
      <c r="K10" s="85"/>
      <c r="L10" s="85"/>
      <c r="M10" s="17"/>
      <c r="N10" s="17"/>
      <c r="O10" s="9"/>
    </row>
    <row r="11" ht="20" customHeight="1" spans="1:15">
      <c r="A11" s="17"/>
      <c r="B11" s="32"/>
      <c r="C11" s="32"/>
      <c r="D11" s="32"/>
      <c r="E11" s="68"/>
      <c r="F11" s="32"/>
      <c r="G11" s="17"/>
      <c r="H11" s="9"/>
      <c r="I11" s="84"/>
      <c r="J11" s="85"/>
      <c r="K11" s="85"/>
      <c r="L11" s="85"/>
      <c r="M11" s="17"/>
      <c r="N11" s="17"/>
      <c r="O11" s="9"/>
    </row>
    <row r="12" s="2" customFormat="1" ht="18.75" spans="1:15">
      <c r="A12" s="18" t="s">
        <v>313</v>
      </c>
      <c r="B12" s="19"/>
      <c r="C12" s="32"/>
      <c r="D12" s="20"/>
      <c r="E12" s="21"/>
      <c r="F12" s="32"/>
      <c r="G12" s="17"/>
      <c r="H12" s="39"/>
      <c r="I12" s="33"/>
      <c r="J12" s="18" t="s">
        <v>314</v>
      </c>
      <c r="K12" s="19"/>
      <c r="L12" s="19"/>
      <c r="M12" s="20"/>
      <c r="N12" s="19"/>
      <c r="O12" s="26"/>
    </row>
    <row r="13" ht="61" customHeight="1" spans="1:15">
      <c r="A13" s="82" t="s">
        <v>315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290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4" t="s">
        <v>317</v>
      </c>
      <c r="H2" s="4"/>
      <c r="I2" s="4" t="s">
        <v>318</v>
      </c>
      <c r="J2" s="4"/>
      <c r="K2" s="6" t="s">
        <v>319</v>
      </c>
      <c r="L2" s="73" t="s">
        <v>320</v>
      </c>
      <c r="M2" s="24" t="s">
        <v>321</v>
      </c>
    </row>
    <row r="3" s="1" customFormat="1" ht="16.5" spans="1:13">
      <c r="A3" s="4"/>
      <c r="B3" s="7"/>
      <c r="C3" s="7"/>
      <c r="D3" s="7"/>
      <c r="E3" s="7"/>
      <c r="F3" s="7"/>
      <c r="G3" s="4" t="s">
        <v>322</v>
      </c>
      <c r="H3" s="4" t="s">
        <v>323</v>
      </c>
      <c r="I3" s="4" t="s">
        <v>322</v>
      </c>
      <c r="J3" s="4" t="s">
        <v>323</v>
      </c>
      <c r="K3" s="8"/>
      <c r="L3" s="74"/>
      <c r="M3" s="25"/>
    </row>
    <row r="4" ht="22" customHeight="1" spans="1:13">
      <c r="A4" s="64">
        <v>1</v>
      </c>
      <c r="B4" s="16" t="s">
        <v>308</v>
      </c>
      <c r="C4" s="28" t="s">
        <v>305</v>
      </c>
      <c r="D4" s="28" t="s">
        <v>306</v>
      </c>
      <c r="E4" s="28" t="s">
        <v>307</v>
      </c>
      <c r="F4" s="13" t="s">
        <v>62</v>
      </c>
      <c r="G4" s="65">
        <v>-0.02</v>
      </c>
      <c r="H4" s="66">
        <v>-0.02</v>
      </c>
      <c r="I4" s="66">
        <v>-0.02</v>
      </c>
      <c r="J4" s="66">
        <v>-0.02</v>
      </c>
      <c r="K4" s="69"/>
      <c r="L4" s="17" t="s">
        <v>95</v>
      </c>
      <c r="M4" s="17" t="s">
        <v>324</v>
      </c>
    </row>
    <row r="5" ht="22" customHeight="1" spans="1:13">
      <c r="A5" s="64">
        <v>2</v>
      </c>
      <c r="B5" s="16" t="s">
        <v>308</v>
      </c>
      <c r="C5" s="28" t="s">
        <v>309</v>
      </c>
      <c r="D5" s="28" t="s">
        <v>306</v>
      </c>
      <c r="E5" s="28" t="s">
        <v>310</v>
      </c>
      <c r="F5" s="13" t="s">
        <v>62</v>
      </c>
      <c r="G5" s="65">
        <v>-0.02</v>
      </c>
      <c r="H5" s="66">
        <v>-0.02</v>
      </c>
      <c r="I5" s="66">
        <v>-0.02</v>
      </c>
      <c r="J5" s="66">
        <v>-0.02</v>
      </c>
      <c r="K5" s="69"/>
      <c r="L5" s="17" t="s">
        <v>95</v>
      </c>
      <c r="M5" s="17" t="s">
        <v>324</v>
      </c>
    </row>
    <row r="6" ht="22" customHeight="1" spans="1:13">
      <c r="A6" s="64">
        <v>3</v>
      </c>
      <c r="B6" s="16" t="s">
        <v>308</v>
      </c>
      <c r="C6" s="28" t="s">
        <v>311</v>
      </c>
      <c r="D6" s="28" t="s">
        <v>306</v>
      </c>
      <c r="E6" s="28" t="s">
        <v>312</v>
      </c>
      <c r="F6" s="13" t="s">
        <v>62</v>
      </c>
      <c r="G6" s="65">
        <v>-0.02</v>
      </c>
      <c r="H6" s="66">
        <v>-0.01</v>
      </c>
      <c r="I6" s="65">
        <v>-0.02</v>
      </c>
      <c r="J6" s="66">
        <v>-0.01</v>
      </c>
      <c r="K6" s="69"/>
      <c r="L6" s="17" t="s">
        <v>95</v>
      </c>
      <c r="M6" s="17" t="s">
        <v>324</v>
      </c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8" t="s">
        <v>313</v>
      </c>
      <c r="B11" s="19"/>
      <c r="C11" s="19"/>
      <c r="D11" s="32"/>
      <c r="E11" s="20"/>
      <c r="F11" s="68"/>
      <c r="G11" s="33"/>
      <c r="H11" s="18" t="s">
        <v>314</v>
      </c>
      <c r="I11" s="19"/>
      <c r="J11" s="19"/>
      <c r="K11" s="20"/>
      <c r="L11" s="75"/>
      <c r="M11" s="26"/>
    </row>
    <row r="12" ht="84" customHeight="1" spans="1:13">
      <c r="A12" s="71" t="s">
        <v>325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13" sqref="I13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327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40" t="s">
        <v>328</v>
      </c>
      <c r="H2" s="41"/>
      <c r="I2" s="61"/>
      <c r="J2" s="40" t="s">
        <v>329</v>
      </c>
      <c r="K2" s="41"/>
      <c r="L2" s="61"/>
      <c r="M2" s="40" t="s">
        <v>330</v>
      </c>
      <c r="N2" s="41"/>
      <c r="O2" s="61"/>
      <c r="P2" s="40" t="s">
        <v>331</v>
      </c>
      <c r="Q2" s="41"/>
      <c r="R2" s="61"/>
      <c r="S2" s="41" t="s">
        <v>332</v>
      </c>
      <c r="T2" s="41"/>
      <c r="U2" s="61"/>
      <c r="V2" s="36" t="s">
        <v>333</v>
      </c>
      <c r="W2" s="36" t="s">
        <v>304</v>
      </c>
    </row>
    <row r="3" s="1" customFormat="1" ht="16.5" spans="1:23">
      <c r="A3" s="7"/>
      <c r="B3" s="42"/>
      <c r="C3" s="42"/>
      <c r="D3" s="42"/>
      <c r="E3" s="42"/>
      <c r="F3" s="42"/>
      <c r="G3" s="4" t="s">
        <v>334</v>
      </c>
      <c r="H3" s="4" t="s">
        <v>67</v>
      </c>
      <c r="I3" s="4" t="s">
        <v>295</v>
      </c>
      <c r="J3" s="4" t="s">
        <v>334</v>
      </c>
      <c r="K3" s="4" t="s">
        <v>67</v>
      </c>
      <c r="L3" s="4" t="s">
        <v>295</v>
      </c>
      <c r="M3" s="4" t="s">
        <v>334</v>
      </c>
      <c r="N3" s="4" t="s">
        <v>67</v>
      </c>
      <c r="O3" s="4" t="s">
        <v>295</v>
      </c>
      <c r="P3" s="4" t="s">
        <v>334</v>
      </c>
      <c r="Q3" s="4" t="s">
        <v>67</v>
      </c>
      <c r="R3" s="4" t="s">
        <v>295</v>
      </c>
      <c r="S3" s="4" t="s">
        <v>334</v>
      </c>
      <c r="T3" s="4" t="s">
        <v>67</v>
      </c>
      <c r="U3" s="4" t="s">
        <v>295</v>
      </c>
      <c r="V3" s="63"/>
      <c r="W3" s="63"/>
    </row>
    <row r="4" spans="1:23">
      <c r="A4" s="43" t="s">
        <v>335</v>
      </c>
      <c r="B4" s="44" t="s">
        <v>308</v>
      </c>
      <c r="C4" s="28" t="s">
        <v>305</v>
      </c>
      <c r="D4" s="28" t="s">
        <v>306</v>
      </c>
      <c r="E4" s="28" t="s">
        <v>307</v>
      </c>
      <c r="F4" s="13" t="s">
        <v>62</v>
      </c>
      <c r="G4" s="30"/>
      <c r="H4" s="45"/>
      <c r="I4" s="45"/>
      <c r="J4" s="45"/>
      <c r="K4" s="30"/>
      <c r="L4" s="30"/>
      <c r="M4" s="17"/>
      <c r="N4" s="17"/>
      <c r="O4" s="17"/>
      <c r="P4" s="17"/>
      <c r="Q4" s="17"/>
      <c r="R4" s="17"/>
      <c r="S4" s="17"/>
      <c r="T4" s="17"/>
      <c r="U4" s="17"/>
      <c r="V4" s="17" t="s">
        <v>336</v>
      </c>
      <c r="W4" s="17"/>
    </row>
    <row r="5" ht="16.5" spans="1:23">
      <c r="A5" s="46"/>
      <c r="B5" s="47"/>
      <c r="C5" s="28" t="s">
        <v>309</v>
      </c>
      <c r="D5" s="28" t="s">
        <v>306</v>
      </c>
      <c r="E5" s="28" t="s">
        <v>310</v>
      </c>
      <c r="F5" s="13" t="s">
        <v>62</v>
      </c>
      <c r="G5" s="48" t="s">
        <v>337</v>
      </c>
      <c r="H5" s="49"/>
      <c r="I5" s="62"/>
      <c r="J5" s="48" t="s">
        <v>338</v>
      </c>
      <c r="K5" s="49"/>
      <c r="L5" s="62"/>
      <c r="M5" s="40" t="s">
        <v>339</v>
      </c>
      <c r="N5" s="41"/>
      <c r="O5" s="61"/>
      <c r="P5" s="40" t="s">
        <v>340</v>
      </c>
      <c r="Q5" s="41"/>
      <c r="R5" s="61"/>
      <c r="S5" s="41" t="s">
        <v>341</v>
      </c>
      <c r="T5" s="41"/>
      <c r="U5" s="61"/>
      <c r="V5" s="17"/>
      <c r="W5" s="17"/>
    </row>
    <row r="6" ht="16.5" spans="1:23">
      <c r="A6" s="46"/>
      <c r="B6" s="47"/>
      <c r="C6" s="28" t="s">
        <v>311</v>
      </c>
      <c r="D6" s="28" t="s">
        <v>306</v>
      </c>
      <c r="E6" s="28" t="s">
        <v>312</v>
      </c>
      <c r="F6" s="13" t="s">
        <v>62</v>
      </c>
      <c r="G6" s="50" t="s">
        <v>334</v>
      </c>
      <c r="H6" s="50" t="s">
        <v>67</v>
      </c>
      <c r="I6" s="50" t="s">
        <v>295</v>
      </c>
      <c r="J6" s="50" t="s">
        <v>334</v>
      </c>
      <c r="K6" s="50" t="s">
        <v>67</v>
      </c>
      <c r="L6" s="50" t="s">
        <v>295</v>
      </c>
      <c r="M6" s="4" t="s">
        <v>334</v>
      </c>
      <c r="N6" s="4" t="s">
        <v>67</v>
      </c>
      <c r="O6" s="4" t="s">
        <v>295</v>
      </c>
      <c r="P6" s="4" t="s">
        <v>334</v>
      </c>
      <c r="Q6" s="4" t="s">
        <v>67</v>
      </c>
      <c r="R6" s="4" t="s">
        <v>295</v>
      </c>
      <c r="S6" s="4" t="s">
        <v>334</v>
      </c>
      <c r="T6" s="4" t="s">
        <v>67</v>
      </c>
      <c r="U6" s="4" t="s">
        <v>295</v>
      </c>
      <c r="V6" s="17"/>
      <c r="W6" s="17"/>
    </row>
    <row r="7" ht="18.75" spans="1:23">
      <c r="A7" s="51"/>
      <c r="B7" s="52"/>
      <c r="C7" s="28"/>
      <c r="D7" s="28"/>
      <c r="E7" s="16"/>
      <c r="F7" s="53"/>
      <c r="G7" s="30"/>
      <c r="H7" s="45"/>
      <c r="I7" s="45"/>
      <c r="J7" s="45"/>
      <c r="K7" s="45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44"/>
      <c r="C8" s="54"/>
      <c r="D8" s="54"/>
      <c r="E8" s="54"/>
      <c r="F8" s="43"/>
      <c r="G8" s="17"/>
      <c r="H8" s="45"/>
      <c r="I8" s="4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6"/>
      <c r="B9" s="47"/>
      <c r="C9" s="51"/>
      <c r="D9" s="55"/>
      <c r="E9" s="51"/>
      <c r="F9" s="51"/>
      <c r="G9" s="17"/>
      <c r="H9" s="45"/>
      <c r="I9" s="4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44"/>
      <c r="C10" s="56"/>
      <c r="D10" s="54"/>
      <c r="E10" s="56"/>
      <c r="F10" s="43"/>
      <c r="G10" s="17"/>
      <c r="H10" s="45"/>
      <c r="I10" s="4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6"/>
      <c r="B11" s="47"/>
      <c r="C11" s="57"/>
      <c r="D11" s="55"/>
      <c r="E11" s="57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8"/>
      <c r="B12" s="58"/>
      <c r="C12" s="58"/>
      <c r="D12" s="58"/>
      <c r="E12" s="58"/>
      <c r="F12" s="5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7"/>
      <c r="B13" s="57"/>
      <c r="C13" s="57"/>
      <c r="D13" s="57"/>
      <c r="E13" s="57"/>
      <c r="F13" s="5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313</v>
      </c>
      <c r="B17" s="19"/>
      <c r="C17" s="19"/>
      <c r="D17" s="19"/>
      <c r="E17" s="20"/>
      <c r="F17" s="21"/>
      <c r="G17" s="33"/>
      <c r="H17" s="39"/>
      <c r="I17" s="39"/>
      <c r="J17" s="18" t="s">
        <v>314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9" t="s">
        <v>342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344</v>
      </c>
      <c r="B2" s="36" t="s">
        <v>291</v>
      </c>
      <c r="C2" s="36" t="s">
        <v>292</v>
      </c>
      <c r="D2" s="36" t="s">
        <v>293</v>
      </c>
      <c r="E2" s="36" t="s">
        <v>294</v>
      </c>
      <c r="F2" s="36" t="s">
        <v>295</v>
      </c>
      <c r="G2" s="35" t="s">
        <v>345</v>
      </c>
      <c r="H2" s="35" t="s">
        <v>346</v>
      </c>
      <c r="I2" s="35" t="s">
        <v>347</v>
      </c>
      <c r="J2" s="35" t="s">
        <v>346</v>
      </c>
      <c r="K2" s="35" t="s">
        <v>348</v>
      </c>
      <c r="L2" s="35" t="s">
        <v>346</v>
      </c>
      <c r="M2" s="36" t="s">
        <v>333</v>
      </c>
      <c r="N2" s="36" t="s">
        <v>304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344</v>
      </c>
      <c r="B4" s="38" t="s">
        <v>349</v>
      </c>
      <c r="C4" s="38" t="s">
        <v>334</v>
      </c>
      <c r="D4" s="38" t="s">
        <v>293</v>
      </c>
      <c r="E4" s="36" t="s">
        <v>294</v>
      </c>
      <c r="F4" s="36" t="s">
        <v>295</v>
      </c>
      <c r="G4" s="35" t="s">
        <v>345</v>
      </c>
      <c r="H4" s="35" t="s">
        <v>346</v>
      </c>
      <c r="I4" s="35" t="s">
        <v>347</v>
      </c>
      <c r="J4" s="35" t="s">
        <v>346</v>
      </c>
      <c r="K4" s="35" t="s">
        <v>348</v>
      </c>
      <c r="L4" s="35" t="s">
        <v>346</v>
      </c>
      <c r="M4" s="36" t="s">
        <v>333</v>
      </c>
      <c r="N4" s="36" t="s">
        <v>304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350</v>
      </c>
      <c r="B11" s="19"/>
      <c r="C11" s="19"/>
      <c r="D11" s="20"/>
      <c r="E11" s="21"/>
      <c r="F11" s="39"/>
      <c r="G11" s="33"/>
      <c r="H11" s="39"/>
      <c r="I11" s="18" t="s">
        <v>351</v>
      </c>
      <c r="J11" s="19"/>
      <c r="K11" s="19"/>
      <c r="L11" s="19"/>
      <c r="M11" s="19"/>
      <c r="N11" s="26"/>
    </row>
    <row r="12" ht="16.5" spans="1:14">
      <c r="A12" s="22" t="s">
        <v>352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327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4" t="s">
        <v>354</v>
      </c>
      <c r="H2" s="4" t="s">
        <v>355</v>
      </c>
      <c r="I2" s="4" t="s">
        <v>356</v>
      </c>
      <c r="J2" s="4" t="s">
        <v>357</v>
      </c>
      <c r="K2" s="5" t="s">
        <v>333</v>
      </c>
      <c r="L2" s="5" t="s">
        <v>304</v>
      </c>
    </row>
    <row r="3" spans="1:12">
      <c r="A3" s="27" t="s">
        <v>335</v>
      </c>
      <c r="B3" s="28" t="s">
        <v>308</v>
      </c>
      <c r="C3" s="28" t="s">
        <v>305</v>
      </c>
      <c r="D3" s="28" t="s">
        <v>306</v>
      </c>
      <c r="E3" s="28" t="s">
        <v>307</v>
      </c>
      <c r="F3" s="13" t="s">
        <v>62</v>
      </c>
      <c r="G3" s="29" t="s">
        <v>358</v>
      </c>
      <c r="H3" s="30" t="s">
        <v>359</v>
      </c>
      <c r="I3" s="30"/>
      <c r="J3" s="17"/>
      <c r="K3" s="34" t="s">
        <v>360</v>
      </c>
      <c r="L3" s="17" t="s">
        <v>324</v>
      </c>
    </row>
    <row r="4" spans="1:12">
      <c r="A4" s="27" t="s">
        <v>335</v>
      </c>
      <c r="B4" s="28" t="s">
        <v>308</v>
      </c>
      <c r="C4" s="28" t="s">
        <v>309</v>
      </c>
      <c r="D4" s="28" t="s">
        <v>306</v>
      </c>
      <c r="E4" s="28" t="s">
        <v>310</v>
      </c>
      <c r="F4" s="13" t="s">
        <v>62</v>
      </c>
      <c r="G4" s="29" t="s">
        <v>358</v>
      </c>
      <c r="H4" s="30" t="s">
        <v>359</v>
      </c>
      <c r="I4" s="30"/>
      <c r="J4" s="17"/>
      <c r="K4" s="34" t="s">
        <v>360</v>
      </c>
      <c r="L4" s="17" t="s">
        <v>324</v>
      </c>
    </row>
    <row r="5" spans="1:12">
      <c r="A5" s="27" t="s">
        <v>335</v>
      </c>
      <c r="B5" s="28" t="s">
        <v>308</v>
      </c>
      <c r="C5" s="28" t="s">
        <v>311</v>
      </c>
      <c r="D5" s="28" t="s">
        <v>306</v>
      </c>
      <c r="E5" s="28" t="s">
        <v>312</v>
      </c>
      <c r="F5" s="13" t="s">
        <v>62</v>
      </c>
      <c r="G5" s="29" t="s">
        <v>358</v>
      </c>
      <c r="H5" s="30" t="s">
        <v>359</v>
      </c>
      <c r="I5" s="9"/>
      <c r="J5" s="9"/>
      <c r="K5" s="34"/>
      <c r="L5" s="17"/>
    </row>
    <row r="6" ht="18.75" spans="1:12">
      <c r="A6" s="27"/>
      <c r="B6" s="28"/>
      <c r="C6" s="28"/>
      <c r="D6" s="28"/>
      <c r="E6" s="16"/>
      <c r="F6" s="31"/>
      <c r="G6" s="29"/>
      <c r="H6" s="30"/>
      <c r="I6" s="9"/>
      <c r="J6" s="9"/>
      <c r="K6" s="34"/>
      <c r="L6" s="17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361</v>
      </c>
      <c r="B9" s="19"/>
      <c r="C9" s="19"/>
      <c r="D9" s="19"/>
      <c r="E9" s="20"/>
      <c r="F9" s="21"/>
      <c r="G9" s="33"/>
      <c r="H9" s="18" t="s">
        <v>362</v>
      </c>
      <c r="I9" s="19"/>
      <c r="J9" s="19"/>
      <c r="K9" s="19"/>
      <c r="L9" s="26"/>
    </row>
    <row r="10" ht="16.5" spans="1:12">
      <c r="A10" s="22" t="s">
        <v>363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290</v>
      </c>
      <c r="B2" s="5" t="s">
        <v>295</v>
      </c>
      <c r="C2" s="5" t="s">
        <v>334</v>
      </c>
      <c r="D2" s="5" t="s">
        <v>293</v>
      </c>
      <c r="E2" s="5" t="s">
        <v>294</v>
      </c>
      <c r="F2" s="4" t="s">
        <v>365</v>
      </c>
      <c r="G2" s="4" t="s">
        <v>318</v>
      </c>
      <c r="H2" s="6" t="s">
        <v>319</v>
      </c>
      <c r="I2" s="24" t="s">
        <v>321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322</v>
      </c>
      <c r="H3" s="8"/>
      <c r="I3" s="25"/>
    </row>
    <row r="4" ht="33" spans="1:9">
      <c r="A4" s="9">
        <v>1</v>
      </c>
      <c r="B4" s="10" t="s">
        <v>367</v>
      </c>
      <c r="C4" s="11" t="s">
        <v>368</v>
      </c>
      <c r="D4" s="12" t="s">
        <v>369</v>
      </c>
      <c r="E4" s="13" t="s">
        <v>62</v>
      </c>
      <c r="F4" s="14">
        <v>0.06</v>
      </c>
      <c r="G4" s="14">
        <v>0.04</v>
      </c>
      <c r="H4" s="14">
        <f>G4+F4</f>
        <v>0.1</v>
      </c>
      <c r="I4" s="17" t="s">
        <v>324</v>
      </c>
    </row>
    <row r="5" ht="49.5" spans="1:9">
      <c r="A5" s="9">
        <v>2</v>
      </c>
      <c r="B5" s="463" t="s">
        <v>370</v>
      </c>
      <c r="C5" s="464" t="s">
        <v>371</v>
      </c>
      <c r="D5" s="465" t="s">
        <v>372</v>
      </c>
      <c r="E5" s="13" t="s">
        <v>62</v>
      </c>
      <c r="F5" s="14">
        <v>-0.02</v>
      </c>
      <c r="G5" s="14">
        <v>-0.02</v>
      </c>
      <c r="H5" s="14">
        <f>G5+F5</f>
        <v>-0.04</v>
      </c>
      <c r="I5" s="17" t="s">
        <v>324</v>
      </c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373</v>
      </c>
      <c r="B12" s="19"/>
      <c r="C12" s="19"/>
      <c r="D12" s="20"/>
      <c r="E12" s="21"/>
      <c r="F12" s="18" t="s">
        <v>374</v>
      </c>
      <c r="G12" s="19"/>
      <c r="H12" s="20"/>
      <c r="I12" s="26"/>
    </row>
    <row r="13" ht="16.5" spans="1:9">
      <c r="A13" s="22" t="s">
        <v>375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2024-07-15T03:00:23Z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