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<sst xmlns="http://schemas.openxmlformats.org/spreadsheetml/2006/main" count="909" uniqueCount="352">
  <si>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</si>
  <si>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</si>
  <si>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</si>
  <si>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</si>
  <si>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</si>
  <si>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</si>
  <si>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</si>
  <si>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</si>
  <si>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</si>
  <si>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</si>
  <si>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</si>
  <si>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</si>
  <si>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</si>
  <si>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</si>
  <si>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</si>
  <si>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</si>
  <si>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</si>
  <si>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</si>
  <si>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</si>
  <si>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</si>
  <si>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</si>
  <si>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</si>
  <si>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</si>
  <si>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</si>
  <si>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</si>
  <si>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</si>
  <si>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</si>
  <si>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</si>
  <si>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</si>
  <si>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</si>
  <si>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</si>
  <si>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</si>
  <si>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</si>
  <si>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</si>
  <si>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</si>
  <si>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</si>
  <si>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</si>
  <si>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</si>
  <si>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</si>
  <si>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</si>
  <si>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</si>
  <si>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</si>
  <si>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</si>
  <si>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</si>
  <si>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</si>
  <si>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</si>
  <si>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</si>
  <si>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</si>
  <si>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</si>
  <si>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</si>
  <si>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</si>
  <si>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</si>
  <si>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</si>
  <si>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</si>
  <si>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</si>
  <si>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</si>
  <si>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</si>
  <si>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</si>
  <si>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</si>
  <si>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</si>
  <si>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</si>
  <si>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</si>
  <si>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QAMMBM95666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</si>
  <si>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</si>
  <si>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</si>
  <si>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</si>
  <si>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</si>
  <si>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</si>
  <si>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</si>
  <si>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</si>
  <si>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</si>
  <si>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</si>
  <si>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</si>
  <si>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</si>
  <si>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</si>
  <si>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</si>
  <si>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</si>
  <si>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</si>
  <si>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</si>
  <si>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</si>
  <si>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</si>
  <si>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</si>
  <si>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</si>
  <si>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</si>
  <si>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</si>
  <si>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</si>
  <si>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</si>
  <si>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</si>
  <si>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</si>
  <si>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</si>
  <si>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</si>
  <si>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</si>
  <si>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</si>
  <si>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</si>
  <si>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</si>
  <si>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</si>
  <si>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</si>
  <si>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</si>
  <si>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</si>
  <si>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</si>
  <si>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</si>
  <si>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</si>
  <si>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</si>
  <si>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</si>
  <si>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</si>
  <si>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</si>
  <si>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</si>
  <si>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</si>
  <si>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</si>
  <si>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</si>
  <si>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</si>
  <si>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</si>
  <si>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岩石绿</t>
  </si>
  <si>
    <t>原木色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</si>
  <si>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</si>
  <si>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</si>
  <si>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</si>
  <si>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</si>
  <si>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</si>
  <si>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</si>
  <si>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</si>
  <si>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1、腰头容皱不均，侧骨不顺直，袋口压线反止口</t>
  </si>
  <si>
    <t>2、袋贴内线头，止口没清理干净，反光条大小不一致</t>
  </si>
  <si>
    <t>3、脚口橡筋压线宽窄有大小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</si>
  <si>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</si>
  <si>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</si>
  <si>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</si>
  <si>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</si>
  <si>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</si>
  <si>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</si>
  <si>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</si>
  <si>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</si>
  <si>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</si>
  <si>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</si>
  <si>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</si>
  <si>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</si>
  <si>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</si>
  <si>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</si>
  <si>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</si>
  <si>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</si>
  <si>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</si>
  <si>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</si>
  <si>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</si>
  <si>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</si>
  <si>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130/56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</si>
  <si>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</si>
  <si>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</si>
  <si>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</si>
  <si>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</si>
  <si>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</si>
  <si>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</si>
  <si>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裤外侧长</t>
  </si>
  <si>
    <t>±1</t>
  </si>
  <si>
    <t>-1</t>
  </si>
  <si>
    <t>全松紧腰围 平量</t>
  </si>
  <si>
    <t>+0</t>
  </si>
  <si>
    <t>全松紧腰围 拉量</t>
  </si>
  <si>
    <t>臀围</t>
  </si>
  <si>
    <t>±0.5</t>
  </si>
  <si>
    <t>腿围/2</t>
  </si>
  <si>
    <t>0.5</t>
  </si>
  <si>
    <t>膝围/2</t>
  </si>
  <si>
    <t>±0.3</t>
  </si>
  <si>
    <t>脚口/2（拉量）</t>
  </si>
  <si>
    <t>脚口/2（平量）</t>
  </si>
  <si>
    <t>前裆长</t>
  </si>
  <si>
    <t>-0.5</t>
  </si>
  <si>
    <t>后裆长</t>
  </si>
  <si>
    <t>+0.5</t>
  </si>
  <si>
    <t>腰高</t>
  </si>
  <si>
    <t>侧插袋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</si>
  <si>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</si>
  <si>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</si>
  <si>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</si>
  <si>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</si>
  <si>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</si>
  <si>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</si>
  <si>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</si>
  <si>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</si>
  <si>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</si>
  <si>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</si>
  <si>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</si>
  <si>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</si>
  <si>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</si>
  <si>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</si>
  <si>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120/53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</si>
  <si>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</si>
  <si>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</si>
  <si>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</si>
  <si>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</si>
  <si>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</si>
  <si>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</si>
  <si>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</si>
  <si>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</si>
  <si>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</si>
  <si>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</si>
  <si>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</si>
  <si>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</si>
  <si>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</si>
  <si>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</si>
  <si>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</si>
  <si>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</si>
  <si>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</si>
  <si>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</si>
  <si>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</si>
  <si>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</si>
  <si>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</si>
  <si>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</si>
  <si>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</si>
  <si>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</si>
  <si>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</si>
  <si>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</si>
  <si>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</si>
  <si>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</si>
  <si>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</si>
  <si>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</si>
  <si>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</si>
  <si>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</si>
  <si>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</si>
  <si>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</si>
  <si>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</si>
  <si>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</si>
  <si>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</si>
  <si>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</si>
  <si>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</si>
  <si>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侧袋不平</t>
  </si>
  <si>
    <t>线头</t>
  </si>
  <si>
    <t>脚口松紧带不平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</si>
  <si>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</si>
  <si>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</si>
  <si>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</si>
  <si>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</si>
  <si>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</si>
  <si>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</si>
  <si>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</si>
  <si>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走货925件，抽查80件，发现3件不良品，已按照以上提出的问题点改正，可以出货</t>
  </si>
  <si>
    <t>服装QC部门</t>
  </si>
  <si>
    <t>检验人</t>
  </si>
  <si>
    <t>120/60</t>
  </si>
  <si>
    <t>130/64</t>
  </si>
  <si>
    <t>140/68</t>
  </si>
  <si>
    <t>150/72</t>
  </si>
  <si>
    <t>160/80</t>
  </si>
  <si>
    <t>170/88</t>
  </si>
  <si>
    <t>-0.5 -0.5</t>
  </si>
  <si>
    <t>-1 -1</t>
  </si>
  <si>
    <t>-1 -0.5</t>
  </si>
  <si>
    <t>-0.5 -1</t>
  </si>
  <si>
    <t xml:space="preserve"> -0.5 -0.5</t>
  </si>
  <si>
    <t xml:space="preserve"> +1  +0</t>
  </si>
  <si>
    <t>+0 +0</t>
  </si>
  <si>
    <t xml:space="preserve">-0.5 -0.4 </t>
  </si>
  <si>
    <t xml:space="preserve"> -0.5 +0</t>
  </si>
  <si>
    <t>-0.4 +0</t>
  </si>
  <si>
    <t xml:space="preserve"> +1 +0.8</t>
  </si>
  <si>
    <t>-0.5 +0</t>
  </si>
  <si>
    <t>+0.4 +0</t>
  </si>
  <si>
    <t xml:space="preserve"> +1 +0.6</t>
  </si>
  <si>
    <t xml:space="preserve"> +1  +0.8</t>
  </si>
  <si>
    <t>-0.3 -0.5</t>
  </si>
  <si>
    <t>+1 +0.5</t>
  </si>
  <si>
    <t>+0.2 +0.5</t>
  </si>
  <si>
    <t xml:space="preserve"> +0 -0.2</t>
  </si>
  <si>
    <t>+0.3 +0.5</t>
  </si>
  <si>
    <t>-0.5 -0.4</t>
  </si>
  <si>
    <t xml:space="preserve"> +0.3 +0.5</t>
  </si>
  <si>
    <t>+0.4 +0.5</t>
  </si>
  <si>
    <t>+0.5 +0.5</t>
  </si>
  <si>
    <t>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</si>
  <si>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</si>
  <si>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</si>
  <si>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</si>
  <si>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</si>
  <si>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</si>
  <si>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</si>
  <si>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</si>
  <si>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</si>
  <si>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</si>
  <si>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</si>
  <si>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</si>
  <si>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</si>
  <si>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</si>
  <si>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</si>
  <si>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</si>
  <si>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</si>
  <si>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涤纶磨毛布</t>
  </si>
  <si>
    <t>纽悦</t>
  </si>
  <si>
    <t>00390-1</t>
  </si>
  <si>
    <t>制表时间：2024/5/30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</si>
  <si>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</si>
  <si>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</si>
  <si>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</si>
  <si>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</si>
  <si>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</si>
  <si>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</si>
  <si>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</si>
  <si>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</si>
  <si>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</si>
  <si>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</si>
  <si>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</si>
  <si>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制表时间：2024/6/1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</si>
  <si>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</si>
  <si>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</si>
  <si>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</si>
  <si>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</si>
  <si>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</si>
  <si>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</si>
  <si>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</si>
  <si>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</si>
  <si>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</si>
  <si>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</si>
  <si>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</si>
  <si>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注塑四件扣 </t>
  </si>
  <si>
    <t>天路达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</si>
  <si>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</si>
  <si>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</si>
  <si>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</si>
  <si>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</si>
  <si>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</si>
  <si>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</si>
  <si>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</si>
  <si>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</si>
  <si>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</si>
  <si>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</si>
  <si>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</si>
  <si>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</si>
  <si>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</si>
  <si>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</si>
  <si>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</si>
  <si>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</si>
  <si>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</si>
  <si>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</si>
  <si>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</si>
  <si>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</si>
  <si>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</si>
  <si>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</si>
  <si>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</si>
  <si>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</si>
  <si>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</si>
  <si>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制表时间：2024/6/5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</si>
  <si>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</si>
  <si>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</si>
  <si>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</si>
  <si>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</si>
  <si>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</si>
  <si>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</si>
  <si>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反光织带</t>
  </si>
  <si>
    <t>黑色反光</t>
  </si>
  <si>
    <t>-2</t>
  </si>
  <si>
    <t>制表时间：5-30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</si>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</sst>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0"/>
    </font>
    <font>
      <b/>
      <sz val="12"/>
      <name val="微软雅黑"/>
      <charset val="134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Arial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8" borderId="7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7" applyNumberFormat="0" applyFill="0" applyAlignment="0" applyProtection="0">
      <alignment vertical="center"/>
    </xf>
    <xf numFmtId="0" fontId="61" fillId="0" borderId="77" applyNumberFormat="0" applyFill="0" applyAlignment="0" applyProtection="0">
      <alignment vertical="center"/>
    </xf>
    <xf numFmtId="0" fontId="62" fillId="0" borderId="7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9" borderId="79" applyNumberFormat="0" applyAlignment="0" applyProtection="0">
      <alignment vertical="center"/>
    </xf>
    <xf numFmtId="0" fontId="64" fillId="10" borderId="80" applyNumberFormat="0" applyAlignment="0" applyProtection="0">
      <alignment vertical="center"/>
    </xf>
    <xf numFmtId="0" fontId="65" fillId="10" borderId="79" applyNumberFormat="0" applyAlignment="0" applyProtection="0">
      <alignment vertical="center"/>
    </xf>
    <xf numFmtId="0" fontId="66" fillId="11" borderId="81" applyNumberFormat="0" applyAlignment="0" applyProtection="0">
      <alignment vertical="center"/>
    </xf>
    <xf numFmtId="0" fontId="67" fillId="0" borderId="82" applyNumberFormat="0" applyFill="0" applyAlignment="0" applyProtection="0">
      <alignment vertical="center"/>
    </xf>
    <xf numFmtId="0" fontId="68" fillId="0" borderId="83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74" fillId="0" borderId="0"/>
    <xf numFmtId="0" fontId="10" fillId="0" borderId="0">
      <alignment vertical="center"/>
    </xf>
    <xf numFmtId="0" fontId="16" fillId="0" borderId="0">
      <alignment vertical="center"/>
    </xf>
    <xf numFmtId="0" fontId="10" fillId="0" borderId="0"/>
  </cellStyleXfs>
  <cellXfs count="4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1" fillId="0" borderId="0" xfId="53" applyFont="1" applyFill="1" applyAlignment="1"/>
    <xf numFmtId="0" fontId="10" fillId="0" borderId="0" xfId="53" applyFont="1" applyFill="1" applyAlignment="1"/>
    <xf numFmtId="49" fontId="21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2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1" fillId="0" borderId="0" xfId="53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left"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vertical="center"/>
    </xf>
    <xf numFmtId="0" fontId="25" fillId="0" borderId="2" xfId="52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52" applyFont="1" applyFill="1" applyBorder="1" applyAlignment="1">
      <alignment horizontal="left" vertical="center"/>
    </xf>
    <xf numFmtId="0" fontId="31" fillId="0" borderId="2" xfId="5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8" fillId="0" borderId="0" xfId="53" applyFont="1" applyFill="1" applyAlignment="1"/>
    <xf numFmtId="0" fontId="21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38" fillId="0" borderId="12" xfId="52" applyFont="1" applyFill="1" applyBorder="1" applyAlignment="1">
      <alignment horizontal="left" vertical="center"/>
    </xf>
    <xf numFmtId="0" fontId="24" fillId="0" borderId="13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vertical="center"/>
    </xf>
    <xf numFmtId="0" fontId="38" fillId="0" borderId="13" xfId="52" applyFont="1" applyFill="1" applyBorder="1" applyAlignment="1">
      <alignment vertical="center"/>
    </xf>
    <xf numFmtId="0" fontId="24" fillId="0" borderId="14" xfId="52" applyFont="1" applyBorder="1" applyAlignment="1">
      <alignment horizontal="left" vertical="center"/>
    </xf>
    <xf numFmtId="0" fontId="24" fillId="0" borderId="15" xfId="52" applyFont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0" fontId="24" fillId="0" borderId="14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vertical="center"/>
    </xf>
    <xf numFmtId="58" fontId="28" fillId="0" borderId="14" xfId="52" applyNumberFormat="1" applyFont="1" applyFill="1" applyBorder="1" applyAlignment="1">
      <alignment horizontal="center" vertical="center"/>
    </xf>
    <xf numFmtId="0" fontId="28" fillId="0" borderId="14" xfId="52" applyFont="1" applyFill="1" applyBorder="1" applyAlignment="1">
      <alignment horizontal="center" vertical="center"/>
    </xf>
    <xf numFmtId="0" fontId="38" fillId="0" borderId="14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28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38" fillId="0" borderId="12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38" fillId="0" borderId="20" xfId="52" applyFont="1" applyFill="1" applyBorder="1" applyAlignment="1">
      <alignment vertical="center"/>
    </xf>
    <xf numFmtId="0" fontId="28" fillId="0" borderId="14" xfId="52" applyFont="1" applyFill="1" applyBorder="1" applyAlignment="1">
      <alignment horizontal="left" vertical="center"/>
    </xf>
    <xf numFmtId="0" fontId="28" fillId="0" borderId="14" xfId="52" applyFont="1" applyFill="1" applyBorder="1" applyAlignment="1">
      <alignment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vertical="center"/>
    </xf>
    <xf numFmtId="0" fontId="28" fillId="0" borderId="0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 wrapText="1"/>
    </xf>
    <xf numFmtId="0" fontId="28" fillId="0" borderId="14" xfId="52" applyFont="1" applyFill="1" applyBorder="1" applyAlignment="1">
      <alignment horizontal="left" vertical="center" wrapText="1"/>
    </xf>
    <xf numFmtId="0" fontId="38" fillId="0" borderId="17" xfId="52" applyFont="1" applyFill="1" applyBorder="1" applyAlignment="1">
      <alignment horizontal="left" vertical="center"/>
    </xf>
    <xf numFmtId="0" fontId="10" fillId="0" borderId="18" xfId="52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right" vertical="center"/>
    </xf>
    <xf numFmtId="0" fontId="29" fillId="0" borderId="12" xfId="52" applyFont="1" applyFill="1" applyBorder="1" applyAlignment="1">
      <alignment horizontal="left" vertical="center"/>
    </xf>
    <xf numFmtId="0" fontId="29" fillId="0" borderId="1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horizontal="center" vertical="center"/>
    </xf>
    <xf numFmtId="58" fontId="28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29" xfId="52" applyFont="1" applyFill="1" applyBorder="1" applyAlignment="1">
      <alignment vertical="center"/>
    </xf>
    <xf numFmtId="0" fontId="28" fillId="0" borderId="30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5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left" vertical="center" wrapText="1"/>
    </xf>
    <xf numFmtId="0" fontId="10" fillId="0" borderId="28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center" vertical="center" wrapText="1"/>
    </xf>
    <xf numFmtId="0" fontId="10" fillId="0" borderId="30" xfId="52" applyFont="1" applyFill="1" applyBorder="1" applyAlignment="1">
      <alignment horizontal="center" vertical="center"/>
    </xf>
    <xf numFmtId="0" fontId="14" fillId="0" borderId="30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right" vertical="center"/>
    </xf>
    <xf numFmtId="0" fontId="28" fillId="0" borderId="31" xfId="52" applyFont="1" applyFill="1" applyBorder="1" applyAlignment="1">
      <alignment horizontal="center" vertical="center"/>
    </xf>
    <xf numFmtId="0" fontId="29" fillId="0" borderId="27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vertical="center"/>
    </xf>
    <xf numFmtId="0" fontId="25" fillId="0" borderId="35" xfId="52" applyFont="1" applyFill="1" applyBorder="1" applyAlignment="1">
      <alignment horizontal="center" vertical="center"/>
    </xf>
    <xf numFmtId="0" fontId="21" fillId="0" borderId="35" xfId="53" applyFont="1" applyFill="1" applyBorder="1" applyAlignment="1">
      <alignment horizontal="center"/>
    </xf>
    <xf numFmtId="0" fontId="26" fillId="0" borderId="36" xfId="53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1" fillId="0" borderId="5" xfId="53" applyFont="1" applyFill="1" applyBorder="1" applyAlignment="1">
      <alignment horizontal="center"/>
    </xf>
    <xf numFmtId="0" fontId="39" fillId="0" borderId="36" xfId="0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left" vertical="center"/>
    </xf>
    <xf numFmtId="0" fontId="40" fillId="0" borderId="37" xfId="0" applyNumberFormat="1" applyFont="1" applyFill="1" applyBorder="1" applyAlignment="1">
      <alignment shrinkToFit="1"/>
    </xf>
    <xf numFmtId="0" fontId="34" fillId="0" borderId="38" xfId="0" applyNumberFormat="1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21" fillId="0" borderId="3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27" fillId="0" borderId="2" xfId="53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left" vertical="center"/>
    </xf>
    <xf numFmtId="0" fontId="41" fillId="0" borderId="4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 vertical="center"/>
    </xf>
    <xf numFmtId="49" fontId="36" fillId="0" borderId="14" xfId="54" applyNumberFormat="1" applyFont="1" applyFill="1" applyBorder="1" applyAlignment="1">
      <alignment horizontal="center" vertical="center"/>
    </xf>
    <xf numFmtId="49" fontId="36" fillId="0" borderId="15" xfId="54" applyNumberFormat="1" applyFont="1" applyFill="1" applyBorder="1" applyAlignment="1">
      <alignment horizontal="center" vertical="center"/>
    </xf>
    <xf numFmtId="49" fontId="21" fillId="0" borderId="18" xfId="53" applyNumberFormat="1" applyFont="1" applyFill="1" applyBorder="1" applyAlignment="1">
      <alignment horizontal="center"/>
    </xf>
    <xf numFmtId="49" fontId="36" fillId="0" borderId="18" xfId="54" applyNumberFormat="1" applyFont="1" applyFill="1" applyBorder="1" applyAlignment="1">
      <alignment horizontal="center" vertical="center"/>
    </xf>
    <xf numFmtId="49" fontId="36" fillId="0" borderId="28" xfId="54" applyNumberFormat="1" applyFont="1" applyFill="1" applyBorder="1" applyAlignment="1">
      <alignment horizontal="center" vertical="center"/>
    </xf>
    <xf numFmtId="14" fontId="27" fillId="0" borderId="0" xfId="53" applyNumberFormat="1" applyFont="1" applyFill="1" applyAlignment="1"/>
    <xf numFmtId="58" fontId="36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4" fillId="0" borderId="44" xfId="52" applyFont="1" applyBorder="1" applyAlignment="1">
      <alignment horizontal="left" vertical="center"/>
    </xf>
    <xf numFmtId="0" fontId="24" fillId="0" borderId="45" xfId="52" applyFont="1" applyBorder="1" applyAlignment="1">
      <alignment horizontal="center" vertical="center"/>
    </xf>
    <xf numFmtId="0" fontId="14" fillId="0" borderId="45" xfId="52" applyFont="1" applyBorder="1" applyAlignment="1">
      <alignment horizontal="center" vertical="center"/>
    </xf>
    <xf numFmtId="0" fontId="29" fillId="0" borderId="45" xfId="52" applyFont="1" applyBorder="1" applyAlignment="1">
      <alignment horizontal="left" vertical="center"/>
    </xf>
    <xf numFmtId="0" fontId="29" fillId="0" borderId="12" xfId="52" applyFont="1" applyBorder="1" applyAlignment="1">
      <alignment horizontal="center" vertical="center"/>
    </xf>
    <xf numFmtId="0" fontId="29" fillId="0" borderId="13" xfId="52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14" fillId="0" borderId="12" xfId="52" applyFont="1" applyBorder="1" applyAlignment="1">
      <alignment horizontal="center" vertical="center"/>
    </xf>
    <xf numFmtId="0" fontId="14" fillId="0" borderId="13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29" fillId="0" borderId="16" xfId="52" applyFont="1" applyBorder="1" applyAlignment="1">
      <alignment horizontal="left" vertical="center"/>
    </xf>
    <xf numFmtId="0" fontId="29" fillId="0" borderId="14" xfId="52" applyFont="1" applyBorder="1" applyAlignment="1">
      <alignment horizontal="left" vertical="center"/>
    </xf>
    <xf numFmtId="14" fontId="24" fillId="0" borderId="14" xfId="52" applyNumberFormat="1" applyFont="1" applyBorder="1" applyAlignment="1">
      <alignment horizontal="center" vertical="center"/>
    </xf>
    <xf numFmtId="14" fontId="24" fillId="0" borderId="15" xfId="52" applyNumberFormat="1" applyFont="1" applyBorder="1" applyAlignment="1">
      <alignment horizontal="center" vertical="center"/>
    </xf>
    <xf numFmtId="0" fontId="29" fillId="0" borderId="16" xfId="52" applyFont="1" applyBorder="1" applyAlignment="1">
      <alignment vertical="center"/>
    </xf>
    <xf numFmtId="49" fontId="24" fillId="0" borderId="14" xfId="52" applyNumberFormat="1" applyFont="1" applyBorder="1" applyAlignment="1">
      <alignment horizontal="center" vertical="center"/>
    </xf>
    <xf numFmtId="0" fontId="24" fillId="0" borderId="15" xfId="52" applyFont="1" applyBorder="1" applyAlignment="1">
      <alignment horizontal="center" vertical="center"/>
    </xf>
    <xf numFmtId="0" fontId="29" fillId="0" borderId="14" xfId="52" applyFont="1" applyBorder="1" applyAlignment="1">
      <alignment vertical="center"/>
    </xf>
    <xf numFmtId="0" fontId="24" fillId="0" borderId="46" xfId="52" applyFont="1" applyBorder="1" applyAlignment="1">
      <alignment horizontal="center" vertical="center"/>
    </xf>
    <xf numFmtId="0" fontId="24" fillId="0" borderId="47" xfId="52" applyFont="1" applyBorder="1" applyAlignment="1">
      <alignment horizontal="center" vertical="center"/>
    </xf>
    <xf numFmtId="0" fontId="10" fillId="0" borderId="14" xfId="52" applyFont="1" applyBorder="1" applyAlignment="1">
      <alignment vertical="center"/>
    </xf>
    <xf numFmtId="0" fontId="42" fillId="0" borderId="17" xfId="52" applyFont="1" applyBorder="1" applyAlignment="1">
      <alignment vertical="center"/>
    </xf>
    <xf numFmtId="0" fontId="24" fillId="0" borderId="48" xfId="52" applyFont="1" applyBorder="1" applyAlignment="1">
      <alignment horizontal="center" vertical="center"/>
    </xf>
    <xf numFmtId="0" fontId="24" fillId="0" borderId="31" xfId="52" applyFont="1" applyBorder="1" applyAlignment="1">
      <alignment horizontal="center" vertical="center"/>
    </xf>
    <xf numFmtId="0" fontId="29" fillId="0" borderId="17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14" fontId="24" fillId="0" borderId="18" xfId="52" applyNumberFormat="1" applyFont="1" applyBorder="1" applyAlignment="1">
      <alignment horizontal="center" vertical="center"/>
    </xf>
    <xf numFmtId="14" fontId="24" fillId="0" borderId="28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9" fillId="0" borderId="12" xfId="52" applyFont="1" applyBorder="1" applyAlignment="1">
      <alignment vertical="center"/>
    </xf>
    <xf numFmtId="0" fontId="10" fillId="0" borderId="13" xfId="52" applyFont="1" applyBorder="1" applyAlignment="1">
      <alignment horizontal="left" vertical="center"/>
    </xf>
    <xf numFmtId="0" fontId="24" fillId="0" borderId="13" xfId="52" applyFont="1" applyBorder="1" applyAlignment="1">
      <alignment horizontal="left" vertical="center"/>
    </xf>
    <xf numFmtId="0" fontId="10" fillId="0" borderId="13" xfId="52" applyFont="1" applyBorder="1" applyAlignment="1">
      <alignment vertical="center"/>
    </xf>
    <xf numFmtId="0" fontId="29" fillId="0" borderId="13" xfId="52" applyFont="1" applyBorder="1" applyAlignment="1">
      <alignment vertical="center"/>
    </xf>
    <xf numFmtId="0" fontId="10" fillId="0" borderId="14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 wrapText="1"/>
    </xf>
    <xf numFmtId="0" fontId="28" fillId="0" borderId="20" xfId="52" applyFont="1" applyBorder="1" applyAlignment="1">
      <alignment horizontal="left" vertical="center" wrapText="1"/>
    </xf>
    <xf numFmtId="0" fontId="28" fillId="0" borderId="49" xfId="52" applyFont="1" applyBorder="1" applyAlignment="1">
      <alignment horizontal="left" vertical="center" wrapText="1"/>
    </xf>
    <xf numFmtId="0" fontId="28" fillId="0" borderId="23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0" fontId="24" fillId="0" borderId="17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8" fillId="0" borderId="12" xfId="52" applyFont="1" applyBorder="1" applyAlignment="1">
      <alignment horizontal="left" vertical="center" wrapText="1"/>
    </xf>
    <xf numFmtId="0" fontId="28" fillId="0" borderId="13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9" fillId="0" borderId="16" xfId="52" applyFont="1" applyFill="1" applyBorder="1" applyAlignment="1">
      <alignment horizontal="left" vertical="center"/>
    </xf>
    <xf numFmtId="0" fontId="29" fillId="0" borderId="17" xfId="52" applyFont="1" applyBorder="1" applyAlignment="1">
      <alignment horizontal="center" vertical="center"/>
    </xf>
    <xf numFmtId="0" fontId="29" fillId="0" borderId="18" xfId="52" applyFont="1" applyBorder="1" applyAlignment="1">
      <alignment horizontal="center" vertical="center"/>
    </xf>
    <xf numFmtId="0" fontId="29" fillId="0" borderId="16" xfId="52" applyFont="1" applyBorder="1" applyAlignment="1">
      <alignment horizontal="center" vertical="center"/>
    </xf>
    <xf numFmtId="0" fontId="29" fillId="0" borderId="14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2" xfId="52" applyFont="1" applyBorder="1" applyAlignment="1">
      <alignment horizontal="left" vertical="center"/>
    </xf>
    <xf numFmtId="0" fontId="14" fillId="0" borderId="52" xfId="52" applyFont="1" applyBorder="1" applyAlignment="1">
      <alignment vertical="center"/>
    </xf>
    <xf numFmtId="0" fontId="24" fillId="0" borderId="53" xfId="52" applyFont="1" applyBorder="1" applyAlignment="1">
      <alignment horizontal="center" vertical="center"/>
    </xf>
    <xf numFmtId="0" fontId="14" fillId="0" borderId="53" xfId="52" applyFont="1" applyBorder="1" applyAlignment="1">
      <alignment vertical="center"/>
    </xf>
    <xf numFmtId="58" fontId="10" fillId="0" borderId="53" xfId="52" applyNumberFormat="1" applyFont="1" applyBorder="1" applyAlignment="1">
      <alignment vertical="center"/>
    </xf>
    <xf numFmtId="0" fontId="14" fillId="0" borderId="53" xfId="52" applyFont="1" applyBorder="1" applyAlignment="1">
      <alignment horizontal="center" vertical="center"/>
    </xf>
    <xf numFmtId="0" fontId="14" fillId="0" borderId="54" xfId="52" applyFont="1" applyFill="1" applyBorder="1" applyAlignment="1">
      <alignment horizontal="left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55" xfId="52" applyFont="1" applyFill="1" applyBorder="1" applyAlignment="1">
      <alignment horizontal="center" vertical="center"/>
    </xf>
    <xf numFmtId="0" fontId="14" fillId="0" borderId="56" xfId="52" applyFont="1" applyFill="1" applyBorder="1" applyAlignment="1">
      <alignment horizontal="center" vertical="center"/>
    </xf>
    <xf numFmtId="0" fontId="14" fillId="0" borderId="17" xfId="52" applyFont="1" applyFill="1" applyBorder="1" applyAlignment="1">
      <alignment horizontal="center" vertical="center"/>
    </xf>
    <xf numFmtId="0" fontId="14" fillId="0" borderId="18" xfId="52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24" fillId="0" borderId="28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38" fillId="0" borderId="1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4" fillId="0" borderId="15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4" fillId="0" borderId="58" xfId="52" applyFont="1" applyBorder="1" applyAlignment="1">
      <alignment horizontal="center" vertical="center"/>
    </xf>
    <xf numFmtId="0" fontId="14" fillId="0" borderId="59" xfId="52" applyFont="1" applyFill="1" applyBorder="1" applyAlignment="1">
      <alignment horizontal="left" vertical="center"/>
    </xf>
    <xf numFmtId="0" fontId="14" fillId="0" borderId="60" xfId="52" applyFont="1" applyFill="1" applyBorder="1" applyAlignment="1">
      <alignment horizontal="center" vertical="center"/>
    </xf>
    <xf numFmtId="0" fontId="14" fillId="0" borderId="2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left"/>
    </xf>
    <xf numFmtId="49" fontId="41" fillId="0" borderId="2" xfId="51" applyNumberFormat="1" applyFont="1" applyFill="1" applyBorder="1" applyAlignment="1">
      <alignment horizontal="center" vertical="center"/>
    </xf>
    <xf numFmtId="0" fontId="43" fillId="0" borderId="2" xfId="49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177" fontId="44" fillId="0" borderId="2" xfId="0" applyNumberFormat="1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8" fontId="30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/>
    <xf numFmtId="49" fontId="21" fillId="0" borderId="2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5" fillId="0" borderId="11" xfId="52" applyFont="1" applyBorder="1" applyAlignment="1">
      <alignment horizontal="center" vertical="top"/>
    </xf>
    <xf numFmtId="0" fontId="29" fillId="0" borderId="61" xfId="52" applyFont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14" fillId="0" borderId="53" xfId="52" applyFont="1" applyBorder="1" applyAlignment="1">
      <alignment horizontal="left" vertical="center"/>
    </xf>
    <xf numFmtId="0" fontId="29" fillId="0" borderId="55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24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29" fillId="0" borderId="56" xfId="52" applyFont="1" applyBorder="1" applyAlignment="1">
      <alignment vertical="center"/>
    </xf>
    <xf numFmtId="0" fontId="29" fillId="0" borderId="55" xfId="52" applyFont="1" applyBorder="1" applyAlignment="1">
      <alignment horizontal="center" vertical="center"/>
    </xf>
    <xf numFmtId="0" fontId="24" fillId="0" borderId="56" xfId="52" applyFont="1" applyBorder="1" applyAlignment="1">
      <alignment horizontal="center" vertical="center"/>
    </xf>
    <xf numFmtId="0" fontId="29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4" fillId="0" borderId="14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29" fillId="0" borderId="50" xfId="52" applyFont="1" applyBorder="1" applyAlignment="1">
      <alignment horizontal="left" vertical="center" wrapText="1"/>
    </xf>
    <xf numFmtId="0" fontId="29" fillId="0" borderId="51" xfId="52" applyFont="1" applyBorder="1" applyAlignment="1">
      <alignment horizontal="left" vertical="center" wrapText="1"/>
    </xf>
    <xf numFmtId="0" fontId="29" fillId="0" borderId="62" xfId="52" applyFont="1" applyBorder="1" applyAlignment="1">
      <alignment horizontal="left" vertical="center"/>
    </xf>
    <xf numFmtId="0" fontId="29" fillId="0" borderId="63" xfId="52" applyFont="1" applyBorder="1" applyAlignment="1">
      <alignment horizontal="left" vertical="center"/>
    </xf>
    <xf numFmtId="0" fontId="46" fillId="0" borderId="6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24" fillId="0" borderId="2" xfId="52" applyNumberFormat="1" applyFont="1" applyBorder="1" applyAlignment="1">
      <alignment horizontal="center" vertical="center"/>
    </xf>
    <xf numFmtId="0" fontId="24" fillId="0" borderId="16" xfId="52" applyFont="1" applyBorder="1" applyAlignment="1">
      <alignment horizontal="left" vertical="center"/>
    </xf>
    <xf numFmtId="9" fontId="24" fillId="0" borderId="56" xfId="52" applyNumberFormat="1" applyFont="1" applyBorder="1" applyAlignment="1">
      <alignment horizontal="center" vertical="center"/>
    </xf>
    <xf numFmtId="9" fontId="24" fillId="0" borderId="14" xfId="52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9" fontId="24" fillId="0" borderId="25" xfId="52" applyNumberFormat="1" applyFont="1" applyBorder="1" applyAlignment="1">
      <alignment horizontal="left" vertical="center"/>
    </xf>
    <xf numFmtId="9" fontId="24" fillId="0" borderId="20" xfId="52" applyNumberFormat="1" applyFont="1" applyBorder="1" applyAlignment="1">
      <alignment horizontal="left" vertical="center"/>
    </xf>
    <xf numFmtId="9" fontId="24" fillId="0" borderId="50" xfId="52" applyNumberFormat="1" applyFont="1" applyBorder="1" applyAlignment="1">
      <alignment horizontal="left" vertical="center"/>
    </xf>
    <xf numFmtId="9" fontId="24" fillId="0" borderId="51" xfId="52" applyNumberFormat="1" applyFont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56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left" vertical="center"/>
    </xf>
    <xf numFmtId="0" fontId="14" fillId="0" borderId="44" xfId="52" applyFont="1" applyBorder="1" applyAlignment="1">
      <alignment vertical="center"/>
    </xf>
    <xf numFmtId="0" fontId="48" fillId="0" borderId="53" xfId="52" applyFont="1" applyBorder="1" applyAlignment="1">
      <alignment horizontal="center" vertical="center"/>
    </xf>
    <xf numFmtId="0" fontId="14" fillId="0" borderId="45" xfId="52" applyFont="1" applyBorder="1" applyAlignment="1">
      <alignment vertical="center"/>
    </xf>
    <xf numFmtId="0" fontId="24" fillId="0" borderId="67" xfId="52" applyFont="1" applyBorder="1" applyAlignment="1">
      <alignment vertical="center"/>
    </xf>
    <xf numFmtId="0" fontId="14" fillId="0" borderId="67" xfId="52" applyFont="1" applyBorder="1" applyAlignment="1">
      <alignment vertical="center"/>
    </xf>
    <xf numFmtId="58" fontId="10" fillId="0" borderId="45" xfId="52" applyNumberFormat="1" applyFont="1" applyBorder="1" applyAlignment="1">
      <alignment vertical="center"/>
    </xf>
    <xf numFmtId="0" fontId="14" fillId="0" borderId="24" xfId="52" applyFont="1" applyBorder="1" applyAlignment="1">
      <alignment horizontal="center" vertical="center"/>
    </xf>
    <xf numFmtId="0" fontId="24" fillId="0" borderId="6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9" fillId="0" borderId="69" xfId="52" applyFont="1" applyBorder="1" applyAlignment="1">
      <alignment horizontal="left" vertical="center"/>
    </xf>
    <xf numFmtId="0" fontId="14" fillId="0" borderId="59" xfId="52" applyFont="1" applyBorder="1" applyAlignment="1">
      <alignment horizontal="left" vertical="center"/>
    </xf>
    <xf numFmtId="0" fontId="24" fillId="0" borderId="60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31" xfId="52" applyFont="1" applyBorder="1" applyAlignment="1">
      <alignment horizontal="left" vertical="center" wrapText="1"/>
    </xf>
    <xf numFmtId="0" fontId="29" fillId="0" borderId="60" xfId="52" applyFont="1" applyBorder="1" applyAlignment="1">
      <alignment horizontal="left" vertical="center"/>
    </xf>
    <xf numFmtId="0" fontId="29" fillId="0" borderId="2" xfId="52" applyFont="1" applyBorder="1" applyAlignment="1">
      <alignment horizontal="center" vertical="center"/>
    </xf>
    <xf numFmtId="0" fontId="49" fillId="0" borderId="30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15" xfId="52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9" fontId="24" fillId="0" borderId="29" xfId="52" applyNumberFormat="1" applyFont="1" applyBorder="1" applyAlignment="1">
      <alignment horizontal="left" vertical="center"/>
    </xf>
    <xf numFmtId="9" fontId="24" fillId="0" borderId="31" xfId="52" applyNumberFormat="1" applyFont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4" fillId="0" borderId="70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center" vertical="center"/>
    </xf>
    <xf numFmtId="0" fontId="24" fillId="0" borderId="67" xfId="52" applyFont="1" applyBorder="1" applyAlignment="1">
      <alignment horizontal="center" vertical="center"/>
    </xf>
    <xf numFmtId="0" fontId="24" fillId="0" borderId="69" xfId="52" applyFont="1" applyBorder="1" applyAlignment="1">
      <alignment horizontal="center" vertical="center"/>
    </xf>
    <xf numFmtId="0" fontId="24" fillId="0" borderId="69" xfId="52" applyFont="1" applyFill="1" applyBorder="1" applyAlignment="1">
      <alignment horizontal="left" vertical="center"/>
    </xf>
    <xf numFmtId="0" fontId="50" fillId="0" borderId="32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1" fillId="0" borderId="36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36" xfId="0" applyBorder="1"/>
    <xf numFmtId="0" fontId="0" fillId="4" borderId="2" xfId="0" applyFill="1" applyBorder="1"/>
    <xf numFmtId="0" fontId="0" fillId="0" borderId="37" xfId="0" applyBorder="1"/>
    <xf numFmtId="0" fontId="0" fillId="0" borderId="38" xfId="0" applyBorder="1"/>
    <xf numFmtId="0" fontId="0" fillId="4" borderId="38" xfId="0" applyFill="1" applyBorder="1"/>
    <xf numFmtId="0" fontId="0" fillId="5" borderId="0" xfId="0" applyFill="1"/>
    <xf numFmtId="0" fontId="50" fillId="0" borderId="72" xfId="0" applyFont="1" applyBorder="1" applyAlignment="1">
      <alignment horizontal="center" vertical="center" wrapText="1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171450</xdr:rowOff>
    </xdr:from>
    <xdr:to>
      <xdr:col>9</xdr:col>
      <xdr:colOff>420370</xdr:colOff>
      <xdr:row>4</xdr:row>
      <xdr:rowOff>56515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752475"/>
          <a:ext cx="1418590" cy="647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3" customWidth="1"/>
    <col min="3" max="3" width="10.125" customWidth="1"/>
  </cols>
  <sheetData>
    <row r="1" ht="21" customHeight="1" spans="1:2">
      <c r="A1" s="474"/>
      <c r="B1" s="475" t="s">
        <v>0</v>
      </c>
    </row>
    <row r="2" spans="1:2">
      <c r="A2" s="10">
        <v>1</v>
      </c>
      <c r="B2" s="476" t="s">
        <v>1</v>
      </c>
    </row>
    <row r="3" spans="1:2">
      <c r="A3" s="10">
        <v>2</v>
      </c>
      <c r="B3" s="476" t="s">
        <v>2</v>
      </c>
    </row>
    <row r="4" spans="1:2">
      <c r="A4" s="10">
        <v>3</v>
      </c>
      <c r="B4" s="476" t="s">
        <v>3</v>
      </c>
    </row>
    <row r="5" spans="1:2">
      <c r="A5" s="10">
        <v>4</v>
      </c>
      <c r="B5" s="476" t="s">
        <v>4</v>
      </c>
    </row>
    <row r="6" spans="1:2">
      <c r="A6" s="10">
        <v>5</v>
      </c>
      <c r="B6" s="476" t="s">
        <v>5</v>
      </c>
    </row>
    <row r="7" spans="1:2">
      <c r="A7" s="10">
        <v>6</v>
      </c>
      <c r="B7" s="476" t="s">
        <v>6</v>
      </c>
    </row>
    <row r="8" s="472" customFormat="1" ht="15" customHeight="1" spans="1:2">
      <c r="A8" s="477">
        <v>7</v>
      </c>
      <c r="B8" s="478" t="s">
        <v>7</v>
      </c>
    </row>
    <row r="9" ht="18.95" customHeight="1" spans="1:2">
      <c r="A9" s="474"/>
      <c r="B9" s="479" t="s">
        <v>8</v>
      </c>
    </row>
    <row r="10" ht="15.95" customHeight="1" spans="1:2">
      <c r="A10" s="10">
        <v>1</v>
      </c>
      <c r="B10" s="480" t="s">
        <v>9</v>
      </c>
    </row>
    <row r="11" spans="1:2">
      <c r="A11" s="10">
        <v>2</v>
      </c>
      <c r="B11" s="476" t="s">
        <v>10</v>
      </c>
    </row>
    <row r="12" spans="1:2">
      <c r="A12" s="10">
        <v>3</v>
      </c>
      <c r="B12" s="478" t="s">
        <v>11</v>
      </c>
    </row>
    <row r="13" spans="1:2">
      <c r="A13" s="10">
        <v>4</v>
      </c>
      <c r="B13" s="476" t="s">
        <v>12</v>
      </c>
    </row>
    <row r="14" spans="1:2">
      <c r="A14" s="10">
        <v>5</v>
      </c>
      <c r="B14" s="476" t="s">
        <v>13</v>
      </c>
    </row>
    <row r="15" spans="1:2">
      <c r="A15" s="10">
        <v>6</v>
      </c>
      <c r="B15" s="476" t="s">
        <v>14</v>
      </c>
    </row>
    <row r="16" spans="1:2">
      <c r="A16" s="10">
        <v>7</v>
      </c>
      <c r="B16" s="476" t="s">
        <v>15</v>
      </c>
    </row>
    <row r="17" spans="1:2">
      <c r="A17" s="10">
        <v>8</v>
      </c>
      <c r="B17" s="476" t="s">
        <v>16</v>
      </c>
    </row>
    <row r="18" spans="1:2">
      <c r="A18" s="10">
        <v>9</v>
      </c>
      <c r="B18" s="476" t="s">
        <v>17</v>
      </c>
    </row>
    <row r="19" spans="1:2">
      <c r="A19" s="10"/>
      <c r="B19" s="476"/>
    </row>
    <row r="20" ht="20.25" spans="1:2">
      <c r="A20" s="474"/>
      <c r="B20" s="475" t="s">
        <v>18</v>
      </c>
    </row>
    <row r="21" spans="1:2">
      <c r="A21" s="10">
        <v>1</v>
      </c>
      <c r="B21" s="481" t="s">
        <v>19</v>
      </c>
    </row>
    <row r="22" spans="1:2">
      <c r="A22" s="10">
        <v>2</v>
      </c>
      <c r="B22" s="476" t="s">
        <v>20</v>
      </c>
    </row>
    <row r="23" spans="1:2">
      <c r="A23" s="10">
        <v>3</v>
      </c>
      <c r="B23" s="476" t="s">
        <v>21</v>
      </c>
    </row>
    <row r="24" spans="1:2">
      <c r="A24" s="10">
        <v>4</v>
      </c>
      <c r="B24" s="476" t="s">
        <v>22</v>
      </c>
    </row>
    <row r="25" spans="1:2">
      <c r="A25" s="10">
        <v>5</v>
      </c>
      <c r="B25" s="476" t="s">
        <v>23</v>
      </c>
    </row>
    <row r="26" spans="1:2">
      <c r="A26" s="10">
        <v>6</v>
      </c>
      <c r="B26" s="476" t="s">
        <v>24</v>
      </c>
    </row>
    <row r="27" spans="1:2">
      <c r="A27" s="10">
        <v>7</v>
      </c>
      <c r="B27" s="476" t="s">
        <v>25</v>
      </c>
    </row>
    <row r="28" spans="1:2">
      <c r="A28" s="10"/>
      <c r="B28" s="476"/>
    </row>
    <row r="29" ht="20.25" spans="1:2">
      <c r="A29" s="474"/>
      <c r="B29" s="475" t="s">
        <v>26</v>
      </c>
    </row>
    <row r="30" spans="1:2">
      <c r="A30" s="10">
        <v>1</v>
      </c>
      <c r="B30" s="481" t="s">
        <v>27</v>
      </c>
    </row>
    <row r="31" spans="1:2">
      <c r="A31" s="10">
        <v>2</v>
      </c>
      <c r="B31" s="476" t="s">
        <v>28</v>
      </c>
    </row>
    <row r="32" spans="1:2">
      <c r="A32" s="10">
        <v>3</v>
      </c>
      <c r="B32" s="476" t="s">
        <v>29</v>
      </c>
    </row>
    <row r="33" ht="28.5" spans="1:2">
      <c r="A33" s="10">
        <v>4</v>
      </c>
      <c r="B33" s="476" t="s">
        <v>30</v>
      </c>
    </row>
    <row r="34" spans="1:2">
      <c r="A34" s="10">
        <v>5</v>
      </c>
      <c r="B34" s="476" t="s">
        <v>31</v>
      </c>
    </row>
    <row r="35" spans="1:2">
      <c r="A35" s="10">
        <v>6</v>
      </c>
      <c r="B35" s="476" t="s">
        <v>32</v>
      </c>
    </row>
    <row r="36" spans="1:2">
      <c r="A36" s="10">
        <v>7</v>
      </c>
      <c r="B36" s="476" t="s">
        <v>33</v>
      </c>
    </row>
    <row r="37" spans="1:2">
      <c r="A37" s="10"/>
      <c r="B37" s="476"/>
    </row>
    <row r="39" spans="1:2">
      <c r="A39" s="482" t="s">
        <v>34</v>
      </c>
      <c r="B39" s="4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A14" sqref="A14:M1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292</v>
      </c>
      <c r="H2" s="4"/>
      <c r="I2" s="4" t="s">
        <v>293</v>
      </c>
      <c r="J2" s="4"/>
      <c r="K2" s="6" t="s">
        <v>294</v>
      </c>
      <c r="L2" s="91" t="s">
        <v>295</v>
      </c>
      <c r="M2" s="19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92"/>
      <c r="M3" s="20"/>
    </row>
    <row r="4" ht="22" customHeight="1" spans="1:13">
      <c r="A4" s="75">
        <v>1</v>
      </c>
      <c r="B4" s="23" t="s">
        <v>286</v>
      </c>
      <c r="C4" s="24">
        <v>9684</v>
      </c>
      <c r="D4" s="23" t="s">
        <v>285</v>
      </c>
      <c r="E4" s="23" t="s">
        <v>114</v>
      </c>
      <c r="F4" s="25" t="s">
        <v>62</v>
      </c>
      <c r="G4" s="76">
        <v>-0.03</v>
      </c>
      <c r="H4" s="76">
        <v>0</v>
      </c>
      <c r="I4" s="76">
        <v>-0.03</v>
      </c>
      <c r="J4" s="76">
        <v>0</v>
      </c>
      <c r="K4" s="93"/>
      <c r="L4" s="9" t="s">
        <v>95</v>
      </c>
      <c r="M4" s="9" t="s">
        <v>299</v>
      </c>
    </row>
    <row r="5" ht="22" customHeight="1" spans="1:13">
      <c r="A5" s="75">
        <v>2</v>
      </c>
      <c r="B5" s="23" t="s">
        <v>286</v>
      </c>
      <c r="C5" s="24">
        <v>3696</v>
      </c>
      <c r="D5" s="23" t="s">
        <v>285</v>
      </c>
      <c r="E5" s="23" t="s">
        <v>113</v>
      </c>
      <c r="F5" s="25" t="s">
        <v>62</v>
      </c>
      <c r="G5" s="76">
        <v>-0.03</v>
      </c>
      <c r="H5" s="76">
        <v>0</v>
      </c>
      <c r="I5" s="76">
        <v>-0.03</v>
      </c>
      <c r="J5" s="76">
        <v>0</v>
      </c>
      <c r="K5" s="93"/>
      <c r="L5" s="9" t="s">
        <v>95</v>
      </c>
      <c r="M5" s="9" t="s">
        <v>299</v>
      </c>
    </row>
    <row r="6" ht="22" customHeight="1" spans="1:13">
      <c r="A6" s="75">
        <v>3</v>
      </c>
      <c r="B6" s="23" t="s">
        <v>286</v>
      </c>
      <c r="C6" s="24" t="s">
        <v>287</v>
      </c>
      <c r="D6" s="23" t="s">
        <v>285</v>
      </c>
      <c r="E6" s="23" t="s">
        <v>112</v>
      </c>
      <c r="F6" s="25" t="s">
        <v>62</v>
      </c>
      <c r="G6" s="76">
        <v>-0.02</v>
      </c>
      <c r="H6" s="76">
        <v>0</v>
      </c>
      <c r="I6" s="76">
        <v>-0.03</v>
      </c>
      <c r="J6" s="76">
        <v>0</v>
      </c>
      <c r="K6" s="93"/>
      <c r="L6" s="9" t="s">
        <v>95</v>
      </c>
      <c r="M6" s="9" t="s">
        <v>299</v>
      </c>
    </row>
    <row r="7" ht="22" customHeight="1" spans="1:13">
      <c r="A7" s="75">
        <v>4</v>
      </c>
      <c r="B7" s="23" t="s">
        <v>286</v>
      </c>
      <c r="C7" s="24">
        <v>395</v>
      </c>
      <c r="D7" s="23" t="s">
        <v>285</v>
      </c>
      <c r="E7" s="23" t="s">
        <v>111</v>
      </c>
      <c r="F7" s="25" t="s">
        <v>62</v>
      </c>
      <c r="G7" s="77">
        <v>-0.01</v>
      </c>
      <c r="H7" s="76">
        <v>0</v>
      </c>
      <c r="I7" s="76">
        <v>-0.02</v>
      </c>
      <c r="J7" s="76">
        <v>0</v>
      </c>
      <c r="K7" s="93"/>
      <c r="L7" s="9" t="s">
        <v>95</v>
      </c>
      <c r="M7" s="9" t="s">
        <v>299</v>
      </c>
    </row>
    <row r="8" ht="22" customHeight="1" spans="1:13">
      <c r="A8" s="75"/>
      <c r="B8" s="78"/>
      <c r="C8" s="24"/>
      <c r="D8" s="28"/>
      <c r="E8" s="29"/>
      <c r="F8" s="30"/>
      <c r="G8" s="79"/>
      <c r="H8" s="79"/>
      <c r="I8" s="79"/>
      <c r="J8" s="79"/>
      <c r="K8" s="93"/>
      <c r="L8" s="9"/>
      <c r="M8" s="9"/>
    </row>
    <row r="9" customFormat="1" ht="22" customHeight="1" spans="1:13">
      <c r="A9" s="75"/>
      <c r="B9" s="78"/>
      <c r="C9" s="31"/>
      <c r="D9" s="31"/>
      <c r="E9" s="31"/>
      <c r="F9" s="30"/>
      <c r="G9" s="79"/>
      <c r="H9" s="79"/>
      <c r="I9" s="79"/>
      <c r="J9" s="79"/>
      <c r="K9" s="93"/>
      <c r="L9" s="9"/>
      <c r="M9" s="9"/>
    </row>
    <row r="10" customFormat="1" ht="22" customHeight="1" spans="1:13">
      <c r="A10" s="75"/>
      <c r="B10" s="78"/>
      <c r="C10" s="31"/>
      <c r="D10" s="31"/>
      <c r="E10" s="31"/>
      <c r="F10" s="30"/>
      <c r="G10" s="79"/>
      <c r="H10" s="79"/>
      <c r="I10" s="79"/>
      <c r="J10" s="79"/>
      <c r="K10" s="93"/>
      <c r="L10" s="9"/>
      <c r="M10" s="9"/>
    </row>
    <row r="11" customFormat="1" ht="22" customHeight="1" spans="1:13">
      <c r="A11" s="75"/>
      <c r="B11" s="78"/>
      <c r="C11" s="31"/>
      <c r="D11" s="31"/>
      <c r="E11" s="31"/>
      <c r="F11" s="30"/>
      <c r="G11" s="79"/>
      <c r="H11" s="79"/>
      <c r="I11" s="79"/>
      <c r="J11" s="79"/>
      <c r="K11" s="93"/>
      <c r="L11" s="9"/>
      <c r="M11" s="9"/>
    </row>
    <row r="12" customFormat="1" ht="22" customHeight="1" spans="1:13">
      <c r="A12" s="80"/>
      <c r="B12" s="81"/>
      <c r="C12" s="82"/>
      <c r="D12" s="83"/>
      <c r="E12" s="84"/>
      <c r="F12" s="30"/>
      <c r="G12" s="85"/>
      <c r="H12" s="86"/>
      <c r="I12" s="94"/>
      <c r="J12" s="94"/>
      <c r="K12" s="95"/>
      <c r="L12" s="96"/>
      <c r="M12" s="97"/>
    </row>
    <row r="13" s="2" customFormat="1" ht="18.75" spans="1:13">
      <c r="A13" s="13" t="s">
        <v>300</v>
      </c>
      <c r="B13" s="14"/>
      <c r="C13" s="14"/>
      <c r="D13" s="87"/>
      <c r="E13" s="15"/>
      <c r="F13" s="88"/>
      <c r="G13" s="32"/>
      <c r="H13" s="13" t="s">
        <v>289</v>
      </c>
      <c r="I13" s="14"/>
      <c r="J13" s="14"/>
      <c r="K13" s="15"/>
      <c r="L13" s="98"/>
      <c r="M13" s="21"/>
    </row>
    <row r="14" ht="84" customHeight="1" spans="1:13">
      <c r="A14" s="89" t="s">
        <v>301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9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F16" sqref="F16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9" t="s">
        <v>304</v>
      </c>
      <c r="H2" s="40"/>
      <c r="I2" s="72"/>
      <c r="J2" s="39" t="s">
        <v>305</v>
      </c>
      <c r="K2" s="40"/>
      <c r="L2" s="72"/>
      <c r="M2" s="39" t="s">
        <v>306</v>
      </c>
      <c r="N2" s="40"/>
      <c r="O2" s="72"/>
      <c r="P2" s="39" t="s">
        <v>307</v>
      </c>
      <c r="Q2" s="40"/>
      <c r="R2" s="72"/>
      <c r="S2" s="40" t="s">
        <v>308</v>
      </c>
      <c r="T2" s="40"/>
      <c r="U2" s="72"/>
      <c r="V2" s="35" t="s">
        <v>309</v>
      </c>
      <c r="W2" s="35" t="s">
        <v>284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310</v>
      </c>
      <c r="H3" s="4" t="s">
        <v>67</v>
      </c>
      <c r="I3" s="4" t="s">
        <v>275</v>
      </c>
      <c r="J3" s="4" t="s">
        <v>310</v>
      </c>
      <c r="K3" s="4" t="s">
        <v>67</v>
      </c>
      <c r="L3" s="4" t="s">
        <v>275</v>
      </c>
      <c r="M3" s="4" t="s">
        <v>310</v>
      </c>
      <c r="N3" s="4" t="s">
        <v>67</v>
      </c>
      <c r="O3" s="4" t="s">
        <v>275</v>
      </c>
      <c r="P3" s="4" t="s">
        <v>310</v>
      </c>
      <c r="Q3" s="4" t="s">
        <v>67</v>
      </c>
      <c r="R3" s="4" t="s">
        <v>275</v>
      </c>
      <c r="S3" s="4" t="s">
        <v>310</v>
      </c>
      <c r="T3" s="4" t="s">
        <v>67</v>
      </c>
      <c r="U3" s="4" t="s">
        <v>275</v>
      </c>
      <c r="V3" s="74"/>
      <c r="W3" s="74"/>
    </row>
    <row r="4" ht="18.75" spans="1:23">
      <c r="A4" s="42" t="s">
        <v>311</v>
      </c>
      <c r="B4" s="23" t="s">
        <v>286</v>
      </c>
      <c r="C4" s="24">
        <v>9684</v>
      </c>
      <c r="D4" s="23" t="s">
        <v>285</v>
      </c>
      <c r="E4" s="23" t="s">
        <v>114</v>
      </c>
      <c r="F4" s="25" t="s">
        <v>62</v>
      </c>
      <c r="G4" s="43" t="s">
        <v>312</v>
      </c>
      <c r="H4" s="44"/>
      <c r="I4" s="44" t="s">
        <v>313</v>
      </c>
      <c r="J4" s="44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314</v>
      </c>
      <c r="W4" s="9"/>
    </row>
    <row r="5" ht="18.75" spans="1:23">
      <c r="A5" s="42" t="s">
        <v>311</v>
      </c>
      <c r="B5" s="23" t="s">
        <v>286</v>
      </c>
      <c r="C5" s="24">
        <v>3696</v>
      </c>
      <c r="D5" s="23" t="s">
        <v>285</v>
      </c>
      <c r="E5" s="23" t="s">
        <v>113</v>
      </c>
      <c r="F5" s="25" t="s">
        <v>62</v>
      </c>
      <c r="G5" s="45" t="s">
        <v>315</v>
      </c>
      <c r="H5" s="46"/>
      <c r="I5" s="73"/>
      <c r="J5" s="45" t="s">
        <v>316</v>
      </c>
      <c r="K5" s="46"/>
      <c r="L5" s="73"/>
      <c r="M5" s="39" t="s">
        <v>317</v>
      </c>
      <c r="N5" s="40"/>
      <c r="O5" s="72"/>
      <c r="P5" s="39" t="s">
        <v>318</v>
      </c>
      <c r="Q5" s="40"/>
      <c r="R5" s="72"/>
      <c r="S5" s="40" t="s">
        <v>319</v>
      </c>
      <c r="T5" s="40"/>
      <c r="U5" s="72"/>
      <c r="V5" s="9"/>
      <c r="W5" s="9"/>
    </row>
    <row r="6" ht="18.75" spans="1:23">
      <c r="A6" s="42" t="s">
        <v>311</v>
      </c>
      <c r="B6" s="23" t="s">
        <v>286</v>
      </c>
      <c r="C6" s="24" t="s">
        <v>287</v>
      </c>
      <c r="D6" s="23" t="s">
        <v>285</v>
      </c>
      <c r="E6" s="23" t="s">
        <v>112</v>
      </c>
      <c r="F6" s="25" t="s">
        <v>62</v>
      </c>
      <c r="G6" s="47" t="s">
        <v>310</v>
      </c>
      <c r="H6" s="47" t="s">
        <v>67</v>
      </c>
      <c r="I6" s="47" t="s">
        <v>275</v>
      </c>
      <c r="J6" s="47" t="s">
        <v>310</v>
      </c>
      <c r="K6" s="47" t="s">
        <v>67</v>
      </c>
      <c r="L6" s="47" t="s">
        <v>275</v>
      </c>
      <c r="M6" s="4" t="s">
        <v>310</v>
      </c>
      <c r="N6" s="4" t="s">
        <v>67</v>
      </c>
      <c r="O6" s="4" t="s">
        <v>275</v>
      </c>
      <c r="P6" s="4" t="s">
        <v>310</v>
      </c>
      <c r="Q6" s="4" t="s">
        <v>67</v>
      </c>
      <c r="R6" s="4" t="s">
        <v>275</v>
      </c>
      <c r="S6" s="4" t="s">
        <v>310</v>
      </c>
      <c r="T6" s="4" t="s">
        <v>67</v>
      </c>
      <c r="U6" s="4" t="s">
        <v>275</v>
      </c>
      <c r="V6" s="9"/>
      <c r="W6" s="9"/>
    </row>
    <row r="7" ht="18.75" spans="1:23">
      <c r="A7" s="42" t="s">
        <v>311</v>
      </c>
      <c r="B7" s="23" t="s">
        <v>286</v>
      </c>
      <c r="C7" s="24">
        <v>395</v>
      </c>
      <c r="D7" s="23" t="s">
        <v>285</v>
      </c>
      <c r="E7" s="23" t="s">
        <v>111</v>
      </c>
      <c r="F7" s="25" t="s">
        <v>62</v>
      </c>
      <c r="G7" s="47"/>
      <c r="H7" s="47"/>
      <c r="I7" s="47"/>
      <c r="J7" s="47"/>
      <c r="K7" s="47"/>
      <c r="L7" s="47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48"/>
      <c r="B8" s="49"/>
      <c r="C8" s="24"/>
      <c r="D8" s="50"/>
      <c r="E8" s="29"/>
      <c r="F8" s="51"/>
      <c r="G8" s="26"/>
      <c r="H8" s="44"/>
      <c r="I8" s="44"/>
      <c r="J8" s="44"/>
      <c r="K8" s="44"/>
      <c r="L8" s="26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2"/>
      <c r="B9" s="53"/>
      <c r="C9" s="24"/>
      <c r="D9" s="54"/>
      <c r="E9" s="29"/>
      <c r="F9" s="51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55"/>
      <c r="B10" s="56"/>
      <c r="C10" s="24"/>
      <c r="D10" s="57"/>
      <c r="E10" s="29"/>
      <c r="F10" s="51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2"/>
      <c r="B11" s="56"/>
      <c r="C11" s="58"/>
      <c r="D11" s="57"/>
      <c r="E11" s="28"/>
      <c r="F11" s="51"/>
      <c r="G11" s="9"/>
      <c r="H11" s="44"/>
      <c r="I11" s="4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55"/>
      <c r="B12" s="59"/>
      <c r="C12" s="58"/>
      <c r="D12" s="60"/>
      <c r="E12" s="28"/>
      <c r="F12" s="5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1"/>
      <c r="B13" s="62"/>
      <c r="C13" s="31"/>
      <c r="D13" s="63"/>
      <c r="E13" s="31"/>
      <c r="F13" s="3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4"/>
      <c r="B14" s="65"/>
      <c r="C14" s="31"/>
      <c r="D14" s="66"/>
      <c r="E14" s="31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4"/>
      <c r="B15" s="65"/>
      <c r="C15" s="31"/>
      <c r="D15" s="66"/>
      <c r="E15" s="31"/>
      <c r="F15" s="3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4"/>
      <c r="B16" s="65"/>
      <c r="C16" s="31"/>
      <c r="D16" s="66"/>
      <c r="E16" s="31"/>
      <c r="F16" s="3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67"/>
      <c r="B17" s="68"/>
      <c r="C17" s="31"/>
      <c r="D17" s="69"/>
      <c r="E17" s="31"/>
      <c r="F17" s="3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2"/>
      <c r="B18" s="62"/>
      <c r="C18" s="62"/>
      <c r="D18" s="62"/>
      <c r="E18" s="62"/>
      <c r="F18" s="6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68"/>
      <c r="B19" s="68"/>
      <c r="C19" s="68"/>
      <c r="D19" s="68"/>
      <c r="E19" s="68"/>
      <c r="F19" s="6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300</v>
      </c>
      <c r="B21" s="14"/>
      <c r="C21" s="14"/>
      <c r="D21" s="14"/>
      <c r="E21" s="15"/>
      <c r="F21" s="16"/>
      <c r="G21" s="32"/>
      <c r="H21" s="38"/>
      <c r="I21" s="38"/>
      <c r="J21" s="13" t="s">
        <v>289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0" t="s">
        <v>320</v>
      </c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322</v>
      </c>
      <c r="B2" s="35" t="s">
        <v>271</v>
      </c>
      <c r="C2" s="35" t="s">
        <v>272</v>
      </c>
      <c r="D2" s="35" t="s">
        <v>273</v>
      </c>
      <c r="E2" s="35" t="s">
        <v>274</v>
      </c>
      <c r="F2" s="35" t="s">
        <v>275</v>
      </c>
      <c r="G2" s="34" t="s">
        <v>323</v>
      </c>
      <c r="H2" s="34" t="s">
        <v>324</v>
      </c>
      <c r="I2" s="34" t="s">
        <v>325</v>
      </c>
      <c r="J2" s="34" t="s">
        <v>324</v>
      </c>
      <c r="K2" s="34" t="s">
        <v>326</v>
      </c>
      <c r="L2" s="34" t="s">
        <v>324</v>
      </c>
      <c r="M2" s="35" t="s">
        <v>309</v>
      </c>
      <c r="N2" s="35" t="s">
        <v>284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322</v>
      </c>
      <c r="B4" s="37" t="s">
        <v>327</v>
      </c>
      <c r="C4" s="37" t="s">
        <v>310</v>
      </c>
      <c r="D4" s="37" t="s">
        <v>273</v>
      </c>
      <c r="E4" s="35" t="s">
        <v>274</v>
      </c>
      <c r="F4" s="35" t="s">
        <v>275</v>
      </c>
      <c r="G4" s="34" t="s">
        <v>323</v>
      </c>
      <c r="H4" s="34" t="s">
        <v>324</v>
      </c>
      <c r="I4" s="34" t="s">
        <v>325</v>
      </c>
      <c r="J4" s="34" t="s">
        <v>324</v>
      </c>
      <c r="K4" s="34" t="s">
        <v>326</v>
      </c>
      <c r="L4" s="34" t="s">
        <v>324</v>
      </c>
      <c r="M4" s="35" t="s">
        <v>309</v>
      </c>
      <c r="N4" s="35" t="s">
        <v>284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328</v>
      </c>
      <c r="B11" s="14"/>
      <c r="C11" s="14"/>
      <c r="D11" s="15"/>
      <c r="E11" s="16"/>
      <c r="F11" s="38"/>
      <c r="G11" s="32"/>
      <c r="H11" s="38"/>
      <c r="I11" s="13" t="s">
        <v>329</v>
      </c>
      <c r="J11" s="14"/>
      <c r="K11" s="14"/>
      <c r="L11" s="14"/>
      <c r="M11" s="14"/>
      <c r="N11" s="21"/>
    </row>
    <row r="12" ht="16.5" spans="1:14">
      <c r="A12" s="17" t="s">
        <v>330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303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309</v>
      </c>
      <c r="L2" s="5" t="s">
        <v>284</v>
      </c>
    </row>
    <row r="3" ht="30" customHeight="1" spans="1:12">
      <c r="A3" s="22" t="s">
        <v>311</v>
      </c>
      <c r="B3" s="23" t="s">
        <v>286</v>
      </c>
      <c r="C3" s="24">
        <v>9684</v>
      </c>
      <c r="D3" s="23" t="s">
        <v>285</v>
      </c>
      <c r="E3" s="23" t="s">
        <v>114</v>
      </c>
      <c r="F3" s="25" t="s">
        <v>62</v>
      </c>
      <c r="G3" s="9" t="s">
        <v>336</v>
      </c>
      <c r="H3" s="26" t="s">
        <v>337</v>
      </c>
      <c r="I3" s="26"/>
      <c r="J3" s="9"/>
      <c r="K3" s="33" t="s">
        <v>338</v>
      </c>
      <c r="L3" s="9" t="s">
        <v>299</v>
      </c>
    </row>
    <row r="4" ht="30" customHeight="1" spans="1:12">
      <c r="A4" s="22" t="s">
        <v>311</v>
      </c>
      <c r="B4" s="23" t="s">
        <v>286</v>
      </c>
      <c r="C4" s="24">
        <v>3696</v>
      </c>
      <c r="D4" s="23" t="s">
        <v>285</v>
      </c>
      <c r="E4" s="23" t="s">
        <v>113</v>
      </c>
      <c r="F4" s="25" t="s">
        <v>62</v>
      </c>
      <c r="G4" s="9" t="s">
        <v>336</v>
      </c>
      <c r="H4" s="26" t="s">
        <v>337</v>
      </c>
      <c r="I4" s="26"/>
      <c r="J4" s="9"/>
      <c r="K4" s="33" t="s">
        <v>338</v>
      </c>
      <c r="L4" s="9" t="s">
        <v>299</v>
      </c>
    </row>
    <row r="5" ht="30" customHeight="1" spans="1:12">
      <c r="A5" s="22" t="s">
        <v>311</v>
      </c>
      <c r="B5" s="23" t="s">
        <v>286</v>
      </c>
      <c r="C5" s="24" t="s">
        <v>287</v>
      </c>
      <c r="D5" s="23" t="s">
        <v>285</v>
      </c>
      <c r="E5" s="23" t="s">
        <v>112</v>
      </c>
      <c r="F5" s="25" t="s">
        <v>62</v>
      </c>
      <c r="G5" s="9" t="s">
        <v>336</v>
      </c>
      <c r="H5" s="26" t="s">
        <v>337</v>
      </c>
      <c r="I5" s="10"/>
      <c r="J5" s="10"/>
      <c r="K5" s="33" t="s">
        <v>338</v>
      </c>
      <c r="L5" s="9" t="s">
        <v>299</v>
      </c>
    </row>
    <row r="6" ht="30" customHeight="1" spans="1:12">
      <c r="A6" s="22" t="s">
        <v>311</v>
      </c>
      <c r="B6" s="23" t="s">
        <v>286</v>
      </c>
      <c r="C6" s="24">
        <v>395</v>
      </c>
      <c r="D6" s="23" t="s">
        <v>285</v>
      </c>
      <c r="E6" s="23" t="s">
        <v>111</v>
      </c>
      <c r="F6" s="25" t="s">
        <v>62</v>
      </c>
      <c r="G6" s="9" t="s">
        <v>336</v>
      </c>
      <c r="H6" s="26" t="s">
        <v>337</v>
      </c>
      <c r="I6" s="10"/>
      <c r="J6" s="10"/>
      <c r="K6" s="33" t="s">
        <v>338</v>
      </c>
      <c r="L6" s="9" t="s">
        <v>299</v>
      </c>
    </row>
    <row r="7" ht="30" customHeight="1" spans="1:12">
      <c r="A7" s="22"/>
      <c r="B7" s="27"/>
      <c r="C7" s="24"/>
      <c r="D7" s="28"/>
      <c r="E7" s="29"/>
      <c r="F7" s="30"/>
      <c r="G7" s="9"/>
      <c r="H7" s="26"/>
      <c r="I7" s="26"/>
      <c r="J7" s="9"/>
      <c r="K7" s="33"/>
      <c r="L7" s="9"/>
    </row>
    <row r="8" ht="30" customHeight="1" spans="1:12">
      <c r="A8" s="22"/>
      <c r="B8" s="27"/>
      <c r="C8" s="31"/>
      <c r="D8" s="31"/>
      <c r="E8" s="31"/>
      <c r="F8" s="30"/>
      <c r="G8" s="9"/>
      <c r="H8" s="26"/>
      <c r="I8" s="26"/>
      <c r="J8" s="9"/>
      <c r="K8" s="33"/>
      <c r="L8" s="9"/>
    </row>
    <row r="9" ht="30" customHeight="1" spans="1:12">
      <c r="A9" s="22"/>
      <c r="B9" s="27"/>
      <c r="C9" s="31"/>
      <c r="D9" s="31"/>
      <c r="E9" s="31"/>
      <c r="F9" s="30"/>
      <c r="G9" s="9"/>
      <c r="H9" s="26"/>
      <c r="I9" s="10"/>
      <c r="J9" s="10"/>
      <c r="K9" s="33"/>
      <c r="L9" s="9"/>
    </row>
    <row r="10" ht="30" customHeight="1" spans="1:12">
      <c r="A10" s="22"/>
      <c r="B10" s="27"/>
      <c r="C10" s="31"/>
      <c r="D10" s="31"/>
      <c r="E10" s="31"/>
      <c r="F10" s="30"/>
      <c r="G10" s="9"/>
      <c r="H10" s="26"/>
      <c r="I10" s="10"/>
      <c r="J10" s="10"/>
      <c r="K10" s="33"/>
      <c r="L10" s="9"/>
    </row>
    <row r="11" ht="30" customHeight="1" spans="1:12">
      <c r="A11" s="22"/>
      <c r="B11" s="27"/>
      <c r="C11" s="31"/>
      <c r="D11" s="31"/>
      <c r="E11" s="31"/>
      <c r="F11" s="30"/>
      <c r="G11" s="9"/>
      <c r="H11" s="26"/>
      <c r="I11" s="10"/>
      <c r="J11" s="10"/>
      <c r="K11" s="33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339</v>
      </c>
      <c r="B13" s="14"/>
      <c r="C13" s="14"/>
      <c r="D13" s="14"/>
      <c r="E13" s="15"/>
      <c r="F13" s="16"/>
      <c r="G13" s="32"/>
      <c r="H13" s="13" t="s">
        <v>340</v>
      </c>
      <c r="I13" s="14"/>
      <c r="J13" s="14"/>
      <c r="K13" s="14"/>
      <c r="L13" s="21"/>
    </row>
    <row r="14" ht="16.5" spans="1:12">
      <c r="A14" s="17" t="s">
        <v>341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1" sqref="G21:G2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310</v>
      </c>
      <c r="D2" s="5" t="s">
        <v>273</v>
      </c>
      <c r="E2" s="5" t="s">
        <v>274</v>
      </c>
      <c r="F2" s="4" t="s">
        <v>343</v>
      </c>
      <c r="G2" s="4" t="s">
        <v>293</v>
      </c>
      <c r="H2" s="6" t="s">
        <v>294</v>
      </c>
      <c r="I2" s="19" t="s">
        <v>296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297</v>
      </c>
      <c r="H3" s="8"/>
      <c r="I3" s="20"/>
    </row>
    <row r="4" spans="1:9">
      <c r="A4" s="9">
        <v>1</v>
      </c>
      <c r="B4" s="10" t="s">
        <v>345</v>
      </c>
      <c r="C4" s="11" t="s">
        <v>346</v>
      </c>
      <c r="D4" s="9" t="s">
        <v>347</v>
      </c>
      <c r="E4" s="9" t="s">
        <v>62</v>
      </c>
      <c r="F4" s="12" t="s">
        <v>348</v>
      </c>
      <c r="G4" s="12" t="s">
        <v>348</v>
      </c>
      <c r="H4" s="9">
        <f>G4+F4</f>
        <v>-4</v>
      </c>
      <c r="I4" s="9" t="s">
        <v>299</v>
      </c>
    </row>
    <row r="5" spans="1:9">
      <c r="A5" s="9">
        <v>2</v>
      </c>
      <c r="B5" s="10" t="s">
        <v>345</v>
      </c>
      <c r="C5" s="11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349</v>
      </c>
      <c r="B12" s="14"/>
      <c r="C12" s="14"/>
      <c r="D12" s="15"/>
      <c r="E12" s="16"/>
      <c r="F12" s="13" t="s">
        <v>350</v>
      </c>
      <c r="G12" s="14"/>
      <c r="H12" s="15"/>
      <c r="I12" s="21"/>
    </row>
    <row r="13" ht="16.5" spans="1:9">
      <c r="A13" s="17" t="s">
        <v>351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2" t="s">
        <v>35</v>
      </c>
      <c r="C2" s="453"/>
      <c r="D2" s="453"/>
      <c r="E2" s="453"/>
      <c r="F2" s="453"/>
      <c r="G2" s="453"/>
      <c r="H2" s="453"/>
      <c r="I2" s="467"/>
    </row>
    <row r="3" ht="27.95" customHeight="1" spans="2:9">
      <c r="B3" s="454"/>
      <c r="C3" s="455"/>
      <c r="D3" s="456" t="s">
        <v>36</v>
      </c>
      <c r="E3" s="457"/>
      <c r="F3" s="458" t="s">
        <v>37</v>
      </c>
      <c r="G3" s="459"/>
      <c r="H3" s="456" t="s">
        <v>38</v>
      </c>
      <c r="I3" s="468"/>
    </row>
    <row r="4" ht="27.95" customHeight="1" spans="2:9">
      <c r="B4" s="454" t="s">
        <v>39</v>
      </c>
      <c r="C4" s="455" t="s">
        <v>40</v>
      </c>
      <c r="D4" s="455" t="s">
        <v>41</v>
      </c>
      <c r="E4" s="455" t="s">
        <v>42</v>
      </c>
      <c r="F4" s="460" t="s">
        <v>41</v>
      </c>
      <c r="G4" s="460" t="s">
        <v>42</v>
      </c>
      <c r="H4" s="455" t="s">
        <v>41</v>
      </c>
      <c r="I4" s="469" t="s">
        <v>42</v>
      </c>
    </row>
    <row r="5" ht="27.95" customHeight="1" spans="2:9">
      <c r="B5" s="461" t="s">
        <v>43</v>
      </c>
      <c r="C5" s="10">
        <v>13</v>
      </c>
      <c r="D5" s="10">
        <v>0</v>
      </c>
      <c r="E5" s="10">
        <v>1</v>
      </c>
      <c r="F5" s="462">
        <v>0</v>
      </c>
      <c r="G5" s="462">
        <v>1</v>
      </c>
      <c r="H5" s="10">
        <v>1</v>
      </c>
      <c r="I5" s="470">
        <v>2</v>
      </c>
    </row>
    <row r="6" ht="27.95" customHeight="1" spans="2:9">
      <c r="B6" s="461" t="s">
        <v>44</v>
      </c>
      <c r="C6" s="10">
        <v>20</v>
      </c>
      <c r="D6" s="10">
        <v>0</v>
      </c>
      <c r="E6" s="10">
        <v>1</v>
      </c>
      <c r="F6" s="462">
        <v>1</v>
      </c>
      <c r="G6" s="462">
        <v>2</v>
      </c>
      <c r="H6" s="10">
        <v>2</v>
      </c>
      <c r="I6" s="470">
        <v>3</v>
      </c>
    </row>
    <row r="7" ht="27.95" customHeight="1" spans="2:9">
      <c r="B7" s="461" t="s">
        <v>45</v>
      </c>
      <c r="C7" s="10">
        <v>32</v>
      </c>
      <c r="D7" s="10">
        <v>0</v>
      </c>
      <c r="E7" s="10">
        <v>1</v>
      </c>
      <c r="F7" s="462">
        <v>2</v>
      </c>
      <c r="G7" s="462">
        <v>3</v>
      </c>
      <c r="H7" s="10">
        <v>3</v>
      </c>
      <c r="I7" s="470">
        <v>4</v>
      </c>
    </row>
    <row r="8" ht="27.95" customHeight="1" spans="2:9">
      <c r="B8" s="461" t="s">
        <v>46</v>
      </c>
      <c r="C8" s="10">
        <v>50</v>
      </c>
      <c r="D8" s="10">
        <v>1</v>
      </c>
      <c r="E8" s="10">
        <v>2</v>
      </c>
      <c r="F8" s="462">
        <v>3</v>
      </c>
      <c r="G8" s="462">
        <v>4</v>
      </c>
      <c r="H8" s="10">
        <v>5</v>
      </c>
      <c r="I8" s="470">
        <v>6</v>
      </c>
    </row>
    <row r="9" ht="27.95" customHeight="1" spans="2:9">
      <c r="B9" s="461" t="s">
        <v>47</v>
      </c>
      <c r="C9" s="10">
        <v>80</v>
      </c>
      <c r="D9" s="10">
        <v>2</v>
      </c>
      <c r="E9" s="10">
        <v>3</v>
      </c>
      <c r="F9" s="462">
        <v>5</v>
      </c>
      <c r="G9" s="462">
        <v>6</v>
      </c>
      <c r="H9" s="10">
        <v>7</v>
      </c>
      <c r="I9" s="470">
        <v>8</v>
      </c>
    </row>
    <row r="10" ht="27.95" customHeight="1" spans="2:9">
      <c r="B10" s="461" t="s">
        <v>48</v>
      </c>
      <c r="C10" s="10">
        <v>125</v>
      </c>
      <c r="D10" s="10">
        <v>3</v>
      </c>
      <c r="E10" s="10">
        <v>4</v>
      </c>
      <c r="F10" s="462">
        <v>7</v>
      </c>
      <c r="G10" s="462">
        <v>8</v>
      </c>
      <c r="H10" s="10">
        <v>10</v>
      </c>
      <c r="I10" s="470">
        <v>11</v>
      </c>
    </row>
    <row r="11" ht="27.95" customHeight="1" spans="2:9">
      <c r="B11" s="461" t="s">
        <v>49</v>
      </c>
      <c r="C11" s="10">
        <v>200</v>
      </c>
      <c r="D11" s="10">
        <v>5</v>
      </c>
      <c r="E11" s="10">
        <v>6</v>
      </c>
      <c r="F11" s="462">
        <v>10</v>
      </c>
      <c r="G11" s="462">
        <v>11</v>
      </c>
      <c r="H11" s="10">
        <v>14</v>
      </c>
      <c r="I11" s="470">
        <v>15</v>
      </c>
    </row>
    <row r="12" ht="27.95" customHeight="1" spans="2:9">
      <c r="B12" s="463" t="s">
        <v>50</v>
      </c>
      <c r="C12" s="464">
        <v>315</v>
      </c>
      <c r="D12" s="464">
        <v>7</v>
      </c>
      <c r="E12" s="464">
        <v>8</v>
      </c>
      <c r="F12" s="465">
        <v>14</v>
      </c>
      <c r="G12" s="465">
        <v>15</v>
      </c>
      <c r="H12" s="464">
        <v>21</v>
      </c>
      <c r="I12" s="471">
        <v>22</v>
      </c>
    </row>
    <row r="14" spans="2:4">
      <c r="B14" s="466" t="s">
        <v>51</v>
      </c>
      <c r="C14" s="466"/>
      <c r="D14" s="4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3" workbookViewId="0">
      <selection activeCell="A22" sqref="A22:A25"/>
    </sheetView>
  </sheetViews>
  <sheetFormatPr defaultColWidth="10.375" defaultRowHeight="16.5" customHeight="1"/>
  <cols>
    <col min="1" max="1" width="11.125" style="273" customWidth="1"/>
    <col min="2" max="9" width="10.375" style="273"/>
    <col min="10" max="10" width="8.875" style="273" customWidth="1"/>
    <col min="11" max="11" width="12" style="273" customWidth="1"/>
    <col min="12" max="16384" width="10.375" style="273"/>
  </cols>
  <sheetData>
    <row r="1" ht="21" spans="1:11">
      <c r="A1" s="382" t="s">
        <v>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ht="15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6" t="s">
        <v>56</v>
      </c>
      <c r="J2" s="346"/>
      <c r="K2" s="347"/>
    </row>
    <row r="3" ht="14.25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ht="14.25" spans="1:11">
      <c r="A4" s="284" t="s">
        <v>61</v>
      </c>
      <c r="B4" s="164" t="s">
        <v>62</v>
      </c>
      <c r="C4" s="165"/>
      <c r="D4" s="284" t="s">
        <v>63</v>
      </c>
      <c r="E4" s="285"/>
      <c r="F4" s="286">
        <v>45468</v>
      </c>
      <c r="G4" s="287"/>
      <c r="H4" s="284" t="s">
        <v>64</v>
      </c>
      <c r="I4" s="285"/>
      <c r="J4" s="164" t="s">
        <v>65</v>
      </c>
      <c r="K4" s="165" t="s">
        <v>66</v>
      </c>
    </row>
    <row r="5" ht="14.25" spans="1:11">
      <c r="A5" s="288" t="s">
        <v>67</v>
      </c>
      <c r="B5" s="164" t="s">
        <v>68</v>
      </c>
      <c r="C5" s="165"/>
      <c r="D5" s="284" t="s">
        <v>69</v>
      </c>
      <c r="E5" s="285"/>
      <c r="F5" s="286">
        <v>45463</v>
      </c>
      <c r="G5" s="287"/>
      <c r="H5" s="284" t="s">
        <v>70</v>
      </c>
      <c r="I5" s="285"/>
      <c r="J5" s="164" t="s">
        <v>65</v>
      </c>
      <c r="K5" s="165" t="s">
        <v>66</v>
      </c>
    </row>
    <row r="6" ht="14.25" spans="1:11">
      <c r="A6" s="284" t="s">
        <v>71</v>
      </c>
      <c r="B6" s="289" t="s">
        <v>72</v>
      </c>
      <c r="C6" s="290">
        <v>6</v>
      </c>
      <c r="D6" s="288" t="s">
        <v>73</v>
      </c>
      <c r="E6" s="291"/>
      <c r="F6" s="286">
        <v>45471</v>
      </c>
      <c r="G6" s="287"/>
      <c r="H6" s="284" t="s">
        <v>74</v>
      </c>
      <c r="I6" s="285"/>
      <c r="J6" s="164" t="s">
        <v>65</v>
      </c>
      <c r="K6" s="165" t="s">
        <v>66</v>
      </c>
    </row>
    <row r="7" ht="14.25" spans="1:11">
      <c r="A7" s="284" t="s">
        <v>75</v>
      </c>
      <c r="B7" s="292">
        <v>3000</v>
      </c>
      <c r="C7" s="293"/>
      <c r="D7" s="288" t="s">
        <v>76</v>
      </c>
      <c r="E7" s="294"/>
      <c r="F7" s="286">
        <v>45473</v>
      </c>
      <c r="G7" s="287"/>
      <c r="H7" s="284" t="s">
        <v>77</v>
      </c>
      <c r="I7" s="285"/>
      <c r="J7" s="164" t="s">
        <v>65</v>
      </c>
      <c r="K7" s="165" t="s">
        <v>66</v>
      </c>
    </row>
    <row r="8" ht="15" spans="1:11">
      <c r="A8" s="295" t="s">
        <v>78</v>
      </c>
      <c r="B8" s="296" t="s">
        <v>79</v>
      </c>
      <c r="C8" s="297"/>
      <c r="D8" s="298" t="s">
        <v>80</v>
      </c>
      <c r="E8" s="299"/>
      <c r="F8" s="300">
        <v>45473</v>
      </c>
      <c r="G8" s="301"/>
      <c r="H8" s="298" t="s">
        <v>81</v>
      </c>
      <c r="I8" s="299"/>
      <c r="J8" s="318" t="s">
        <v>65</v>
      </c>
      <c r="K8" s="348" t="s">
        <v>66</v>
      </c>
    </row>
    <row r="9" ht="15" spans="1:11">
      <c r="A9" s="383" t="s">
        <v>82</v>
      </c>
      <c r="B9" s="384"/>
      <c r="C9" s="384"/>
      <c r="D9" s="385"/>
      <c r="E9" s="385"/>
      <c r="F9" s="385"/>
      <c r="G9" s="385"/>
      <c r="H9" s="385"/>
      <c r="I9" s="385"/>
      <c r="J9" s="385"/>
      <c r="K9" s="432"/>
    </row>
    <row r="10" ht="15" spans="1:11">
      <c r="A10" s="386" t="s">
        <v>83</v>
      </c>
      <c r="B10" s="387"/>
      <c r="C10" s="387"/>
      <c r="D10" s="387"/>
      <c r="E10" s="387"/>
      <c r="F10" s="387"/>
      <c r="G10" s="387"/>
      <c r="H10" s="387"/>
      <c r="I10" s="387"/>
      <c r="J10" s="387"/>
      <c r="K10" s="433"/>
    </row>
    <row r="11" ht="14.25" spans="1:11">
      <c r="A11" s="388" t="s">
        <v>84</v>
      </c>
      <c r="B11" s="389" t="s">
        <v>85</v>
      </c>
      <c r="C11" s="390" t="s">
        <v>86</v>
      </c>
      <c r="D11" s="391"/>
      <c r="E11" s="392" t="s">
        <v>87</v>
      </c>
      <c r="F11" s="389" t="s">
        <v>85</v>
      </c>
      <c r="G11" s="390" t="s">
        <v>86</v>
      </c>
      <c r="H11" s="390" t="s">
        <v>88</v>
      </c>
      <c r="I11" s="392" t="s">
        <v>89</v>
      </c>
      <c r="J11" s="389" t="s">
        <v>85</v>
      </c>
      <c r="K11" s="434" t="s">
        <v>86</v>
      </c>
    </row>
    <row r="12" ht="14.25" spans="1:11">
      <c r="A12" s="288" t="s">
        <v>90</v>
      </c>
      <c r="B12" s="308" t="s">
        <v>85</v>
      </c>
      <c r="C12" s="164" t="s">
        <v>86</v>
      </c>
      <c r="D12" s="294"/>
      <c r="E12" s="291" t="s">
        <v>91</v>
      </c>
      <c r="F12" s="308" t="s">
        <v>85</v>
      </c>
      <c r="G12" s="164" t="s">
        <v>86</v>
      </c>
      <c r="H12" s="164" t="s">
        <v>88</v>
      </c>
      <c r="I12" s="291" t="s">
        <v>92</v>
      </c>
      <c r="J12" s="308" t="s">
        <v>85</v>
      </c>
      <c r="K12" s="165" t="s">
        <v>86</v>
      </c>
    </row>
    <row r="13" ht="14.25" spans="1:11">
      <c r="A13" s="288" t="s">
        <v>93</v>
      </c>
      <c r="B13" s="308" t="s">
        <v>85</v>
      </c>
      <c r="C13" s="164" t="s">
        <v>86</v>
      </c>
      <c r="D13" s="294"/>
      <c r="E13" s="291" t="s">
        <v>94</v>
      </c>
      <c r="F13" s="164" t="s">
        <v>95</v>
      </c>
      <c r="G13" s="164" t="s">
        <v>96</v>
      </c>
      <c r="H13" s="164" t="s">
        <v>88</v>
      </c>
      <c r="I13" s="291" t="s">
        <v>97</v>
      </c>
      <c r="J13" s="308" t="s">
        <v>85</v>
      </c>
      <c r="K13" s="165" t="s">
        <v>86</v>
      </c>
    </row>
    <row r="14" ht="15" spans="1:11">
      <c r="A14" s="298" t="s">
        <v>98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50"/>
    </row>
    <row r="15" ht="15" spans="1:11">
      <c r="A15" s="386" t="s">
        <v>99</v>
      </c>
      <c r="B15" s="387"/>
      <c r="C15" s="387"/>
      <c r="D15" s="387"/>
      <c r="E15" s="387"/>
      <c r="F15" s="387"/>
      <c r="G15" s="387"/>
      <c r="H15" s="387"/>
      <c r="I15" s="387"/>
      <c r="J15" s="387"/>
      <c r="K15" s="433"/>
    </row>
    <row r="16" ht="14.25" spans="1:11">
      <c r="A16" s="393" t="s">
        <v>100</v>
      </c>
      <c r="B16" s="390" t="s">
        <v>95</v>
      </c>
      <c r="C16" s="390" t="s">
        <v>96</v>
      </c>
      <c r="D16" s="394"/>
      <c r="E16" s="395" t="s">
        <v>101</v>
      </c>
      <c r="F16" s="390" t="s">
        <v>95</v>
      </c>
      <c r="G16" s="390" t="s">
        <v>96</v>
      </c>
      <c r="H16" s="396"/>
      <c r="I16" s="395" t="s">
        <v>102</v>
      </c>
      <c r="J16" s="390" t="s">
        <v>95</v>
      </c>
      <c r="K16" s="434" t="s">
        <v>96</v>
      </c>
    </row>
    <row r="17" customHeight="1" spans="1:22">
      <c r="A17" s="325" t="s">
        <v>103</v>
      </c>
      <c r="B17" s="164" t="s">
        <v>95</v>
      </c>
      <c r="C17" s="164" t="s">
        <v>96</v>
      </c>
      <c r="D17" s="397"/>
      <c r="E17" s="326" t="s">
        <v>104</v>
      </c>
      <c r="F17" s="164" t="s">
        <v>95</v>
      </c>
      <c r="G17" s="164" t="s">
        <v>96</v>
      </c>
      <c r="H17" s="398"/>
      <c r="I17" s="326" t="s">
        <v>105</v>
      </c>
      <c r="J17" s="164" t="s">
        <v>95</v>
      </c>
      <c r="K17" s="165" t="s">
        <v>96</v>
      </c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</row>
    <row r="18" ht="18" customHeight="1" spans="1:11">
      <c r="A18" s="399" t="s">
        <v>106</v>
      </c>
      <c r="B18" s="400"/>
      <c r="C18" s="400"/>
      <c r="D18" s="400"/>
      <c r="E18" s="400"/>
      <c r="F18" s="400"/>
      <c r="G18" s="400"/>
      <c r="H18" s="400"/>
      <c r="I18" s="400"/>
      <c r="J18" s="400"/>
      <c r="K18" s="436"/>
    </row>
    <row r="19" s="381" customFormat="1" ht="18" customHeight="1" spans="1:11">
      <c r="A19" s="386" t="s">
        <v>107</v>
      </c>
      <c r="B19" s="387"/>
      <c r="C19" s="387"/>
      <c r="D19" s="387"/>
      <c r="E19" s="387"/>
      <c r="F19" s="387"/>
      <c r="G19" s="387"/>
      <c r="H19" s="387"/>
      <c r="I19" s="387"/>
      <c r="J19" s="387"/>
      <c r="K19" s="433"/>
    </row>
    <row r="20" customHeight="1" spans="1:11">
      <c r="A20" s="401" t="s">
        <v>108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37"/>
    </row>
    <row r="21" ht="21.75" customHeight="1" spans="1:11">
      <c r="A21" s="403" t="s">
        <v>109</v>
      </c>
      <c r="B21" s="132"/>
      <c r="C21" s="404">
        <v>120</v>
      </c>
      <c r="D21" s="404">
        <v>130</v>
      </c>
      <c r="E21" s="404">
        <v>140</v>
      </c>
      <c r="F21" s="404">
        <v>150</v>
      </c>
      <c r="G21" s="404">
        <v>160</v>
      </c>
      <c r="H21" s="405">
        <v>170</v>
      </c>
      <c r="I21" s="132"/>
      <c r="J21" s="438"/>
      <c r="K21" s="355" t="s">
        <v>110</v>
      </c>
    </row>
    <row r="22" ht="23" customHeight="1" spans="1:11">
      <c r="A22" s="151" t="s">
        <v>111</v>
      </c>
      <c r="B22" s="406"/>
      <c r="C22" s="406" t="s">
        <v>95</v>
      </c>
      <c r="D22" s="406" t="s">
        <v>95</v>
      </c>
      <c r="E22" s="406" t="s">
        <v>95</v>
      </c>
      <c r="F22" s="406" t="s">
        <v>95</v>
      </c>
      <c r="G22" s="406" t="s">
        <v>95</v>
      </c>
      <c r="H22" s="406" t="s">
        <v>95</v>
      </c>
      <c r="I22" s="406"/>
      <c r="J22" s="406"/>
      <c r="K22" s="439"/>
    </row>
    <row r="23" ht="23" customHeight="1" spans="1:11">
      <c r="A23" s="151" t="s">
        <v>112</v>
      </c>
      <c r="B23" s="406"/>
      <c r="C23" s="406" t="s">
        <v>95</v>
      </c>
      <c r="D23" s="406" t="s">
        <v>95</v>
      </c>
      <c r="E23" s="406" t="s">
        <v>95</v>
      </c>
      <c r="F23" s="406" t="s">
        <v>95</v>
      </c>
      <c r="G23" s="406" t="s">
        <v>95</v>
      </c>
      <c r="H23" s="406" t="s">
        <v>95</v>
      </c>
      <c r="I23" s="406"/>
      <c r="J23" s="406"/>
      <c r="K23" s="439"/>
    </row>
    <row r="24" ht="23" customHeight="1" spans="1:11">
      <c r="A24" s="151" t="s">
        <v>113</v>
      </c>
      <c r="B24" s="406"/>
      <c r="C24" s="406" t="s">
        <v>95</v>
      </c>
      <c r="D24" s="406" t="s">
        <v>95</v>
      </c>
      <c r="E24" s="406" t="s">
        <v>95</v>
      </c>
      <c r="F24" s="406" t="s">
        <v>95</v>
      </c>
      <c r="G24" s="406" t="s">
        <v>95</v>
      </c>
      <c r="H24" s="406" t="s">
        <v>95</v>
      </c>
      <c r="I24" s="406"/>
      <c r="J24" s="406"/>
      <c r="K24" s="440"/>
    </row>
    <row r="25" ht="23" customHeight="1" spans="1:11">
      <c r="A25" s="151" t="s">
        <v>114</v>
      </c>
      <c r="B25" s="406"/>
      <c r="C25" s="406" t="s">
        <v>95</v>
      </c>
      <c r="D25" s="406" t="s">
        <v>95</v>
      </c>
      <c r="E25" s="406" t="s">
        <v>95</v>
      </c>
      <c r="F25" s="406" t="s">
        <v>95</v>
      </c>
      <c r="G25" s="406" t="s">
        <v>95</v>
      </c>
      <c r="H25" s="406" t="s">
        <v>95</v>
      </c>
      <c r="I25" s="406"/>
      <c r="J25" s="406"/>
      <c r="K25" s="440"/>
    </row>
    <row r="26" ht="23" customHeight="1" spans="1:11">
      <c r="A26" s="407"/>
      <c r="B26" s="408"/>
      <c r="C26" s="409"/>
      <c r="D26" s="409"/>
      <c r="E26" s="409"/>
      <c r="F26" s="409"/>
      <c r="G26" s="409"/>
      <c r="H26" s="409"/>
      <c r="I26" s="408"/>
      <c r="J26" s="408"/>
      <c r="K26" s="441"/>
    </row>
    <row r="27" ht="23" customHeight="1" spans="1:11">
      <c r="A27" s="407"/>
      <c r="B27" s="409"/>
      <c r="C27" s="409"/>
      <c r="D27" s="409"/>
      <c r="E27" s="409"/>
      <c r="F27" s="409"/>
      <c r="G27" s="409"/>
      <c r="H27" s="409"/>
      <c r="I27" s="409"/>
      <c r="J27" s="409"/>
      <c r="K27" s="441"/>
    </row>
    <row r="28" ht="18" customHeight="1" spans="1:11">
      <c r="A28" s="410" t="s">
        <v>115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42"/>
    </row>
    <row r="29" ht="18.75" customHeight="1" spans="1:11">
      <c r="A29" s="412"/>
      <c r="B29" s="413"/>
      <c r="C29" s="413"/>
      <c r="D29" s="413"/>
      <c r="E29" s="413"/>
      <c r="F29" s="413"/>
      <c r="G29" s="413"/>
      <c r="H29" s="413"/>
      <c r="I29" s="413"/>
      <c r="J29" s="413"/>
      <c r="K29" s="443"/>
    </row>
    <row r="30" ht="18.75" customHeight="1" spans="1:11">
      <c r="A30" s="414"/>
      <c r="B30" s="415"/>
      <c r="C30" s="415"/>
      <c r="D30" s="415"/>
      <c r="E30" s="415"/>
      <c r="F30" s="415"/>
      <c r="G30" s="415"/>
      <c r="H30" s="415"/>
      <c r="I30" s="415"/>
      <c r="J30" s="415"/>
      <c r="K30" s="444"/>
    </row>
    <row r="31" ht="18" customHeight="1" spans="1:11">
      <c r="A31" s="410" t="s">
        <v>116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42"/>
    </row>
    <row r="32" ht="14.25" spans="1:11">
      <c r="A32" s="416" t="s">
        <v>117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45"/>
    </row>
    <row r="33" ht="15" spans="1:11">
      <c r="A33" s="172" t="s">
        <v>118</v>
      </c>
      <c r="B33" s="173"/>
      <c r="C33" s="164" t="s">
        <v>65</v>
      </c>
      <c r="D33" s="164" t="s">
        <v>66</v>
      </c>
      <c r="E33" s="418" t="s">
        <v>119</v>
      </c>
      <c r="F33" s="419"/>
      <c r="G33" s="419"/>
      <c r="H33" s="419"/>
      <c r="I33" s="419"/>
      <c r="J33" s="419"/>
      <c r="K33" s="446"/>
    </row>
    <row r="34" ht="15" spans="1:11">
      <c r="A34" s="420" t="s">
        <v>120</v>
      </c>
      <c r="B34" s="420"/>
      <c r="C34" s="420"/>
      <c r="D34" s="420"/>
      <c r="E34" s="420"/>
      <c r="F34" s="420"/>
      <c r="G34" s="420"/>
      <c r="H34" s="420"/>
      <c r="I34" s="420"/>
      <c r="J34" s="420"/>
      <c r="K34" s="420"/>
    </row>
    <row r="35" ht="21" customHeight="1" spans="1:11">
      <c r="A35" s="421" t="s">
        <v>121</v>
      </c>
      <c r="B35" s="422"/>
      <c r="C35" s="422"/>
      <c r="D35" s="422"/>
      <c r="E35" s="422"/>
      <c r="F35" s="422"/>
      <c r="G35" s="422"/>
      <c r="H35" s="422"/>
      <c r="I35" s="422"/>
      <c r="J35" s="422"/>
      <c r="K35" s="447"/>
    </row>
    <row r="36" ht="21" customHeight="1" spans="1:11">
      <c r="A36" s="331" t="s">
        <v>122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60"/>
    </row>
    <row r="37" ht="21" customHeight="1" spans="1:11">
      <c r="A37" s="331" t="s">
        <v>123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60"/>
    </row>
    <row r="38" ht="21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0"/>
    </row>
    <row r="39" ht="21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0"/>
    </row>
    <row r="40" ht="21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0"/>
    </row>
    <row r="41" ht="21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0"/>
    </row>
    <row r="42" ht="15" spans="1:11">
      <c r="A42" s="328" t="s">
        <v>124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59"/>
    </row>
    <row r="43" ht="15" spans="1:11">
      <c r="A43" s="386" t="s">
        <v>125</v>
      </c>
      <c r="B43" s="387"/>
      <c r="C43" s="387"/>
      <c r="D43" s="387"/>
      <c r="E43" s="387"/>
      <c r="F43" s="387"/>
      <c r="G43" s="387"/>
      <c r="H43" s="387"/>
      <c r="I43" s="387"/>
      <c r="J43" s="387"/>
      <c r="K43" s="433"/>
    </row>
    <row r="44" ht="14.25" spans="1:11">
      <c r="A44" s="393" t="s">
        <v>126</v>
      </c>
      <c r="B44" s="390" t="s">
        <v>95</v>
      </c>
      <c r="C44" s="390" t="s">
        <v>96</v>
      </c>
      <c r="D44" s="390" t="s">
        <v>88</v>
      </c>
      <c r="E44" s="395" t="s">
        <v>127</v>
      </c>
      <c r="F44" s="390" t="s">
        <v>95</v>
      </c>
      <c r="G44" s="390" t="s">
        <v>96</v>
      </c>
      <c r="H44" s="390" t="s">
        <v>88</v>
      </c>
      <c r="I44" s="395" t="s">
        <v>128</v>
      </c>
      <c r="J44" s="390" t="s">
        <v>95</v>
      </c>
      <c r="K44" s="434" t="s">
        <v>96</v>
      </c>
    </row>
    <row r="45" ht="14.25" spans="1:11">
      <c r="A45" s="325" t="s">
        <v>87</v>
      </c>
      <c r="B45" s="164" t="s">
        <v>95</v>
      </c>
      <c r="C45" s="164" t="s">
        <v>96</v>
      </c>
      <c r="D45" s="164" t="s">
        <v>88</v>
      </c>
      <c r="E45" s="326" t="s">
        <v>94</v>
      </c>
      <c r="F45" s="164" t="s">
        <v>95</v>
      </c>
      <c r="G45" s="164" t="s">
        <v>96</v>
      </c>
      <c r="H45" s="164" t="s">
        <v>88</v>
      </c>
      <c r="I45" s="326" t="s">
        <v>105</v>
      </c>
      <c r="J45" s="164" t="s">
        <v>95</v>
      </c>
      <c r="K45" s="165" t="s">
        <v>96</v>
      </c>
    </row>
    <row r="46" ht="15" spans="1:11">
      <c r="A46" s="298" t="s">
        <v>98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50"/>
    </row>
    <row r="47" ht="15" spans="1:11">
      <c r="A47" s="420" t="s">
        <v>129</v>
      </c>
      <c r="B47" s="420"/>
      <c r="C47" s="420"/>
      <c r="D47" s="420"/>
      <c r="E47" s="420"/>
      <c r="F47" s="420"/>
      <c r="G47" s="420"/>
      <c r="H47" s="420"/>
      <c r="I47" s="420"/>
      <c r="J47" s="420"/>
      <c r="K47" s="420"/>
    </row>
    <row r="48" ht="15" spans="1:11">
      <c r="A48" s="421"/>
      <c r="B48" s="422"/>
      <c r="C48" s="422"/>
      <c r="D48" s="422"/>
      <c r="E48" s="422"/>
      <c r="F48" s="422"/>
      <c r="G48" s="422"/>
      <c r="H48" s="422"/>
      <c r="I48" s="422"/>
      <c r="J48" s="422"/>
      <c r="K48" s="447"/>
    </row>
    <row r="49" ht="15" spans="1:11">
      <c r="A49" s="423" t="s">
        <v>130</v>
      </c>
      <c r="B49" s="424" t="s">
        <v>131</v>
      </c>
      <c r="C49" s="424"/>
      <c r="D49" s="425" t="s">
        <v>132</v>
      </c>
      <c r="E49" s="426" t="s">
        <v>133</v>
      </c>
      <c r="F49" s="427" t="s">
        <v>134</v>
      </c>
      <c r="G49" s="428">
        <v>45464</v>
      </c>
      <c r="H49" s="429" t="s">
        <v>135</v>
      </c>
      <c r="I49" s="448"/>
      <c r="J49" s="449" t="s">
        <v>136</v>
      </c>
      <c r="K49" s="450"/>
    </row>
    <row r="50" ht="15" spans="1:11">
      <c r="A50" s="420" t="s">
        <v>137</v>
      </c>
      <c r="B50" s="420"/>
      <c r="C50" s="420"/>
      <c r="D50" s="420"/>
      <c r="E50" s="420"/>
      <c r="F50" s="420"/>
      <c r="G50" s="420"/>
      <c r="H50" s="420"/>
      <c r="I50" s="420"/>
      <c r="J50" s="420"/>
      <c r="K50" s="420"/>
    </row>
    <row r="51" ht="15" spans="1:11">
      <c r="A51" s="430" t="s">
        <v>138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51"/>
    </row>
    <row r="52" ht="15" spans="1:11">
      <c r="A52" s="423" t="s">
        <v>130</v>
      </c>
      <c r="B52" s="424" t="s">
        <v>131</v>
      </c>
      <c r="C52" s="424"/>
      <c r="D52" s="425" t="s">
        <v>132</v>
      </c>
      <c r="E52" s="426" t="s">
        <v>133</v>
      </c>
      <c r="F52" s="427" t="s">
        <v>139</v>
      </c>
      <c r="G52" s="428">
        <v>45464</v>
      </c>
      <c r="H52" s="429" t="s">
        <v>135</v>
      </c>
      <c r="I52" s="448"/>
      <c r="J52" s="449" t="s">
        <v>136</v>
      </c>
      <c r="K52" s="4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H24" sqref="H24"/>
    </sheetView>
  </sheetViews>
  <sheetFormatPr defaultColWidth="9" defaultRowHeight="14.25"/>
  <cols>
    <col min="1" max="1" width="15.625" style="115" customWidth="1"/>
    <col min="2" max="2" width="9" style="115" customWidth="1"/>
    <col min="3" max="4" width="8.5" style="116" customWidth="1"/>
    <col min="5" max="7" width="8.5" style="115" customWidth="1"/>
    <col min="8" max="8" width="6.5" style="115" customWidth="1"/>
    <col min="9" max="9" width="2.75" style="115" customWidth="1"/>
    <col min="10" max="10" width="9.15833333333333" style="115" customWidth="1"/>
    <col min="11" max="11" width="10.75" style="115" customWidth="1"/>
    <col min="12" max="15" width="9.75" style="115" customWidth="1"/>
    <col min="16" max="16" width="9.75" style="366" customWidth="1"/>
    <col min="17" max="254" width="9" style="115"/>
    <col min="255" max="16384" width="9" style="118"/>
  </cols>
  <sheetData>
    <row r="1" s="115" customFormat="1" ht="29" customHeight="1" spans="1:257">
      <c r="A1" s="119" t="s">
        <v>140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373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</row>
    <row r="2" s="115" customFormat="1" ht="20" customHeight="1" spans="1:257">
      <c r="A2" s="122" t="s">
        <v>61</v>
      </c>
      <c r="B2" s="123" t="str">
        <f>首期!B4</f>
        <v>QAMMBM95666</v>
      </c>
      <c r="C2" s="124"/>
      <c r="D2" s="123"/>
      <c r="E2" s="125" t="s">
        <v>67</v>
      </c>
      <c r="F2" s="126" t="str">
        <f>首期!B5</f>
        <v>儿童长裤</v>
      </c>
      <c r="G2" s="126"/>
      <c r="H2" s="126"/>
      <c r="I2" s="127"/>
      <c r="J2" s="122" t="s">
        <v>57</v>
      </c>
      <c r="K2" s="148" t="s">
        <v>56</v>
      </c>
      <c r="L2" s="148"/>
      <c r="M2" s="148"/>
      <c r="N2" s="148"/>
      <c r="O2" s="148"/>
      <c r="P2" s="37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  <c r="IW2" s="118"/>
    </row>
    <row r="3" s="115" customFormat="1" spans="1:257">
      <c r="A3" s="128" t="s">
        <v>141</v>
      </c>
      <c r="B3" s="129" t="s">
        <v>142</v>
      </c>
      <c r="C3" s="130"/>
      <c r="D3" s="129"/>
      <c r="E3" s="129"/>
      <c r="F3" s="129"/>
      <c r="G3" s="129"/>
      <c r="H3" s="129"/>
      <c r="I3" s="127"/>
      <c r="J3" s="149"/>
      <c r="K3" s="149"/>
      <c r="L3" s="149"/>
      <c r="M3" s="149"/>
      <c r="N3" s="149"/>
      <c r="O3" s="149"/>
      <c r="P3" s="374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  <c r="IW3" s="118"/>
    </row>
    <row r="4" s="115" customFormat="1" ht="16.5" spans="1:257">
      <c r="A4" s="128"/>
      <c r="B4" s="131" t="s">
        <v>143</v>
      </c>
      <c r="C4" s="131" t="s">
        <v>144</v>
      </c>
      <c r="D4" s="131" t="s">
        <v>145</v>
      </c>
      <c r="E4" s="131" t="s">
        <v>146</v>
      </c>
      <c r="F4" s="131" t="s">
        <v>147</v>
      </c>
      <c r="G4" s="131" t="s">
        <v>148</v>
      </c>
      <c r="H4" s="367" t="s">
        <v>149</v>
      </c>
      <c r="I4" s="127"/>
      <c r="J4" s="375"/>
      <c r="K4" s="376" t="s">
        <v>113</v>
      </c>
      <c r="L4" s="376" t="s">
        <v>150</v>
      </c>
      <c r="M4" s="376" t="s">
        <v>150</v>
      </c>
      <c r="N4" s="376"/>
      <c r="O4" s="377"/>
      <c r="P4" s="377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</row>
    <row r="5" s="115" customFormat="1" ht="16.5" spans="1:257">
      <c r="A5" s="128"/>
      <c r="B5" s="132"/>
      <c r="C5" s="132"/>
      <c r="D5" s="133"/>
      <c r="E5" s="133"/>
      <c r="F5" s="133"/>
      <c r="G5" s="133"/>
      <c r="H5" s="367"/>
      <c r="I5" s="127"/>
      <c r="J5" s="152"/>
      <c r="K5" s="378"/>
      <c r="L5" s="378">
        <v>130</v>
      </c>
      <c r="M5" s="378">
        <v>130</v>
      </c>
      <c r="N5" s="379"/>
      <c r="O5" s="378"/>
      <c r="P5" s="37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  <c r="IW5" s="118"/>
    </row>
    <row r="6" s="115" customFormat="1" ht="20" customHeight="1" spans="1:257">
      <c r="A6" s="134" t="s">
        <v>151</v>
      </c>
      <c r="B6" s="135">
        <f t="shared" ref="B6:B9" si="0">C6-5</f>
        <v>69</v>
      </c>
      <c r="C6" s="135">
        <v>74</v>
      </c>
      <c r="D6" s="135">
        <f t="shared" ref="D6:G6" si="1">C6+6</f>
        <v>80</v>
      </c>
      <c r="E6" s="135">
        <f t="shared" si="1"/>
        <v>86</v>
      </c>
      <c r="F6" s="135">
        <f t="shared" si="1"/>
        <v>92</v>
      </c>
      <c r="G6" s="135">
        <f t="shared" si="1"/>
        <v>98</v>
      </c>
      <c r="H6" s="368" t="s">
        <v>152</v>
      </c>
      <c r="I6" s="127"/>
      <c r="J6" s="152"/>
      <c r="K6" s="152"/>
      <c r="L6" s="152" t="s">
        <v>153</v>
      </c>
      <c r="M6" s="152" t="s">
        <v>153</v>
      </c>
      <c r="N6" s="152"/>
      <c r="O6" s="152"/>
      <c r="P6" s="152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</row>
    <row r="7" s="115" customFormat="1" ht="20" customHeight="1" spans="1:257">
      <c r="A7" s="136" t="s">
        <v>154</v>
      </c>
      <c r="B7" s="135">
        <f>C7-3</f>
        <v>51</v>
      </c>
      <c r="C7" s="135">
        <v>54</v>
      </c>
      <c r="D7" s="135">
        <f>C7+3</f>
        <v>57</v>
      </c>
      <c r="E7" s="135">
        <f>D7+3</f>
        <v>60</v>
      </c>
      <c r="F7" s="135">
        <f>E7+4</f>
        <v>64</v>
      </c>
      <c r="G7" s="135">
        <f t="shared" ref="G7:G9" si="2">F7+4</f>
        <v>68</v>
      </c>
      <c r="H7" s="368" t="s">
        <v>152</v>
      </c>
      <c r="I7" s="127"/>
      <c r="J7" s="152"/>
      <c r="K7" s="152"/>
      <c r="L7" s="152" t="s">
        <v>155</v>
      </c>
      <c r="M7" s="152" t="s">
        <v>155</v>
      </c>
      <c r="N7" s="152"/>
      <c r="O7" s="152"/>
      <c r="P7" s="152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</row>
    <row r="8" s="115" customFormat="1" ht="20" customHeight="1" spans="1:257">
      <c r="A8" s="136" t="s">
        <v>156</v>
      </c>
      <c r="B8" s="135">
        <f t="shared" si="0"/>
        <v>71</v>
      </c>
      <c r="C8" s="135">
        <v>76</v>
      </c>
      <c r="D8" s="135">
        <f>C8+6</f>
        <v>82</v>
      </c>
      <c r="E8" s="135">
        <f>D8+6</f>
        <v>88</v>
      </c>
      <c r="F8" s="135">
        <f>E8+6</f>
        <v>94</v>
      </c>
      <c r="G8" s="135">
        <f t="shared" si="2"/>
        <v>98</v>
      </c>
      <c r="H8" s="368" t="s">
        <v>152</v>
      </c>
      <c r="I8" s="127"/>
      <c r="J8" s="152"/>
      <c r="K8" s="152"/>
      <c r="L8" s="152" t="s">
        <v>155</v>
      </c>
      <c r="M8" s="152" t="s">
        <v>155</v>
      </c>
      <c r="N8" s="152"/>
      <c r="O8" s="152"/>
      <c r="P8" s="152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</row>
    <row r="9" s="115" customFormat="1" ht="20" customHeight="1" spans="1:257">
      <c r="A9" s="136" t="s">
        <v>157</v>
      </c>
      <c r="B9" s="135">
        <f t="shared" si="0"/>
        <v>83</v>
      </c>
      <c r="C9" s="135">
        <v>88</v>
      </c>
      <c r="D9" s="135">
        <f>C9+6</f>
        <v>94</v>
      </c>
      <c r="E9" s="135">
        <f>D9+6</f>
        <v>100</v>
      </c>
      <c r="F9" s="135">
        <f>E9+6</f>
        <v>106</v>
      </c>
      <c r="G9" s="135">
        <f t="shared" si="2"/>
        <v>110</v>
      </c>
      <c r="H9" s="368" t="s">
        <v>158</v>
      </c>
      <c r="I9" s="127"/>
      <c r="J9" s="152"/>
      <c r="K9" s="152"/>
      <c r="L9" s="152" t="s">
        <v>155</v>
      </c>
      <c r="M9" s="152" t="s">
        <v>155</v>
      </c>
      <c r="N9" s="152"/>
      <c r="O9" s="152"/>
      <c r="P9" s="152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  <c r="IW9" s="118"/>
    </row>
    <row r="10" s="115" customFormat="1" ht="20" customHeight="1" spans="1:257">
      <c r="A10" s="137" t="s">
        <v>159</v>
      </c>
      <c r="B10" s="138">
        <f>C10-1.6</f>
        <v>25.15</v>
      </c>
      <c r="C10" s="138">
        <v>26.75</v>
      </c>
      <c r="D10" s="138">
        <f>C10+1.9</f>
        <v>28.65</v>
      </c>
      <c r="E10" s="138">
        <f>C10+3.8</f>
        <v>30.55</v>
      </c>
      <c r="F10" s="138">
        <f>C10+5.7</f>
        <v>32.45</v>
      </c>
      <c r="G10" s="138">
        <f>C10+7</f>
        <v>33.75</v>
      </c>
      <c r="H10" s="368" t="s">
        <v>158</v>
      </c>
      <c r="I10" s="127"/>
      <c r="J10" s="152"/>
      <c r="K10" s="152"/>
      <c r="L10" s="152" t="s">
        <v>160</v>
      </c>
      <c r="M10" s="152" t="s">
        <v>155</v>
      </c>
      <c r="N10" s="152"/>
      <c r="O10" s="152"/>
      <c r="P10" s="152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  <c r="IW10" s="118"/>
    </row>
    <row r="11" s="115" customFormat="1" ht="20" customHeight="1" spans="1:257">
      <c r="A11" s="134" t="s">
        <v>161</v>
      </c>
      <c r="B11" s="135">
        <f>C11-1</f>
        <v>20</v>
      </c>
      <c r="C11" s="135">
        <v>21</v>
      </c>
      <c r="D11" s="135">
        <f>C11+1.2</f>
        <v>22.2</v>
      </c>
      <c r="E11" s="135">
        <f>D11+1.2</f>
        <v>23.4</v>
      </c>
      <c r="F11" s="135">
        <f>E11+1.2</f>
        <v>24.6</v>
      </c>
      <c r="G11" s="135">
        <f>F11+0.7</f>
        <v>25.3</v>
      </c>
      <c r="H11" s="368" t="s">
        <v>162</v>
      </c>
      <c r="I11" s="127"/>
      <c r="J11" s="152"/>
      <c r="K11" s="152"/>
      <c r="L11" s="152" t="s">
        <v>155</v>
      </c>
      <c r="M11" s="152" t="s">
        <v>155</v>
      </c>
      <c r="N11" s="152"/>
      <c r="O11" s="152"/>
      <c r="P11" s="152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  <c r="IW11" s="118"/>
    </row>
    <row r="12" s="115" customFormat="1" ht="20" customHeight="1" spans="1:257">
      <c r="A12" s="134" t="s">
        <v>163</v>
      </c>
      <c r="B12" s="135">
        <f>C12-0.5</f>
        <v>18</v>
      </c>
      <c r="C12" s="135">
        <v>18.5</v>
      </c>
      <c r="D12" s="135">
        <f t="shared" ref="D12:G12" si="3">C12+0.5</f>
        <v>19</v>
      </c>
      <c r="E12" s="135">
        <f t="shared" si="3"/>
        <v>19.5</v>
      </c>
      <c r="F12" s="135">
        <f t="shared" si="3"/>
        <v>20</v>
      </c>
      <c r="G12" s="135">
        <f t="shared" si="3"/>
        <v>20.5</v>
      </c>
      <c r="H12" s="368" t="s">
        <v>158</v>
      </c>
      <c r="I12" s="127"/>
      <c r="J12" s="152"/>
      <c r="K12" s="152"/>
      <c r="L12" s="152" t="s">
        <v>155</v>
      </c>
      <c r="M12" s="152" t="s">
        <v>155</v>
      </c>
      <c r="N12" s="152"/>
      <c r="O12" s="152"/>
      <c r="P12" s="152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  <c r="IW12" s="118"/>
    </row>
    <row r="13" s="115" customFormat="1" ht="20" customHeight="1" spans="1:257">
      <c r="A13" s="134" t="s">
        <v>164</v>
      </c>
      <c r="B13" s="135">
        <f>C13-0.5</f>
        <v>10.5</v>
      </c>
      <c r="C13" s="135">
        <v>11</v>
      </c>
      <c r="D13" s="135">
        <f t="shared" ref="D13:G13" si="4">C13+0.5</f>
        <v>11.5</v>
      </c>
      <c r="E13" s="135">
        <f t="shared" si="4"/>
        <v>12</v>
      </c>
      <c r="F13" s="135">
        <f t="shared" si="4"/>
        <v>12.5</v>
      </c>
      <c r="G13" s="135">
        <f t="shared" si="4"/>
        <v>13</v>
      </c>
      <c r="H13" s="368">
        <v>0</v>
      </c>
      <c r="I13" s="127"/>
      <c r="J13" s="152"/>
      <c r="K13" s="152"/>
      <c r="L13" s="152" t="s">
        <v>155</v>
      </c>
      <c r="M13" s="152" t="s">
        <v>155</v>
      </c>
      <c r="N13" s="152"/>
      <c r="O13" s="152"/>
      <c r="P13" s="152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  <c r="IW13" s="118"/>
    </row>
    <row r="14" s="115" customFormat="1" ht="20" customHeight="1" spans="1:257">
      <c r="A14" s="134" t="s">
        <v>165</v>
      </c>
      <c r="B14" s="135">
        <f>C14-1.5</f>
        <v>28.5</v>
      </c>
      <c r="C14" s="135">
        <v>30</v>
      </c>
      <c r="D14" s="135">
        <f>C14+1.7</f>
        <v>31.7</v>
      </c>
      <c r="E14" s="135">
        <f>D14+1.7</f>
        <v>33.4</v>
      </c>
      <c r="F14" s="135">
        <f>E14+1.7</f>
        <v>35.1</v>
      </c>
      <c r="G14" s="135">
        <f>F14+1.6</f>
        <v>36.7</v>
      </c>
      <c r="H14" s="369"/>
      <c r="I14" s="127"/>
      <c r="J14" s="152"/>
      <c r="K14" s="152"/>
      <c r="L14" s="152" t="s">
        <v>166</v>
      </c>
      <c r="M14" s="152" t="s">
        <v>155</v>
      </c>
      <c r="N14" s="152"/>
      <c r="O14" s="152"/>
      <c r="P14" s="152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  <c r="IW14" s="118"/>
    </row>
    <row r="15" s="115" customFormat="1" ht="20" customHeight="1" spans="1:257">
      <c r="A15" s="134" t="s">
        <v>167</v>
      </c>
      <c r="B15" s="135">
        <f>C15-1.8</f>
        <v>32.7</v>
      </c>
      <c r="C15" s="135">
        <v>34.5</v>
      </c>
      <c r="D15" s="135">
        <f>C15+2.25</f>
        <v>36.75</v>
      </c>
      <c r="E15" s="135">
        <f>D15+2.25</f>
        <v>39</v>
      </c>
      <c r="F15" s="135">
        <f>E15+2.25</f>
        <v>41.25</v>
      </c>
      <c r="G15" s="135">
        <f>F15+2</f>
        <v>43.25</v>
      </c>
      <c r="H15" s="369"/>
      <c r="I15" s="127"/>
      <c r="J15" s="152"/>
      <c r="K15" s="152"/>
      <c r="L15" s="152" t="s">
        <v>168</v>
      </c>
      <c r="M15" s="152" t="s">
        <v>168</v>
      </c>
      <c r="N15" s="152"/>
      <c r="O15" s="152"/>
      <c r="P15" s="152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  <c r="IW15" s="118"/>
    </row>
    <row r="16" s="115" customFormat="1" ht="20" customHeight="1" spans="1:257">
      <c r="A16" s="136" t="s">
        <v>169</v>
      </c>
      <c r="B16" s="139">
        <v>3.5</v>
      </c>
      <c r="C16" s="139">
        <v>3.5</v>
      </c>
      <c r="D16" s="139">
        <v>3.5</v>
      </c>
      <c r="E16" s="139">
        <v>3.5</v>
      </c>
      <c r="F16" s="139">
        <v>3.5</v>
      </c>
      <c r="G16" s="139">
        <v>3.5</v>
      </c>
      <c r="H16" s="369"/>
      <c r="I16" s="127"/>
      <c r="J16" s="152"/>
      <c r="K16" s="152"/>
      <c r="L16" s="152" t="s">
        <v>155</v>
      </c>
      <c r="M16" s="152" t="s">
        <v>155</v>
      </c>
      <c r="N16" s="152"/>
      <c r="O16" s="152"/>
      <c r="P16" s="152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  <c r="IW16" s="118"/>
    </row>
    <row r="17" s="115" customFormat="1" ht="20" customHeight="1" spans="1:257">
      <c r="A17" s="136" t="s">
        <v>170</v>
      </c>
      <c r="B17" s="135">
        <v>13</v>
      </c>
      <c r="C17" s="135"/>
      <c r="D17" s="135">
        <v>14</v>
      </c>
      <c r="E17" s="135"/>
      <c r="F17" s="135">
        <v>15</v>
      </c>
      <c r="G17" s="135"/>
      <c r="H17" s="370"/>
      <c r="I17" s="127"/>
      <c r="J17" s="152"/>
      <c r="K17" s="152"/>
      <c r="L17" s="152" t="s">
        <v>155</v>
      </c>
      <c r="M17" s="152" t="s">
        <v>155</v>
      </c>
      <c r="N17" s="152"/>
      <c r="O17" s="152"/>
      <c r="P17" s="152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  <c r="IW17" s="118"/>
    </row>
    <row r="18" s="115" customFormat="1" ht="20" customHeight="1" spans="1:257">
      <c r="A18" s="140"/>
      <c r="B18" s="141"/>
      <c r="C18" s="141"/>
      <c r="D18" s="141"/>
      <c r="E18" s="141"/>
      <c r="F18" s="141"/>
      <c r="G18" s="141"/>
      <c r="H18" s="370"/>
      <c r="I18" s="127"/>
      <c r="J18" s="152"/>
      <c r="K18" s="152"/>
      <c r="L18" s="152"/>
      <c r="M18" s="152"/>
      <c r="N18" s="152"/>
      <c r="O18" s="152"/>
      <c r="P18" s="152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  <c r="IW18" s="118"/>
    </row>
    <row r="19" s="115" customFormat="1" ht="20" customHeight="1" spans="1:257">
      <c r="A19" s="140"/>
      <c r="B19" s="141"/>
      <c r="C19" s="141"/>
      <c r="D19" s="141"/>
      <c r="E19" s="141"/>
      <c r="F19" s="141"/>
      <c r="G19" s="141"/>
      <c r="H19" s="370"/>
      <c r="I19" s="127"/>
      <c r="J19" s="152"/>
      <c r="K19" s="152"/>
      <c r="L19" s="152"/>
      <c r="M19" s="152"/>
      <c r="N19" s="152"/>
      <c r="O19" s="152"/>
      <c r="P19" s="152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  <c r="IW19" s="118"/>
    </row>
    <row r="20" s="115" customFormat="1" ht="20" customHeight="1" spans="1:257">
      <c r="A20" s="140"/>
      <c r="B20" s="141"/>
      <c r="C20" s="142"/>
      <c r="D20" s="141"/>
      <c r="E20" s="141"/>
      <c r="F20" s="141"/>
      <c r="G20" s="141"/>
      <c r="H20" s="371"/>
      <c r="I20" s="127"/>
      <c r="J20" s="152"/>
      <c r="K20" s="152"/>
      <c r="L20" s="152"/>
      <c r="M20" s="152"/>
      <c r="N20" s="152"/>
      <c r="O20" s="152"/>
      <c r="P20" s="152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  <c r="IW20" s="118"/>
    </row>
    <row r="21" s="115" customFormat="1" ht="20" customHeight="1" spans="1:257">
      <c r="A21" s="140"/>
      <c r="B21" s="141"/>
      <c r="C21" s="142"/>
      <c r="D21" s="141"/>
      <c r="E21" s="141"/>
      <c r="F21" s="141"/>
      <c r="G21" s="141"/>
      <c r="H21" s="372"/>
      <c r="I21" s="127"/>
      <c r="J21" s="380"/>
      <c r="K21" s="380"/>
      <c r="L21" s="152"/>
      <c r="M21" s="152"/>
      <c r="N21" s="380"/>
      <c r="O21" s="152"/>
      <c r="P21" s="152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</row>
    <row r="22" s="115" customFormat="1" ht="16.5" spans="1:257">
      <c r="A22" s="143"/>
      <c r="B22" s="143"/>
      <c r="C22" s="144"/>
      <c r="D22" s="144"/>
      <c r="E22" s="145"/>
      <c r="F22" s="144"/>
      <c r="G22" s="144"/>
      <c r="H22" s="144"/>
      <c r="P22" s="373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</row>
    <row r="23" s="115" customFormat="1" spans="1:257">
      <c r="A23" s="146" t="s">
        <v>171</v>
      </c>
      <c r="B23" s="146"/>
      <c r="C23" s="147"/>
      <c r="D23" s="147"/>
      <c r="P23" s="373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</row>
    <row r="24" s="115" customFormat="1" spans="3:257">
      <c r="C24" s="116"/>
      <c r="D24" s="116"/>
      <c r="J24" s="153" t="s">
        <v>172</v>
      </c>
      <c r="K24" s="271">
        <v>45464</v>
      </c>
      <c r="L24" s="153" t="s">
        <v>173</v>
      </c>
      <c r="M24" s="153" t="s">
        <v>133</v>
      </c>
      <c r="N24" s="153" t="s">
        <v>174</v>
      </c>
      <c r="O24" s="115" t="s">
        <v>136</v>
      </c>
      <c r="P24" s="373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</row>
  </sheetData>
  <mergeCells count="12">
    <mergeCell ref="A1:O1"/>
    <mergeCell ref="B2:D2"/>
    <mergeCell ref="F2:H2"/>
    <mergeCell ref="K2:O2"/>
    <mergeCell ref="B3:H3"/>
    <mergeCell ref="J3:O3"/>
    <mergeCell ref="B17:C17"/>
    <mergeCell ref="D17:E17"/>
    <mergeCell ref="F17:G17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O24" sqref="O24"/>
    </sheetView>
  </sheetViews>
  <sheetFormatPr defaultColWidth="10" defaultRowHeight="16.5" customHeight="1"/>
  <cols>
    <col min="1" max="1" width="10.875" style="273" customWidth="1"/>
    <col min="2" max="16384" width="10" style="273"/>
  </cols>
  <sheetData>
    <row r="1" ht="22.5" customHeight="1" spans="1:11">
      <c r="A1" s="158" t="s">
        <v>175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74" t="s">
        <v>53</v>
      </c>
      <c r="B2" s="275"/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6" t="s">
        <v>56</v>
      </c>
      <c r="J2" s="346"/>
      <c r="K2" s="347"/>
    </row>
    <row r="3" customHeight="1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customHeight="1" spans="1:11">
      <c r="A4" s="284" t="s">
        <v>61</v>
      </c>
      <c r="B4" s="164"/>
      <c r="C4" s="165"/>
      <c r="D4" s="284" t="s">
        <v>63</v>
      </c>
      <c r="E4" s="285"/>
      <c r="F4" s="286"/>
      <c r="G4" s="287"/>
      <c r="H4" s="284" t="s">
        <v>64</v>
      </c>
      <c r="I4" s="285"/>
      <c r="J4" s="164" t="s">
        <v>65</v>
      </c>
      <c r="K4" s="165" t="s">
        <v>66</v>
      </c>
    </row>
    <row r="5" customHeight="1" spans="1:11">
      <c r="A5" s="288" t="s">
        <v>67</v>
      </c>
      <c r="B5" s="164"/>
      <c r="C5" s="165"/>
      <c r="D5" s="284" t="s">
        <v>69</v>
      </c>
      <c r="E5" s="285"/>
      <c r="F5" s="286"/>
      <c r="G5" s="287"/>
      <c r="H5" s="284" t="s">
        <v>70</v>
      </c>
      <c r="I5" s="285"/>
      <c r="J5" s="164" t="s">
        <v>65</v>
      </c>
      <c r="K5" s="165" t="s">
        <v>66</v>
      </c>
    </row>
    <row r="6" customHeight="1" spans="1:11">
      <c r="A6" s="284" t="s">
        <v>71</v>
      </c>
      <c r="B6" s="289"/>
      <c r="C6" s="290"/>
      <c r="D6" s="288" t="s">
        <v>73</v>
      </c>
      <c r="E6" s="291"/>
      <c r="F6" s="286"/>
      <c r="G6" s="287"/>
      <c r="H6" s="284" t="s">
        <v>74</v>
      </c>
      <c r="I6" s="285"/>
      <c r="J6" s="164" t="s">
        <v>65</v>
      </c>
      <c r="K6" s="165" t="s">
        <v>66</v>
      </c>
    </row>
    <row r="7" customHeight="1" spans="1:11">
      <c r="A7" s="284" t="s">
        <v>75</v>
      </c>
      <c r="B7" s="292"/>
      <c r="C7" s="293"/>
      <c r="D7" s="288" t="s">
        <v>76</v>
      </c>
      <c r="E7" s="294"/>
      <c r="F7" s="286"/>
      <c r="G7" s="287"/>
      <c r="H7" s="284" t="s">
        <v>77</v>
      </c>
      <c r="I7" s="285"/>
      <c r="J7" s="164" t="s">
        <v>65</v>
      </c>
      <c r="K7" s="165" t="s">
        <v>66</v>
      </c>
    </row>
    <row r="8" customHeight="1" spans="1:16">
      <c r="A8" s="295" t="s">
        <v>78</v>
      </c>
      <c r="B8" s="296"/>
      <c r="C8" s="297"/>
      <c r="D8" s="298" t="s">
        <v>80</v>
      </c>
      <c r="E8" s="299"/>
      <c r="F8" s="300"/>
      <c r="G8" s="301"/>
      <c r="H8" s="298" t="s">
        <v>81</v>
      </c>
      <c r="I8" s="299"/>
      <c r="J8" s="318" t="s">
        <v>65</v>
      </c>
      <c r="K8" s="348" t="s">
        <v>66</v>
      </c>
      <c r="P8" s="218"/>
    </row>
    <row r="9" customHeight="1" spans="1:11">
      <c r="A9" s="302" t="s">
        <v>176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84</v>
      </c>
      <c r="B10" s="304" t="s">
        <v>85</v>
      </c>
      <c r="C10" s="305" t="s">
        <v>86</v>
      </c>
      <c r="D10" s="306"/>
      <c r="E10" s="307" t="s">
        <v>89</v>
      </c>
      <c r="F10" s="304" t="s">
        <v>85</v>
      </c>
      <c r="G10" s="305" t="s">
        <v>86</v>
      </c>
      <c r="H10" s="304"/>
      <c r="I10" s="307" t="s">
        <v>87</v>
      </c>
      <c r="J10" s="304" t="s">
        <v>85</v>
      </c>
      <c r="K10" s="349" t="s">
        <v>86</v>
      </c>
    </row>
    <row r="11" customHeight="1" spans="1:11">
      <c r="A11" s="288" t="s">
        <v>90</v>
      </c>
      <c r="B11" s="308" t="s">
        <v>85</v>
      </c>
      <c r="C11" s="164" t="s">
        <v>86</v>
      </c>
      <c r="D11" s="294"/>
      <c r="E11" s="291" t="s">
        <v>92</v>
      </c>
      <c r="F11" s="308" t="s">
        <v>85</v>
      </c>
      <c r="G11" s="164" t="s">
        <v>86</v>
      </c>
      <c r="H11" s="308"/>
      <c r="I11" s="291" t="s">
        <v>97</v>
      </c>
      <c r="J11" s="308" t="s">
        <v>85</v>
      </c>
      <c r="K11" s="165" t="s">
        <v>86</v>
      </c>
    </row>
    <row r="12" customHeight="1" spans="1:11">
      <c r="A12" s="298" t="s">
        <v>119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50"/>
    </row>
    <row r="13" customHeight="1" spans="1:11">
      <c r="A13" s="309" t="s">
        <v>177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178</v>
      </c>
      <c r="B14" s="311"/>
      <c r="C14" s="311"/>
      <c r="D14" s="311"/>
      <c r="E14" s="311"/>
      <c r="F14" s="311"/>
      <c r="G14" s="311"/>
      <c r="H14" s="312"/>
      <c r="I14" s="351"/>
      <c r="J14" s="351"/>
      <c r="K14" s="352"/>
    </row>
    <row r="15" customHeight="1" spans="1:11">
      <c r="A15" s="313"/>
      <c r="B15" s="314"/>
      <c r="C15" s="314"/>
      <c r="D15" s="315"/>
      <c r="E15" s="316"/>
      <c r="F15" s="314"/>
      <c r="G15" s="314"/>
      <c r="H15" s="315"/>
      <c r="I15" s="353"/>
      <c r="J15" s="354"/>
      <c r="K15" s="355"/>
    </row>
    <row r="16" customHeight="1" spans="1:1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48"/>
    </row>
    <row r="17" customHeight="1" spans="1:11">
      <c r="A17" s="309" t="s">
        <v>179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9" t="s">
        <v>180</v>
      </c>
      <c r="B18" s="320"/>
      <c r="C18" s="320"/>
      <c r="D18" s="320"/>
      <c r="E18" s="320"/>
      <c r="F18" s="320"/>
      <c r="G18" s="320"/>
      <c r="H18" s="320"/>
      <c r="I18" s="351"/>
      <c r="J18" s="351"/>
      <c r="K18" s="352"/>
    </row>
    <row r="19" customHeight="1" spans="1:11">
      <c r="A19" s="313"/>
      <c r="B19" s="314"/>
      <c r="C19" s="314"/>
      <c r="D19" s="315"/>
      <c r="E19" s="316"/>
      <c r="F19" s="314"/>
      <c r="G19" s="314"/>
      <c r="H19" s="315"/>
      <c r="I19" s="353"/>
      <c r="J19" s="354"/>
      <c r="K19" s="355"/>
    </row>
    <row r="20" customHeight="1" spans="1:1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48"/>
    </row>
    <row r="21" customHeight="1" spans="1:11">
      <c r="A21" s="321" t="s">
        <v>116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customHeight="1" spans="1:11">
      <c r="A22" s="159" t="s">
        <v>117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2"/>
    </row>
    <row r="23" customHeight="1" spans="1:11">
      <c r="A23" s="172" t="s">
        <v>118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5"/>
    </row>
    <row r="24" customHeight="1" spans="1:11">
      <c r="A24" s="322" t="s">
        <v>181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56"/>
    </row>
    <row r="25" customHeight="1" spans="1:1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57"/>
    </row>
    <row r="26" customHeight="1" spans="1:11">
      <c r="A26" s="302" t="s">
        <v>125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8" t="s">
        <v>126</v>
      </c>
      <c r="B27" s="305" t="s">
        <v>95</v>
      </c>
      <c r="C27" s="305" t="s">
        <v>96</v>
      </c>
      <c r="D27" s="305" t="s">
        <v>88</v>
      </c>
      <c r="E27" s="279" t="s">
        <v>127</v>
      </c>
      <c r="F27" s="305" t="s">
        <v>95</v>
      </c>
      <c r="G27" s="305" t="s">
        <v>96</v>
      </c>
      <c r="H27" s="305" t="s">
        <v>88</v>
      </c>
      <c r="I27" s="279" t="s">
        <v>128</v>
      </c>
      <c r="J27" s="305" t="s">
        <v>95</v>
      </c>
      <c r="K27" s="349" t="s">
        <v>96</v>
      </c>
    </row>
    <row r="28" customHeight="1" spans="1:11">
      <c r="A28" s="325" t="s">
        <v>87</v>
      </c>
      <c r="B28" s="164" t="s">
        <v>95</v>
      </c>
      <c r="C28" s="164" t="s">
        <v>96</v>
      </c>
      <c r="D28" s="164" t="s">
        <v>88</v>
      </c>
      <c r="E28" s="326" t="s">
        <v>94</v>
      </c>
      <c r="F28" s="164" t="s">
        <v>95</v>
      </c>
      <c r="G28" s="164" t="s">
        <v>96</v>
      </c>
      <c r="H28" s="164" t="s">
        <v>88</v>
      </c>
      <c r="I28" s="326" t="s">
        <v>105</v>
      </c>
      <c r="J28" s="164" t="s">
        <v>95</v>
      </c>
      <c r="K28" s="165" t="s">
        <v>96</v>
      </c>
    </row>
    <row r="29" customHeight="1" spans="1:11">
      <c r="A29" s="284" t="s">
        <v>98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customHeight="1" spans="1:11">
      <c r="A31" s="330" t="s">
        <v>182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ht="21" customHeight="1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60"/>
    </row>
    <row r="33" ht="21" customHeight="1" spans="1:1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60"/>
    </row>
    <row r="34" ht="21" customHeight="1" spans="1:1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60"/>
    </row>
    <row r="35" ht="21" customHeight="1" spans="1:11">
      <c r="A35" s="331"/>
      <c r="B35" s="332"/>
      <c r="C35" s="332"/>
      <c r="D35" s="332"/>
      <c r="E35" s="332"/>
      <c r="F35" s="332"/>
      <c r="G35" s="332"/>
      <c r="H35" s="332"/>
      <c r="I35" s="332"/>
      <c r="J35" s="332"/>
      <c r="K35" s="360"/>
    </row>
    <row r="36" ht="21" customHeight="1" spans="1:1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60"/>
    </row>
    <row r="37" ht="21" customHeight="1" spans="1:11">
      <c r="A37" s="331"/>
      <c r="B37" s="332"/>
      <c r="C37" s="332"/>
      <c r="D37" s="332"/>
      <c r="E37" s="332"/>
      <c r="F37" s="332"/>
      <c r="G37" s="332"/>
      <c r="H37" s="332"/>
      <c r="I37" s="332"/>
      <c r="J37" s="332"/>
      <c r="K37" s="360"/>
    </row>
    <row r="38" ht="21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0"/>
    </row>
    <row r="39" ht="21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0"/>
    </row>
    <row r="40" ht="21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0"/>
    </row>
    <row r="41" ht="21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0"/>
    </row>
    <row r="42" ht="21" customHeight="1" spans="1:11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60"/>
    </row>
    <row r="43" ht="17.25" customHeight="1" spans="1:11">
      <c r="A43" s="328" t="s">
        <v>124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59"/>
    </row>
    <row r="44" customHeight="1" spans="1:11">
      <c r="A44" s="330" t="s">
        <v>183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ht="18" customHeight="1" spans="1:11">
      <c r="A45" s="333" t="s">
        <v>119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61"/>
    </row>
    <row r="46" ht="18" customHeight="1" spans="1:11">
      <c r="A46" s="333" t="s">
        <v>184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61"/>
    </row>
    <row r="47" ht="18" customHeight="1" spans="1:11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57"/>
    </row>
    <row r="48" ht="21" customHeight="1" spans="1:11">
      <c r="A48" s="335" t="s">
        <v>130</v>
      </c>
      <c r="B48" s="336" t="s">
        <v>131</v>
      </c>
      <c r="C48" s="336"/>
      <c r="D48" s="337" t="s">
        <v>132</v>
      </c>
      <c r="E48" s="337"/>
      <c r="F48" s="337" t="s">
        <v>134</v>
      </c>
      <c r="G48" s="338"/>
      <c r="H48" s="339" t="s">
        <v>135</v>
      </c>
      <c r="I48" s="339"/>
      <c r="J48" s="336" t="s">
        <v>136</v>
      </c>
      <c r="K48" s="362"/>
    </row>
    <row r="49" customHeight="1" spans="1:11">
      <c r="A49" s="340" t="s">
        <v>137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63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64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65"/>
    </row>
    <row r="52" ht="21" customHeight="1" spans="1:11">
      <c r="A52" s="335" t="s">
        <v>130</v>
      </c>
      <c r="B52" s="336" t="s">
        <v>131</v>
      </c>
      <c r="C52" s="336"/>
      <c r="D52" s="337" t="s">
        <v>132</v>
      </c>
      <c r="E52" s="337"/>
      <c r="F52" s="337" t="s">
        <v>134</v>
      </c>
      <c r="G52" s="338"/>
      <c r="H52" s="339" t="s">
        <v>135</v>
      </c>
      <c r="I52" s="339"/>
      <c r="J52" s="336" t="s">
        <v>136</v>
      </c>
      <c r="K52" s="36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15" customWidth="1"/>
    <col min="2" max="2" width="8.5" style="115" customWidth="1"/>
    <col min="3" max="3" width="8.5" style="116" customWidth="1"/>
    <col min="4" max="7" width="8.5" style="115" customWidth="1"/>
    <col min="8" max="8" width="8.875" style="115" customWidth="1"/>
    <col min="9" max="13" width="12.625" style="115" customWidth="1"/>
    <col min="14" max="14" width="12.625" style="237" customWidth="1"/>
    <col min="15" max="15" width="8.875" style="237" customWidth="1"/>
    <col min="16" max="247" width="9" style="115"/>
    <col min="248" max="16384" width="9" style="118"/>
  </cols>
  <sheetData>
    <row r="1" s="115" customFormat="1" ht="29" customHeight="1" spans="1:250">
      <c r="A1" s="119" t="s">
        <v>140</v>
      </c>
      <c r="B1" s="121"/>
      <c r="C1" s="120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256"/>
      <c r="O1" s="256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</row>
    <row r="2" s="115" customFormat="1" ht="20" customHeight="1" spans="1:250">
      <c r="A2" s="238" t="s">
        <v>61</v>
      </c>
      <c r="B2" s="239"/>
      <c r="C2" s="240"/>
      <c r="D2" s="241"/>
      <c r="E2" s="242" t="s">
        <v>67</v>
      </c>
      <c r="F2" s="243" t="s">
        <v>68</v>
      </c>
      <c r="G2" s="243"/>
      <c r="H2" s="244"/>
      <c r="I2" s="257" t="s">
        <v>57</v>
      </c>
      <c r="J2" s="258" t="s">
        <v>56</v>
      </c>
      <c r="K2" s="258"/>
      <c r="L2" s="258"/>
      <c r="M2" s="258"/>
      <c r="N2" s="259"/>
      <c r="O2" s="260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</row>
    <row r="3" s="115" customFormat="1" spans="1:250">
      <c r="A3" s="245" t="s">
        <v>141</v>
      </c>
      <c r="B3" s="129" t="s">
        <v>142</v>
      </c>
      <c r="C3" s="130"/>
      <c r="D3" s="129"/>
      <c r="E3" s="129"/>
      <c r="F3" s="129"/>
      <c r="G3" s="129"/>
      <c r="H3" s="127"/>
      <c r="I3" s="261"/>
      <c r="J3" s="261"/>
      <c r="K3" s="261"/>
      <c r="L3" s="261"/>
      <c r="M3" s="261"/>
      <c r="N3" s="261"/>
      <c r="O3" s="262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</row>
    <row r="4" s="115" customFormat="1" ht="15" spans="1:250">
      <c r="A4" s="245"/>
      <c r="B4" s="246" t="s">
        <v>185</v>
      </c>
      <c r="C4" s="246" t="s">
        <v>144</v>
      </c>
      <c r="D4" s="246" t="s">
        <v>145</v>
      </c>
      <c r="E4" s="246" t="s">
        <v>146</v>
      </c>
      <c r="F4" s="246" t="s">
        <v>147</v>
      </c>
      <c r="G4" s="246" t="s">
        <v>186</v>
      </c>
      <c r="H4" s="127"/>
      <c r="I4" s="246"/>
      <c r="J4" s="246"/>
      <c r="K4" s="246"/>
      <c r="L4" s="246"/>
      <c r="M4" s="246"/>
      <c r="N4" s="246"/>
      <c r="O4" s="263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</row>
    <row r="5" s="115" customFormat="1" ht="20" customHeight="1" spans="1:250">
      <c r="A5" s="245"/>
      <c r="B5" s="132"/>
      <c r="C5" s="132"/>
      <c r="D5" s="133"/>
      <c r="E5" s="133"/>
      <c r="F5" s="133"/>
      <c r="G5" s="133"/>
      <c r="H5" s="247"/>
      <c r="I5" s="264"/>
      <c r="J5" s="264"/>
      <c r="K5" s="264"/>
      <c r="L5" s="264"/>
      <c r="M5" s="264"/>
      <c r="N5" s="264"/>
      <c r="O5" s="265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</row>
    <row r="6" s="115" customFormat="1" ht="20" customHeight="1" spans="1:250">
      <c r="A6" s="248"/>
      <c r="B6" s="249"/>
      <c r="C6" s="250"/>
      <c r="D6" s="249"/>
      <c r="E6" s="249"/>
      <c r="F6" s="249"/>
      <c r="G6" s="249"/>
      <c r="H6" s="247"/>
      <c r="I6" s="266"/>
      <c r="J6" s="266"/>
      <c r="K6" s="266"/>
      <c r="L6" s="266"/>
      <c r="M6" s="266"/>
      <c r="N6" s="266"/>
      <c r="O6" s="267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</row>
    <row r="7" s="115" customFormat="1" ht="20" customHeight="1" spans="1:250">
      <c r="A7" s="248"/>
      <c r="B7" s="249"/>
      <c r="C7" s="250"/>
      <c r="D7" s="249"/>
      <c r="E7" s="249"/>
      <c r="F7" s="249"/>
      <c r="G7" s="249"/>
      <c r="H7" s="247"/>
      <c r="I7" s="266"/>
      <c r="J7" s="266"/>
      <c r="K7" s="266"/>
      <c r="L7" s="266"/>
      <c r="M7" s="266"/>
      <c r="N7" s="266"/>
      <c r="O7" s="267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</row>
    <row r="8" s="115" customFormat="1" ht="20" customHeight="1" spans="1:250">
      <c r="A8" s="248"/>
      <c r="B8" s="249"/>
      <c r="C8" s="250"/>
      <c r="D8" s="249"/>
      <c r="E8" s="249"/>
      <c r="F8" s="249"/>
      <c r="G8" s="249"/>
      <c r="H8" s="247"/>
      <c r="I8" s="266"/>
      <c r="J8" s="266"/>
      <c r="K8" s="266"/>
      <c r="L8" s="266"/>
      <c r="M8" s="266"/>
      <c r="N8" s="266"/>
      <c r="O8" s="267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</row>
    <row r="9" s="115" customFormat="1" ht="20" customHeight="1" spans="1:250">
      <c r="A9" s="248"/>
      <c r="B9" s="249"/>
      <c r="C9" s="250"/>
      <c r="D9" s="249"/>
      <c r="E9" s="249"/>
      <c r="F9" s="249"/>
      <c r="G9" s="249"/>
      <c r="H9" s="247"/>
      <c r="I9" s="266"/>
      <c r="J9" s="266"/>
      <c r="K9" s="266"/>
      <c r="L9" s="266"/>
      <c r="M9" s="266"/>
      <c r="N9" s="266"/>
      <c r="O9" s="267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</row>
    <row r="10" s="115" customFormat="1" ht="20" customHeight="1" spans="1:250">
      <c r="A10" s="248"/>
      <c r="B10" s="249"/>
      <c r="C10" s="250"/>
      <c r="D10" s="249"/>
      <c r="E10" s="249"/>
      <c r="F10" s="249"/>
      <c r="G10" s="249"/>
      <c r="H10" s="247"/>
      <c r="I10" s="266"/>
      <c r="J10" s="266"/>
      <c r="K10" s="266"/>
      <c r="L10" s="266"/>
      <c r="M10" s="266"/>
      <c r="N10" s="266"/>
      <c r="O10" s="267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</row>
    <row r="11" s="115" customFormat="1" ht="20" customHeight="1" spans="1:250">
      <c r="A11" s="248"/>
      <c r="B11" s="249"/>
      <c r="C11" s="250"/>
      <c r="D11" s="249"/>
      <c r="E11" s="249"/>
      <c r="F11" s="249"/>
      <c r="G11" s="249"/>
      <c r="H11" s="247"/>
      <c r="I11" s="266"/>
      <c r="J11" s="266"/>
      <c r="K11" s="266"/>
      <c r="L11" s="266"/>
      <c r="M11" s="266"/>
      <c r="N11" s="266"/>
      <c r="O11" s="267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</row>
    <row r="12" s="115" customFormat="1" ht="20" customHeight="1" spans="1:250">
      <c r="A12" s="248"/>
      <c r="B12" s="249"/>
      <c r="C12" s="250"/>
      <c r="D12" s="249"/>
      <c r="E12" s="249"/>
      <c r="F12" s="249"/>
      <c r="G12" s="249"/>
      <c r="H12" s="247"/>
      <c r="I12" s="266"/>
      <c r="J12" s="266"/>
      <c r="K12" s="266"/>
      <c r="L12" s="266"/>
      <c r="M12" s="266"/>
      <c r="N12" s="266"/>
      <c r="O12" s="267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</row>
    <row r="13" s="115" customFormat="1" ht="20" customHeight="1" spans="1:250">
      <c r="A13" s="248"/>
      <c r="B13" s="249"/>
      <c r="C13" s="250"/>
      <c r="D13" s="249"/>
      <c r="E13" s="249"/>
      <c r="F13" s="249"/>
      <c r="G13" s="249"/>
      <c r="H13" s="247"/>
      <c r="I13" s="266"/>
      <c r="J13" s="266"/>
      <c r="K13" s="266"/>
      <c r="L13" s="266"/>
      <c r="M13" s="266"/>
      <c r="N13" s="266"/>
      <c r="O13" s="267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</row>
    <row r="14" s="115" customFormat="1" ht="20" customHeight="1" spans="1:250">
      <c r="A14" s="248"/>
      <c r="B14" s="249"/>
      <c r="C14" s="250"/>
      <c r="D14" s="249"/>
      <c r="E14" s="249"/>
      <c r="F14" s="249"/>
      <c r="G14" s="249"/>
      <c r="H14" s="247"/>
      <c r="I14" s="266"/>
      <c r="J14" s="266"/>
      <c r="K14" s="266"/>
      <c r="L14" s="266"/>
      <c r="M14" s="266"/>
      <c r="N14" s="266"/>
      <c r="O14" s="267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</row>
    <row r="15" s="115" customFormat="1" ht="20" customHeight="1" spans="1:250">
      <c r="A15" s="248"/>
      <c r="B15" s="249"/>
      <c r="C15" s="250"/>
      <c r="D15" s="249"/>
      <c r="E15" s="249"/>
      <c r="F15" s="249"/>
      <c r="G15" s="249"/>
      <c r="H15" s="247"/>
      <c r="I15" s="266"/>
      <c r="J15" s="266"/>
      <c r="K15" s="266"/>
      <c r="L15" s="266"/>
      <c r="M15" s="266"/>
      <c r="N15" s="266"/>
      <c r="O15" s="267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</row>
    <row r="16" s="115" customFormat="1" ht="20" customHeight="1" spans="1:250">
      <c r="A16" s="248"/>
      <c r="B16" s="249"/>
      <c r="C16" s="250"/>
      <c r="D16" s="249"/>
      <c r="E16" s="249"/>
      <c r="F16" s="249"/>
      <c r="G16" s="249"/>
      <c r="H16" s="247"/>
      <c r="I16" s="266"/>
      <c r="J16" s="266"/>
      <c r="K16" s="266"/>
      <c r="L16" s="266"/>
      <c r="M16" s="266"/>
      <c r="N16" s="266"/>
      <c r="O16" s="267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</row>
    <row r="17" s="115" customFormat="1" ht="20" customHeight="1" spans="1:250">
      <c r="A17" s="248"/>
      <c r="B17" s="249"/>
      <c r="C17" s="250"/>
      <c r="D17" s="249"/>
      <c r="E17" s="249"/>
      <c r="F17" s="249"/>
      <c r="G17" s="249"/>
      <c r="H17" s="247"/>
      <c r="I17" s="266"/>
      <c r="J17" s="266"/>
      <c r="K17" s="266"/>
      <c r="L17" s="266"/>
      <c r="M17" s="266"/>
      <c r="N17" s="266"/>
      <c r="O17" s="267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</row>
    <row r="18" s="115" customFormat="1" ht="20" customHeight="1" spans="1:250">
      <c r="A18" s="248"/>
      <c r="B18" s="249"/>
      <c r="C18" s="250"/>
      <c r="D18" s="249"/>
      <c r="E18" s="249"/>
      <c r="F18" s="249"/>
      <c r="G18" s="249"/>
      <c r="H18" s="247"/>
      <c r="I18" s="266"/>
      <c r="J18" s="266"/>
      <c r="K18" s="266"/>
      <c r="L18" s="266"/>
      <c r="M18" s="266"/>
      <c r="N18" s="266"/>
      <c r="O18" s="267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</row>
    <row r="19" s="115" customFormat="1" ht="20" customHeight="1" spans="1:250">
      <c r="A19" s="251"/>
      <c r="B19" s="142"/>
      <c r="C19" s="142"/>
      <c r="D19" s="142"/>
      <c r="E19" s="142"/>
      <c r="F19" s="142"/>
      <c r="G19" s="142"/>
      <c r="H19" s="247"/>
      <c r="I19" s="266"/>
      <c r="J19" s="266"/>
      <c r="K19" s="266"/>
      <c r="L19" s="266"/>
      <c r="M19" s="266"/>
      <c r="N19" s="266"/>
      <c r="O19" s="26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</row>
    <row r="20" s="115" customFormat="1" ht="20" customHeight="1" spans="1:250">
      <c r="A20" s="251"/>
      <c r="B20" s="142"/>
      <c r="C20" s="142"/>
      <c r="D20" s="142"/>
      <c r="E20" s="142"/>
      <c r="F20" s="142"/>
      <c r="G20" s="142"/>
      <c r="H20" s="247"/>
      <c r="I20" s="266"/>
      <c r="J20" s="266"/>
      <c r="K20" s="266"/>
      <c r="L20" s="266"/>
      <c r="M20" s="266"/>
      <c r="N20" s="266"/>
      <c r="O20" s="267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</row>
    <row r="21" s="115" customFormat="1" ht="17.25" spans="1:250">
      <c r="A21" s="252"/>
      <c r="B21" s="253"/>
      <c r="C21" s="253"/>
      <c r="D21" s="253"/>
      <c r="E21" s="254"/>
      <c r="F21" s="253"/>
      <c r="G21" s="253"/>
      <c r="H21" s="255"/>
      <c r="I21" s="268"/>
      <c r="J21" s="268"/>
      <c r="K21" s="269"/>
      <c r="L21" s="268"/>
      <c r="M21" s="268"/>
      <c r="N21" s="269"/>
      <c r="O21" s="270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</row>
    <row r="22" s="115" customFormat="1" spans="1:250">
      <c r="A22" s="146" t="s">
        <v>171</v>
      </c>
      <c r="B22" s="146"/>
      <c r="C22" s="147"/>
      <c r="N22" s="256"/>
      <c r="O22" s="256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</row>
    <row r="23" s="115" customFormat="1" spans="3:250">
      <c r="C23" s="116"/>
      <c r="H23" s="153" t="s">
        <v>172</v>
      </c>
      <c r="I23" s="271"/>
      <c r="J23" s="272"/>
      <c r="L23" s="153" t="s">
        <v>173</v>
      </c>
      <c r="M23" s="153"/>
      <c r="O23" s="153" t="s">
        <v>174</v>
      </c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7" workbookViewId="0">
      <selection activeCell="N37" sqref="N37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187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tr">
        <f>首期!B4</f>
        <v>QAMMBM95666</v>
      </c>
      <c r="F2" s="163" t="s">
        <v>188</v>
      </c>
      <c r="G2" s="164" t="str">
        <f>首期!B5</f>
        <v>儿童长裤</v>
      </c>
      <c r="H2" s="165"/>
      <c r="I2" s="193" t="s">
        <v>57</v>
      </c>
      <c r="J2" s="213" t="s">
        <v>56</v>
      </c>
      <c r="K2" s="214"/>
    </row>
    <row r="3" ht="18" customHeight="1" spans="1:11">
      <c r="A3" s="166" t="s">
        <v>75</v>
      </c>
      <c r="B3" s="167">
        <f>首期!B7</f>
        <v>3000</v>
      </c>
      <c r="C3" s="167"/>
      <c r="D3" s="168" t="s">
        <v>189</v>
      </c>
      <c r="E3" s="169">
        <v>45468</v>
      </c>
      <c r="F3" s="170"/>
      <c r="G3" s="170"/>
      <c r="H3" s="171" t="s">
        <v>190</v>
      </c>
      <c r="I3" s="171"/>
      <c r="J3" s="171"/>
      <c r="K3" s="215"/>
    </row>
    <row r="4" ht="18" customHeight="1" spans="1:11">
      <c r="A4" s="172" t="s">
        <v>71</v>
      </c>
      <c r="B4" s="167">
        <v>4</v>
      </c>
      <c r="C4" s="167">
        <v>6</v>
      </c>
      <c r="D4" s="173" t="s">
        <v>191</v>
      </c>
      <c r="E4" s="170" t="s">
        <v>192</v>
      </c>
      <c r="F4" s="170"/>
      <c r="G4" s="170"/>
      <c r="H4" s="173" t="s">
        <v>193</v>
      </c>
      <c r="I4" s="173"/>
      <c r="J4" s="185" t="s">
        <v>65</v>
      </c>
      <c r="K4" s="216" t="s">
        <v>66</v>
      </c>
    </row>
    <row r="5" ht="18" customHeight="1" spans="1:11">
      <c r="A5" s="172" t="s">
        <v>194</v>
      </c>
      <c r="B5" s="167">
        <v>1</v>
      </c>
      <c r="C5" s="167"/>
      <c r="D5" s="168" t="s">
        <v>195</v>
      </c>
      <c r="E5" s="168"/>
      <c r="F5" s="157" t="s">
        <v>196</v>
      </c>
      <c r="G5" s="168"/>
      <c r="H5" s="173" t="s">
        <v>197</v>
      </c>
      <c r="I5" s="173"/>
      <c r="J5" s="185" t="s">
        <v>65</v>
      </c>
      <c r="K5" s="216" t="s">
        <v>66</v>
      </c>
    </row>
    <row r="6" ht="18" customHeight="1" spans="1:13">
      <c r="A6" s="174" t="s">
        <v>198</v>
      </c>
      <c r="B6" s="175">
        <v>80</v>
      </c>
      <c r="C6" s="175"/>
      <c r="D6" s="176" t="s">
        <v>199</v>
      </c>
      <c r="E6" s="177"/>
      <c r="F6" s="177">
        <v>664</v>
      </c>
      <c r="G6" s="176"/>
      <c r="H6" s="178" t="s">
        <v>200</v>
      </c>
      <c r="I6" s="178"/>
      <c r="J6" s="177" t="s">
        <v>65</v>
      </c>
      <c r="K6" s="217" t="s">
        <v>66</v>
      </c>
      <c r="M6" s="218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201</v>
      </c>
      <c r="B8" s="163" t="s">
        <v>202</v>
      </c>
      <c r="C8" s="163" t="s">
        <v>203</v>
      </c>
      <c r="D8" s="163" t="s">
        <v>204</v>
      </c>
      <c r="E8" s="163" t="s">
        <v>205</v>
      </c>
      <c r="F8" s="163" t="s">
        <v>206</v>
      </c>
      <c r="G8" s="183" t="s">
        <v>78</v>
      </c>
      <c r="H8" s="184"/>
      <c r="I8" s="184" t="str">
        <f>首期!B8</f>
        <v>CGDD24042600029</v>
      </c>
      <c r="J8" s="184"/>
      <c r="K8" s="219"/>
    </row>
    <row r="9" ht="18" customHeight="1" spans="1:11">
      <c r="A9" s="172" t="s">
        <v>207</v>
      </c>
      <c r="B9" s="173"/>
      <c r="C9" s="185" t="s">
        <v>65</v>
      </c>
      <c r="D9" s="185" t="s">
        <v>66</v>
      </c>
      <c r="E9" s="168" t="s">
        <v>208</v>
      </c>
      <c r="F9" s="186" t="s">
        <v>209</v>
      </c>
      <c r="G9" s="187"/>
      <c r="H9" s="188"/>
      <c r="I9" s="188"/>
      <c r="J9" s="188"/>
      <c r="K9" s="220"/>
    </row>
    <row r="10" ht="18" customHeight="1" spans="1:11">
      <c r="A10" s="172" t="s">
        <v>210</v>
      </c>
      <c r="B10" s="173"/>
      <c r="C10" s="185" t="s">
        <v>65</v>
      </c>
      <c r="D10" s="185" t="s">
        <v>66</v>
      </c>
      <c r="E10" s="168" t="s">
        <v>211</v>
      </c>
      <c r="F10" s="186" t="s">
        <v>212</v>
      </c>
      <c r="G10" s="187" t="s">
        <v>213</v>
      </c>
      <c r="H10" s="188"/>
      <c r="I10" s="188"/>
      <c r="J10" s="188"/>
      <c r="K10" s="220"/>
    </row>
    <row r="11" ht="18" customHeight="1" spans="1:11">
      <c r="A11" s="189" t="s">
        <v>176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1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214</v>
      </c>
      <c r="J12" s="185" t="s">
        <v>85</v>
      </c>
      <c r="K12" s="216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215</v>
      </c>
      <c r="J13" s="185" t="s">
        <v>85</v>
      </c>
      <c r="K13" s="216" t="s">
        <v>86</v>
      </c>
    </row>
    <row r="14" ht="18" customHeight="1" spans="1:11">
      <c r="A14" s="174" t="s">
        <v>216</v>
      </c>
      <c r="B14" s="177" t="s">
        <v>85</v>
      </c>
      <c r="C14" s="177" t="s">
        <v>86</v>
      </c>
      <c r="D14" s="191"/>
      <c r="E14" s="176" t="s">
        <v>217</v>
      </c>
      <c r="F14" s="177" t="s">
        <v>85</v>
      </c>
      <c r="G14" s="177" t="s">
        <v>86</v>
      </c>
      <c r="H14" s="177"/>
      <c r="I14" s="176" t="s">
        <v>218</v>
      </c>
      <c r="J14" s="177" t="s">
        <v>85</v>
      </c>
      <c r="K14" s="217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219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2"/>
    </row>
    <row r="17" ht="18" customHeight="1" spans="1:11">
      <c r="A17" s="172" t="s">
        <v>220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3"/>
    </row>
    <row r="18" ht="18" customHeight="1" spans="1:11">
      <c r="A18" s="172" t="s">
        <v>221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3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6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4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4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4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5"/>
    </row>
    <row r="24" ht="18" customHeight="1" spans="1:11">
      <c r="A24" s="172" t="s">
        <v>118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5"/>
    </row>
    <row r="25" ht="18" customHeight="1" spans="1:11">
      <c r="A25" s="199" t="s">
        <v>222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6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223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7" t="s">
        <v>224</v>
      </c>
    </row>
    <row r="28" ht="23" customHeight="1" spans="1:11">
      <c r="A28" s="195" t="s">
        <v>225</v>
      </c>
      <c r="B28" s="196"/>
      <c r="C28" s="196"/>
      <c r="D28" s="196"/>
      <c r="E28" s="196"/>
      <c r="F28" s="196"/>
      <c r="G28" s="196"/>
      <c r="H28" s="196"/>
      <c r="I28" s="196"/>
      <c r="J28" s="228"/>
      <c r="K28" s="229">
        <v>1</v>
      </c>
    </row>
    <row r="29" ht="23" customHeight="1" spans="1:11">
      <c r="A29" s="195" t="s">
        <v>226</v>
      </c>
      <c r="B29" s="196"/>
      <c r="C29" s="196"/>
      <c r="D29" s="196"/>
      <c r="E29" s="196"/>
      <c r="F29" s="196"/>
      <c r="G29" s="196"/>
      <c r="H29" s="196"/>
      <c r="I29" s="196"/>
      <c r="J29" s="228"/>
      <c r="K29" s="220">
        <v>1</v>
      </c>
    </row>
    <row r="30" ht="23" customHeight="1" spans="1:11">
      <c r="A30" s="195" t="s">
        <v>227</v>
      </c>
      <c r="B30" s="196"/>
      <c r="C30" s="196"/>
      <c r="D30" s="196"/>
      <c r="E30" s="196"/>
      <c r="F30" s="196"/>
      <c r="G30" s="196"/>
      <c r="H30" s="196"/>
      <c r="I30" s="196"/>
      <c r="J30" s="228"/>
      <c r="K30" s="220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8"/>
      <c r="K31" s="220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8"/>
      <c r="K32" s="230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8"/>
      <c r="K33" s="231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8"/>
      <c r="K34" s="220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8"/>
      <c r="K35" s="232"/>
    </row>
    <row r="36" ht="23" customHeight="1" spans="1:11">
      <c r="A36" s="204" t="s">
        <v>228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3</v>
      </c>
    </row>
    <row r="37" ht="18.75" customHeight="1" spans="1:11">
      <c r="A37" s="206" t="s">
        <v>229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6" customFormat="1" ht="18.75" customHeight="1" spans="1:11">
      <c r="A38" s="172" t="s">
        <v>230</v>
      </c>
      <c r="B38" s="173"/>
      <c r="C38" s="173"/>
      <c r="D38" s="171" t="s">
        <v>231</v>
      </c>
      <c r="E38" s="171"/>
      <c r="F38" s="208" t="s">
        <v>232</v>
      </c>
      <c r="G38" s="209"/>
      <c r="H38" s="173" t="s">
        <v>233</v>
      </c>
      <c r="I38" s="173"/>
      <c r="J38" s="173" t="s">
        <v>234</v>
      </c>
      <c r="K38" s="223"/>
    </row>
    <row r="39" ht="18.75" customHeight="1" spans="1:11">
      <c r="A39" s="172" t="s">
        <v>119</v>
      </c>
      <c r="B39" s="173" t="s">
        <v>235</v>
      </c>
      <c r="C39" s="173"/>
      <c r="D39" s="173"/>
      <c r="E39" s="173"/>
      <c r="F39" s="173"/>
      <c r="G39" s="173"/>
      <c r="H39" s="173"/>
      <c r="I39" s="173"/>
      <c r="J39" s="173"/>
      <c r="K39" s="223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3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3"/>
    </row>
    <row r="42" ht="32.1" customHeight="1" spans="1:11">
      <c r="A42" s="174" t="s">
        <v>130</v>
      </c>
      <c r="B42" s="210" t="s">
        <v>236</v>
      </c>
      <c r="C42" s="210"/>
      <c r="D42" s="176" t="s">
        <v>237</v>
      </c>
      <c r="E42" s="191" t="s">
        <v>133</v>
      </c>
      <c r="F42" s="176" t="s">
        <v>134</v>
      </c>
      <c r="G42" s="211">
        <v>45482</v>
      </c>
      <c r="H42" s="212" t="s">
        <v>135</v>
      </c>
      <c r="I42" s="212"/>
      <c r="J42" s="210" t="s">
        <v>136</v>
      </c>
      <c r="K42" s="236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3"/>
  <sheetViews>
    <sheetView topLeftCell="A5" workbookViewId="0">
      <selection activeCell="H2" sqref="H2:H20"/>
    </sheetView>
  </sheetViews>
  <sheetFormatPr defaultColWidth="9" defaultRowHeight="14.25"/>
  <cols>
    <col min="1" max="1" width="17.75" style="115" customWidth="1"/>
    <col min="2" max="3" width="10.625" style="115" customWidth="1"/>
    <col min="4" max="4" width="10.625" style="116" customWidth="1"/>
    <col min="5" max="7" width="10.625" style="115" customWidth="1"/>
    <col min="8" max="8" width="2.75" style="115" customWidth="1"/>
    <col min="9" max="11" width="15.625" style="115" customWidth="1"/>
    <col min="12" max="14" width="15.625" style="117" customWidth="1"/>
    <col min="15" max="251" width="9" style="115"/>
    <col min="252" max="16384" width="9" style="118"/>
  </cols>
  <sheetData>
    <row r="1" s="115" customFormat="1" ht="29" customHeight="1" spans="1:254">
      <c r="A1" s="119" t="s">
        <v>140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</row>
    <row r="2" s="115" customFormat="1" ht="20" customHeight="1" spans="1:254">
      <c r="A2" s="122" t="s">
        <v>61</v>
      </c>
      <c r="B2" s="123" t="str">
        <f>首期!B4</f>
        <v>QAMMBM95666</v>
      </c>
      <c r="C2" s="124"/>
      <c r="D2" s="123"/>
      <c r="E2" s="125" t="s">
        <v>67</v>
      </c>
      <c r="F2" s="126" t="str">
        <f>首期!B5</f>
        <v>儿童长裤</v>
      </c>
      <c r="G2" s="126"/>
      <c r="H2" s="127"/>
      <c r="I2" s="122" t="s">
        <v>57</v>
      </c>
      <c r="J2" s="148" t="s">
        <v>56</v>
      </c>
      <c r="K2" s="148"/>
      <c r="L2" s="148"/>
      <c r="M2" s="148"/>
      <c r="N2" s="14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</row>
    <row r="3" s="115" customFormat="1" spans="1:254">
      <c r="A3" s="128" t="s">
        <v>141</v>
      </c>
      <c r="B3" s="129" t="s">
        <v>142</v>
      </c>
      <c r="C3" s="130"/>
      <c r="D3" s="129"/>
      <c r="E3" s="129"/>
      <c r="F3" s="129"/>
      <c r="G3" s="129"/>
      <c r="H3" s="127"/>
      <c r="I3" s="149"/>
      <c r="J3" s="149"/>
      <c r="K3" s="149"/>
      <c r="L3" s="149"/>
      <c r="M3" s="149"/>
      <c r="N3" s="149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</row>
    <row r="4" s="115" customFormat="1" spans="1:254">
      <c r="A4" s="128"/>
      <c r="B4" s="131" t="s">
        <v>143</v>
      </c>
      <c r="C4" s="131" t="s">
        <v>144</v>
      </c>
      <c r="D4" s="131" t="s">
        <v>145</v>
      </c>
      <c r="E4" s="131" t="s">
        <v>146</v>
      </c>
      <c r="F4" s="131" t="s">
        <v>147</v>
      </c>
      <c r="G4" s="131" t="s">
        <v>148</v>
      </c>
      <c r="H4" s="127"/>
      <c r="I4" s="150" t="s">
        <v>238</v>
      </c>
      <c r="J4" s="150" t="s">
        <v>239</v>
      </c>
      <c r="K4" s="150" t="s">
        <v>240</v>
      </c>
      <c r="L4" s="150" t="s">
        <v>241</v>
      </c>
      <c r="M4" s="150" t="s">
        <v>242</v>
      </c>
      <c r="N4" s="150" t="s">
        <v>243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</row>
    <row r="5" s="115" customFormat="1" ht="16.5" spans="1:254">
      <c r="A5" s="128"/>
      <c r="B5" s="132"/>
      <c r="C5" s="132"/>
      <c r="D5" s="133"/>
      <c r="E5" s="133"/>
      <c r="F5" s="133"/>
      <c r="G5" s="133"/>
      <c r="H5" s="127"/>
      <c r="I5" s="151" t="s">
        <v>111</v>
      </c>
      <c r="J5" s="151" t="s">
        <v>112</v>
      </c>
      <c r="K5" s="151" t="s">
        <v>113</v>
      </c>
      <c r="L5" s="151" t="s">
        <v>113</v>
      </c>
      <c r="M5" s="151" t="s">
        <v>114</v>
      </c>
      <c r="N5" s="151" t="s">
        <v>114</v>
      </c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</row>
    <row r="6" s="115" customFormat="1" ht="21" customHeight="1" spans="1:254">
      <c r="A6" s="134" t="s">
        <v>151</v>
      </c>
      <c r="B6" s="135">
        <f>C6-5</f>
        <v>69</v>
      </c>
      <c r="C6" s="135">
        <v>74</v>
      </c>
      <c r="D6" s="135">
        <f t="shared" ref="D6:G6" si="0">C6+6</f>
        <v>80</v>
      </c>
      <c r="E6" s="135">
        <f t="shared" si="0"/>
        <v>86</v>
      </c>
      <c r="F6" s="135">
        <f t="shared" si="0"/>
        <v>92</v>
      </c>
      <c r="G6" s="135">
        <f t="shared" si="0"/>
        <v>98</v>
      </c>
      <c r="H6" s="127"/>
      <c r="I6" s="152" t="s">
        <v>244</v>
      </c>
      <c r="J6" s="152" t="s">
        <v>245</v>
      </c>
      <c r="K6" s="152" t="s">
        <v>245</v>
      </c>
      <c r="L6" s="152" t="s">
        <v>246</v>
      </c>
      <c r="M6" s="152" t="s">
        <v>247</v>
      </c>
      <c r="N6" s="152" t="s">
        <v>244</v>
      </c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</row>
    <row r="7" s="115" customFormat="1" ht="21" customHeight="1" spans="1:254">
      <c r="A7" s="136" t="s">
        <v>154</v>
      </c>
      <c r="B7" s="135">
        <f>C7-3</f>
        <v>51</v>
      </c>
      <c r="C7" s="135">
        <v>54</v>
      </c>
      <c r="D7" s="135">
        <f>C7+3</f>
        <v>57</v>
      </c>
      <c r="E7" s="135">
        <f>D7+3</f>
        <v>60</v>
      </c>
      <c r="F7" s="135">
        <f>E7+4</f>
        <v>64</v>
      </c>
      <c r="G7" s="135">
        <f>F7+4</f>
        <v>68</v>
      </c>
      <c r="H7" s="127"/>
      <c r="I7" s="152" t="s">
        <v>248</v>
      </c>
      <c r="J7" s="152" t="s">
        <v>249</v>
      </c>
      <c r="K7" s="152" t="s">
        <v>250</v>
      </c>
      <c r="L7" s="152" t="s">
        <v>250</v>
      </c>
      <c r="M7" s="152" t="s">
        <v>251</v>
      </c>
      <c r="N7" s="152" t="s">
        <v>252</v>
      </c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</row>
    <row r="8" s="115" customFormat="1" ht="21" customHeight="1" spans="1:254">
      <c r="A8" s="136" t="s">
        <v>157</v>
      </c>
      <c r="B8" s="135">
        <f>C8-5</f>
        <v>83</v>
      </c>
      <c r="C8" s="135">
        <v>88</v>
      </c>
      <c r="D8" s="135">
        <f>C8+6</f>
        <v>94</v>
      </c>
      <c r="E8" s="135">
        <f>D8+6</f>
        <v>100</v>
      </c>
      <c r="F8" s="135">
        <f>E8+6</f>
        <v>106</v>
      </c>
      <c r="G8" s="135">
        <f>F8+4</f>
        <v>110</v>
      </c>
      <c r="H8" s="127"/>
      <c r="I8" s="152" t="s">
        <v>253</v>
      </c>
      <c r="J8" s="152" t="s">
        <v>254</v>
      </c>
      <c r="K8" s="152" t="s">
        <v>255</v>
      </c>
      <c r="L8" s="152" t="s">
        <v>246</v>
      </c>
      <c r="M8" s="152" t="s">
        <v>256</v>
      </c>
      <c r="N8" s="152" t="s">
        <v>253</v>
      </c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</row>
    <row r="9" s="115" customFormat="1" ht="21" customHeight="1" spans="1:254">
      <c r="A9" s="137" t="s">
        <v>159</v>
      </c>
      <c r="B9" s="138">
        <f>C9-1.6</f>
        <v>25.15</v>
      </c>
      <c r="C9" s="138">
        <v>26.75</v>
      </c>
      <c r="D9" s="138">
        <f>C9+1.9</f>
        <v>28.65</v>
      </c>
      <c r="E9" s="138">
        <f>C9+3.8</f>
        <v>30.55</v>
      </c>
      <c r="F9" s="138">
        <f>C9+5.7</f>
        <v>32.45</v>
      </c>
      <c r="G9" s="138">
        <f>C9+7</f>
        <v>33.75</v>
      </c>
      <c r="H9" s="127"/>
      <c r="I9" s="152" t="s">
        <v>257</v>
      </c>
      <c r="J9" s="152" t="s">
        <v>258</v>
      </c>
      <c r="K9" s="152" t="s">
        <v>259</v>
      </c>
      <c r="L9" s="152" t="s">
        <v>259</v>
      </c>
      <c r="M9" s="152" t="s">
        <v>260</v>
      </c>
      <c r="N9" s="152" t="s">
        <v>257</v>
      </c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</row>
    <row r="10" s="115" customFormat="1" ht="21" customHeight="1" spans="1:254">
      <c r="A10" s="134" t="s">
        <v>161</v>
      </c>
      <c r="B10" s="135">
        <f>C10-1</f>
        <v>20</v>
      </c>
      <c r="C10" s="135">
        <v>21</v>
      </c>
      <c r="D10" s="135">
        <f>C10+1.2</f>
        <v>22.2</v>
      </c>
      <c r="E10" s="135">
        <f>D10+1.2</f>
        <v>23.4</v>
      </c>
      <c r="F10" s="135">
        <f>E10+1.2</f>
        <v>24.6</v>
      </c>
      <c r="G10" s="135">
        <f>F10+0.7</f>
        <v>25.3</v>
      </c>
      <c r="H10" s="127"/>
      <c r="I10" s="152" t="s">
        <v>261</v>
      </c>
      <c r="J10" s="152" t="s">
        <v>262</v>
      </c>
      <c r="K10" s="152" t="s">
        <v>250</v>
      </c>
      <c r="L10" s="152" t="s">
        <v>250</v>
      </c>
      <c r="M10" s="152" t="s">
        <v>263</v>
      </c>
      <c r="N10" s="152" t="s">
        <v>261</v>
      </c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</row>
    <row r="11" s="115" customFormat="1" ht="21" customHeight="1" spans="1:254">
      <c r="A11" s="134" t="s">
        <v>163</v>
      </c>
      <c r="B11" s="135">
        <f>C11-0.5</f>
        <v>18</v>
      </c>
      <c r="C11" s="135">
        <v>18.5</v>
      </c>
      <c r="D11" s="135">
        <f t="shared" ref="D11:G11" si="1">C11+0.5</f>
        <v>19</v>
      </c>
      <c r="E11" s="135">
        <f t="shared" si="1"/>
        <v>19.5</v>
      </c>
      <c r="F11" s="135">
        <f t="shared" si="1"/>
        <v>20</v>
      </c>
      <c r="G11" s="135">
        <f t="shared" si="1"/>
        <v>20.5</v>
      </c>
      <c r="H11" s="127"/>
      <c r="I11" s="152" t="s">
        <v>250</v>
      </c>
      <c r="J11" s="152" t="s">
        <v>250</v>
      </c>
      <c r="K11" s="152" t="s">
        <v>250</v>
      </c>
      <c r="L11" s="152" t="s">
        <v>250</v>
      </c>
      <c r="M11" s="152" t="s">
        <v>250</v>
      </c>
      <c r="N11" s="152" t="s">
        <v>250</v>
      </c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</row>
    <row r="12" s="115" customFormat="1" ht="21" customHeight="1" spans="1:254">
      <c r="A12" s="134" t="s">
        <v>164</v>
      </c>
      <c r="B12" s="135">
        <f>C12-0.5</f>
        <v>10.5</v>
      </c>
      <c r="C12" s="135">
        <v>11</v>
      </c>
      <c r="D12" s="135">
        <f t="shared" ref="D12:G12" si="2">C12+0.5</f>
        <v>11.5</v>
      </c>
      <c r="E12" s="135">
        <f t="shared" si="2"/>
        <v>12</v>
      </c>
      <c r="F12" s="135">
        <f t="shared" si="2"/>
        <v>12.5</v>
      </c>
      <c r="G12" s="135">
        <f t="shared" si="2"/>
        <v>13</v>
      </c>
      <c r="H12" s="127"/>
      <c r="I12" s="152" t="s">
        <v>264</v>
      </c>
      <c r="J12" s="152" t="s">
        <v>250</v>
      </c>
      <c r="K12" s="152" t="s">
        <v>255</v>
      </c>
      <c r="L12" s="152" t="s">
        <v>255</v>
      </c>
      <c r="M12" s="152" t="s">
        <v>250</v>
      </c>
      <c r="N12" s="152" t="s">
        <v>256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</row>
    <row r="13" s="115" customFormat="1" ht="21" customHeight="1" spans="1:254">
      <c r="A13" s="134" t="s">
        <v>165</v>
      </c>
      <c r="B13" s="135">
        <f>C13-1.5</f>
        <v>28.5</v>
      </c>
      <c r="C13" s="135">
        <v>30</v>
      </c>
      <c r="D13" s="135">
        <f>C13+1.7</f>
        <v>31.7</v>
      </c>
      <c r="E13" s="135">
        <f>D13+1.7</f>
        <v>33.4</v>
      </c>
      <c r="F13" s="135">
        <f>E13+1.7</f>
        <v>35.1</v>
      </c>
      <c r="G13" s="135">
        <f>F13+1.6</f>
        <v>36.7</v>
      </c>
      <c r="H13" s="127"/>
      <c r="I13" s="152" t="s">
        <v>265</v>
      </c>
      <c r="J13" s="152" t="s">
        <v>266</v>
      </c>
      <c r="K13" s="152" t="s">
        <v>244</v>
      </c>
      <c r="L13" s="152" t="s">
        <v>255</v>
      </c>
      <c r="M13" s="152" t="s">
        <v>267</v>
      </c>
      <c r="N13" s="152" t="s">
        <v>266</v>
      </c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</row>
    <row r="14" s="115" customFormat="1" ht="21" customHeight="1" spans="1:254">
      <c r="A14" s="134" t="s">
        <v>167</v>
      </c>
      <c r="B14" s="135">
        <f>C14-1.8</f>
        <v>32.7</v>
      </c>
      <c r="C14" s="135">
        <v>34.5</v>
      </c>
      <c r="D14" s="135">
        <f>C14+2.25</f>
        <v>36.75</v>
      </c>
      <c r="E14" s="135">
        <f>D14+2.25</f>
        <v>39</v>
      </c>
      <c r="F14" s="135">
        <f>E14+2.25</f>
        <v>41.25</v>
      </c>
      <c r="G14" s="135">
        <f>F14+2</f>
        <v>43.25</v>
      </c>
      <c r="H14" s="127"/>
      <c r="I14" s="152" t="s">
        <v>267</v>
      </c>
      <c r="J14" s="152" t="s">
        <v>267</v>
      </c>
      <c r="K14" s="152" t="s">
        <v>268</v>
      </c>
      <c r="L14" s="152" t="s">
        <v>267</v>
      </c>
      <c r="M14" s="152" t="s">
        <v>267</v>
      </c>
      <c r="N14" s="152" t="s">
        <v>267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</row>
    <row r="15" s="115" customFormat="1" ht="21" customHeight="1" spans="1:254">
      <c r="A15" s="136" t="s">
        <v>169</v>
      </c>
      <c r="B15" s="139">
        <v>3.5</v>
      </c>
      <c r="C15" s="139">
        <v>3.5</v>
      </c>
      <c r="D15" s="139">
        <v>3.5</v>
      </c>
      <c r="E15" s="139">
        <v>3.5</v>
      </c>
      <c r="F15" s="139">
        <v>3.5</v>
      </c>
      <c r="G15" s="139">
        <v>3.5</v>
      </c>
      <c r="H15" s="127"/>
      <c r="I15" s="152" t="s">
        <v>250</v>
      </c>
      <c r="J15" s="152" t="s">
        <v>250</v>
      </c>
      <c r="K15" s="152" t="s">
        <v>250</v>
      </c>
      <c r="L15" s="152" t="s">
        <v>250</v>
      </c>
      <c r="M15" s="152" t="s">
        <v>250</v>
      </c>
      <c r="N15" s="152" t="s">
        <v>250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</row>
    <row r="16" s="115" customFormat="1" ht="21" customHeight="1" spans="1:254">
      <c r="A16" s="136" t="s">
        <v>170</v>
      </c>
      <c r="B16" s="135">
        <v>13</v>
      </c>
      <c r="C16" s="135"/>
      <c r="D16" s="135">
        <v>14</v>
      </c>
      <c r="E16" s="135"/>
      <c r="F16" s="135">
        <v>15</v>
      </c>
      <c r="G16" s="135"/>
      <c r="H16" s="127"/>
      <c r="I16" s="152" t="s">
        <v>250</v>
      </c>
      <c r="J16" s="152" t="s">
        <v>250</v>
      </c>
      <c r="K16" s="152" t="s">
        <v>250</v>
      </c>
      <c r="L16" s="152" t="s">
        <v>250</v>
      </c>
      <c r="M16" s="152" t="s">
        <v>250</v>
      </c>
      <c r="N16" s="152" t="s">
        <v>250</v>
      </c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</row>
    <row r="17" s="115" customFormat="1" ht="21" customHeight="1" spans="1:254">
      <c r="A17" s="140"/>
      <c r="B17" s="141"/>
      <c r="C17" s="141"/>
      <c r="D17" s="141"/>
      <c r="E17" s="141"/>
      <c r="F17" s="141"/>
      <c r="G17" s="141"/>
      <c r="H17" s="127"/>
      <c r="I17" s="152"/>
      <c r="J17" s="152"/>
      <c r="K17" s="152"/>
      <c r="L17" s="152"/>
      <c r="M17" s="152"/>
      <c r="N17" s="152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</row>
    <row r="18" s="115" customFormat="1" ht="21" customHeight="1" spans="1:254">
      <c r="A18" s="140"/>
      <c r="B18" s="141"/>
      <c r="C18" s="141"/>
      <c r="D18" s="141"/>
      <c r="E18" s="141"/>
      <c r="F18" s="141"/>
      <c r="G18" s="141"/>
      <c r="H18" s="127"/>
      <c r="I18" s="152"/>
      <c r="J18" s="152"/>
      <c r="K18" s="152"/>
      <c r="L18" s="152"/>
      <c r="M18" s="152"/>
      <c r="N18" s="152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</row>
    <row r="19" s="115" customFormat="1" ht="21" customHeight="1" spans="1:254">
      <c r="A19" s="140"/>
      <c r="B19" s="141"/>
      <c r="C19" s="142"/>
      <c r="D19" s="141"/>
      <c r="E19" s="141"/>
      <c r="F19" s="141"/>
      <c r="G19" s="141"/>
      <c r="H19" s="127"/>
      <c r="I19" s="152"/>
      <c r="J19" s="152"/>
      <c r="K19" s="152"/>
      <c r="L19" s="152"/>
      <c r="M19" s="152"/>
      <c r="N19" s="152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</row>
    <row r="20" s="115" customFormat="1" ht="21" customHeight="1" spans="1:254">
      <c r="A20" s="140"/>
      <c r="B20" s="141"/>
      <c r="C20" s="142"/>
      <c r="D20" s="141"/>
      <c r="E20" s="141"/>
      <c r="F20" s="141"/>
      <c r="G20" s="141"/>
      <c r="H20" s="127"/>
      <c r="I20" s="152"/>
      <c r="J20" s="152"/>
      <c r="K20" s="152"/>
      <c r="L20" s="152"/>
      <c r="M20" s="152"/>
      <c r="N20" s="152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</row>
    <row r="21" ht="16.5" spans="1:14">
      <c r="A21" s="143"/>
      <c r="B21" s="143"/>
      <c r="C21" s="144"/>
      <c r="D21" s="144"/>
      <c r="E21" s="145"/>
      <c r="F21" s="144"/>
      <c r="G21" s="144"/>
      <c r="L21" s="115"/>
      <c r="M21" s="115"/>
      <c r="N21" s="115"/>
    </row>
    <row r="22" spans="1:14">
      <c r="A22" s="146" t="s">
        <v>171</v>
      </c>
      <c r="B22" s="146"/>
      <c r="C22" s="147"/>
      <c r="D22" s="147"/>
      <c r="L22" s="115"/>
      <c r="M22" s="115"/>
      <c r="N22" s="115"/>
    </row>
    <row r="23" spans="3:14">
      <c r="C23" s="116"/>
      <c r="I23" s="153" t="s">
        <v>172</v>
      </c>
      <c r="J23" s="154">
        <v>45482</v>
      </c>
      <c r="K23" s="153" t="s">
        <v>173</v>
      </c>
      <c r="L23" s="153" t="s">
        <v>133</v>
      </c>
      <c r="M23" s="153" t="s">
        <v>174</v>
      </c>
      <c r="N23" s="115" t="s">
        <v>136</v>
      </c>
    </row>
  </sheetData>
  <mergeCells count="11">
    <mergeCell ref="A1:N1"/>
    <mergeCell ref="B2:D2"/>
    <mergeCell ref="F2:G2"/>
    <mergeCell ref="J2:N2"/>
    <mergeCell ref="B3:G3"/>
    <mergeCell ref="I3:N3"/>
    <mergeCell ref="B16:C16"/>
    <mergeCell ref="D16:E16"/>
    <mergeCell ref="F16:G16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4.5" customWidth="1"/>
    <col min="3" max="3" width="16.1" style="101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102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103"/>
      <c r="I3" s="4" t="s">
        <v>224</v>
      </c>
      <c r="J3" s="4" t="s">
        <v>224</v>
      </c>
      <c r="K3" s="4" t="s">
        <v>224</v>
      </c>
      <c r="L3" s="4" t="s">
        <v>224</v>
      </c>
      <c r="M3" s="4" t="s">
        <v>224</v>
      </c>
      <c r="N3" s="7"/>
      <c r="O3" s="7"/>
    </row>
    <row r="4" s="100" customFormat="1" ht="20" customHeight="1" spans="1:15">
      <c r="A4" s="33">
        <v>1</v>
      </c>
      <c r="B4" s="24">
        <v>9684</v>
      </c>
      <c r="C4" s="23" t="s">
        <v>285</v>
      </c>
      <c r="D4" s="23" t="s">
        <v>114</v>
      </c>
      <c r="E4" s="25" t="s">
        <v>62</v>
      </c>
      <c r="F4" s="23" t="s">
        <v>286</v>
      </c>
      <c r="G4" s="33" t="s">
        <v>65</v>
      </c>
      <c r="H4" s="33" t="s">
        <v>65</v>
      </c>
      <c r="I4" s="109">
        <v>1</v>
      </c>
      <c r="J4" s="110">
        <v>1</v>
      </c>
      <c r="K4" s="110">
        <v>0</v>
      </c>
      <c r="L4" s="110">
        <v>0</v>
      </c>
      <c r="M4" s="33">
        <v>0</v>
      </c>
      <c r="N4" s="33">
        <f t="shared" ref="N4:N6" si="0">SUM(I4:M4)</f>
        <v>2</v>
      </c>
      <c r="O4" s="33"/>
    </row>
    <row r="5" s="100" customFormat="1" ht="20" customHeight="1" spans="1:15">
      <c r="A5" s="33">
        <v>2</v>
      </c>
      <c r="B5" s="24">
        <v>3696</v>
      </c>
      <c r="C5" s="23" t="s">
        <v>285</v>
      </c>
      <c r="D5" s="23" t="s">
        <v>113</v>
      </c>
      <c r="E5" s="25" t="s">
        <v>62</v>
      </c>
      <c r="F5" s="23" t="s">
        <v>286</v>
      </c>
      <c r="G5" s="104" t="s">
        <v>65</v>
      </c>
      <c r="H5" s="104" t="s">
        <v>65</v>
      </c>
      <c r="I5" s="111">
        <v>2</v>
      </c>
      <c r="J5" s="110">
        <v>0</v>
      </c>
      <c r="K5" s="110">
        <v>1</v>
      </c>
      <c r="L5" s="110">
        <v>0</v>
      </c>
      <c r="M5" s="33">
        <v>0</v>
      </c>
      <c r="N5" s="33">
        <f t="shared" si="0"/>
        <v>3</v>
      </c>
      <c r="O5" s="33"/>
    </row>
    <row r="6" s="100" customFormat="1" ht="20" customHeight="1" spans="1:15">
      <c r="A6" s="33">
        <v>3</v>
      </c>
      <c r="B6" s="24" t="s">
        <v>287</v>
      </c>
      <c r="C6" s="23" t="s">
        <v>285</v>
      </c>
      <c r="D6" s="23" t="s">
        <v>112</v>
      </c>
      <c r="E6" s="25" t="s">
        <v>62</v>
      </c>
      <c r="F6" s="23" t="s">
        <v>286</v>
      </c>
      <c r="G6" s="104" t="s">
        <v>65</v>
      </c>
      <c r="H6" s="104" t="s">
        <v>65</v>
      </c>
      <c r="I6" s="112">
        <v>2</v>
      </c>
      <c r="J6" s="113">
        <v>1</v>
      </c>
      <c r="K6" s="113">
        <v>2</v>
      </c>
      <c r="L6" s="113">
        <v>0</v>
      </c>
      <c r="M6" s="9">
        <v>0</v>
      </c>
      <c r="N6" s="9">
        <f t="shared" si="0"/>
        <v>5</v>
      </c>
      <c r="O6" s="33"/>
    </row>
    <row r="7" s="100" customFormat="1" ht="20" customHeight="1" spans="1:15">
      <c r="A7" s="33">
        <v>4</v>
      </c>
      <c r="B7" s="24">
        <v>395</v>
      </c>
      <c r="C7" s="23" t="s">
        <v>285</v>
      </c>
      <c r="D7" s="23" t="s">
        <v>111</v>
      </c>
      <c r="E7" s="25" t="s">
        <v>62</v>
      </c>
      <c r="F7" s="23" t="s">
        <v>286</v>
      </c>
      <c r="G7" s="104" t="s">
        <v>65</v>
      </c>
      <c r="H7" s="104" t="s">
        <v>65</v>
      </c>
      <c r="I7" s="111">
        <v>1</v>
      </c>
      <c r="J7" s="110">
        <v>1</v>
      </c>
      <c r="K7" s="110">
        <v>3</v>
      </c>
      <c r="L7" s="110">
        <v>0</v>
      </c>
      <c r="M7" s="33">
        <v>0</v>
      </c>
      <c r="N7" s="33">
        <v>5</v>
      </c>
      <c r="O7" s="33"/>
    </row>
    <row r="8" s="100" customFormat="1" ht="20" customHeight="1" spans="1:15">
      <c r="A8" s="33"/>
      <c r="B8" s="24"/>
      <c r="C8" s="28"/>
      <c r="D8" s="29"/>
      <c r="E8" s="30"/>
      <c r="F8" s="78"/>
      <c r="G8" s="104"/>
      <c r="H8" s="104"/>
      <c r="I8" s="111"/>
      <c r="J8" s="110"/>
      <c r="K8" s="110"/>
      <c r="L8" s="110"/>
      <c r="M8" s="33"/>
      <c r="N8" s="33"/>
      <c r="O8" s="33"/>
    </row>
    <row r="9" s="100" customFormat="1" ht="20" customHeight="1" spans="1:15">
      <c r="A9" s="33"/>
      <c r="B9" s="105"/>
      <c r="C9" s="83"/>
      <c r="D9" s="83"/>
      <c r="E9" s="30"/>
      <c r="F9" s="78"/>
      <c r="G9" s="104"/>
      <c r="H9" s="104"/>
      <c r="I9" s="111"/>
      <c r="J9" s="110"/>
      <c r="K9" s="110"/>
      <c r="L9" s="110"/>
      <c r="M9" s="33"/>
      <c r="N9" s="33"/>
      <c r="O9" s="33"/>
    </row>
    <row r="10" ht="20" customHeight="1" spans="1:15">
      <c r="A10" s="106"/>
      <c r="B10" s="24"/>
      <c r="C10" s="29"/>
      <c r="D10" s="29"/>
      <c r="E10" s="30"/>
      <c r="F10" s="78"/>
      <c r="G10" s="104"/>
      <c r="H10" s="104"/>
      <c r="I10" s="111"/>
      <c r="J10" s="110"/>
      <c r="K10" s="110"/>
      <c r="L10" s="110"/>
      <c r="M10" s="33"/>
      <c r="N10" s="33"/>
      <c r="O10" s="10"/>
    </row>
    <row r="11" ht="20" customHeight="1" spans="1:15">
      <c r="A11" s="106"/>
      <c r="B11" s="24"/>
      <c r="C11" s="29"/>
      <c r="D11" s="29"/>
      <c r="E11" s="30"/>
      <c r="F11" s="78"/>
      <c r="G11" s="104"/>
      <c r="H11" s="104"/>
      <c r="I11" s="111"/>
      <c r="J11" s="110"/>
      <c r="K11" s="110"/>
      <c r="L11" s="110"/>
      <c r="M11" s="33"/>
      <c r="N11" s="33"/>
      <c r="O11" s="10"/>
    </row>
    <row r="12" ht="20" customHeight="1" spans="1:15">
      <c r="A12" s="106"/>
      <c r="B12" s="58"/>
      <c r="C12" s="28"/>
      <c r="D12" s="28"/>
      <c r="E12" s="30"/>
      <c r="F12" s="78"/>
      <c r="G12" s="104"/>
      <c r="H12" s="104"/>
      <c r="I12" s="111"/>
      <c r="J12" s="110"/>
      <c r="K12" s="110"/>
      <c r="L12" s="110"/>
      <c r="M12" s="33"/>
      <c r="N12" s="33"/>
      <c r="O12" s="10"/>
    </row>
    <row r="13" ht="20" customHeight="1" spans="1:15">
      <c r="A13" s="106"/>
      <c r="B13" s="58"/>
      <c r="C13" s="28"/>
      <c r="D13" s="28"/>
      <c r="E13" s="30"/>
      <c r="F13" s="78"/>
      <c r="G13" s="104"/>
      <c r="H13" s="104"/>
      <c r="I13" s="111"/>
      <c r="J13" s="110"/>
      <c r="K13" s="110"/>
      <c r="L13" s="110"/>
      <c r="M13" s="33"/>
      <c r="N13" s="33"/>
      <c r="O13" s="10"/>
    </row>
    <row r="14" ht="20" customHeight="1" spans="1:15">
      <c r="A14" s="33"/>
      <c r="B14" s="31"/>
      <c r="C14" s="31"/>
      <c r="D14" s="31"/>
      <c r="E14" s="30"/>
      <c r="F14" s="78"/>
      <c r="G14" s="104"/>
      <c r="H14" s="104"/>
      <c r="I14" s="111"/>
      <c r="J14" s="110"/>
      <c r="K14" s="110"/>
      <c r="L14" s="110"/>
      <c r="M14" s="33"/>
      <c r="N14" s="33"/>
      <c r="O14" s="10"/>
    </row>
    <row r="15" ht="20" customHeight="1" spans="1:15">
      <c r="A15" s="33"/>
      <c r="B15" s="31"/>
      <c r="C15" s="31"/>
      <c r="D15" s="31"/>
      <c r="E15" s="30"/>
      <c r="F15" s="78"/>
      <c r="G15" s="104"/>
      <c r="H15" s="104"/>
      <c r="I15" s="111"/>
      <c r="J15" s="110"/>
      <c r="K15" s="110"/>
      <c r="L15" s="110"/>
      <c r="M15" s="33"/>
      <c r="N15" s="33"/>
      <c r="O15" s="10"/>
    </row>
    <row r="16" ht="20" customHeight="1" spans="1:15">
      <c r="A16" s="33"/>
      <c r="B16" s="31"/>
      <c r="C16" s="31"/>
      <c r="D16" s="31"/>
      <c r="E16" s="30"/>
      <c r="F16" s="78"/>
      <c r="G16" s="104"/>
      <c r="H16" s="104"/>
      <c r="I16" s="111"/>
      <c r="J16" s="110"/>
      <c r="K16" s="110"/>
      <c r="L16" s="110"/>
      <c r="M16" s="33"/>
      <c r="N16" s="33"/>
      <c r="O16" s="10"/>
    </row>
    <row r="17" ht="20" customHeight="1" spans="1:15">
      <c r="A17" s="9"/>
      <c r="B17" s="87"/>
      <c r="C17" s="87"/>
      <c r="D17" s="87"/>
      <c r="E17" s="88"/>
      <c r="F17" s="87"/>
      <c r="G17" s="9"/>
      <c r="H17" s="10"/>
      <c r="I17" s="112"/>
      <c r="J17" s="113"/>
      <c r="K17" s="113"/>
      <c r="L17" s="113"/>
      <c r="M17" s="9"/>
      <c r="N17" s="9"/>
      <c r="O17" s="10"/>
    </row>
    <row r="18" s="2" customFormat="1" ht="18.75" spans="1:15">
      <c r="A18" s="13" t="s">
        <v>288</v>
      </c>
      <c r="B18" s="14"/>
      <c r="C18" s="87"/>
      <c r="D18" s="15"/>
      <c r="E18" s="16"/>
      <c r="F18" s="87"/>
      <c r="G18" s="9"/>
      <c r="H18" s="38"/>
      <c r="I18" s="32"/>
      <c r="J18" s="13" t="s">
        <v>289</v>
      </c>
      <c r="K18" s="14"/>
      <c r="L18" s="14"/>
      <c r="M18" s="15"/>
      <c r="N18" s="14"/>
      <c r="O18" s="21"/>
    </row>
    <row r="19" ht="61" customHeight="1" spans="1:15">
      <c r="A19" s="107" t="s">
        <v>290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2024-07-10T12:03:17Z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