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5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" sheetId="17" r:id="rId6"/>
    <sheet name="尾期 (第二次走货)" sheetId="20" r:id="rId7"/>
    <sheet name="验货尺寸表 (尾期第二次走货）" sheetId="21" r:id="rId8"/>
    <sheet name="尾期 尾数)" sheetId="18" r:id="rId9"/>
    <sheet name="验货尺寸表 (尾数）" sheetId="19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<sst xmlns="http://schemas.openxmlformats.org/spreadsheetml/2006/main" count="1315" uniqueCount="398">
  <si>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</si>
  <si>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</si>
  <si>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</si>
  <si>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</si>
  <si>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</si>
  <si>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</si>
  <si>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</si>
  <si>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</si>
  <si>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</si>
  <si>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</si>
  <si>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</si>
  <si>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</si>
  <si>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</si>
  <si>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</si>
  <si>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</si>
  <si>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</si>
  <si>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</si>
  <si>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</si>
  <si>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</si>
  <si>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</si>
  <si>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</si>
  <si>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</si>
  <si>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</si>
  <si>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</si>
  <si>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</si>
  <si>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</si>
  <si>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</si>
  <si>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</si>
  <si>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</si>
  <si>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</si>
  <si>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</si>
  <si>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</si>
  <si>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</si>
  <si>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</si>
  <si>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</si>
  <si>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</si>
  <si>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</si>
  <si>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</si>
  <si>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</si>
  <si>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</si>
  <si>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</si>
  <si>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</si>
  <si>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</si>
  <si>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</si>
  <si>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</si>
  <si>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</si>
  <si>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</si>
  <si>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</si>
  <si>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</si>
  <si>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</si>
  <si>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</si>
  <si>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</si>
  <si>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</si>
  <si>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</si>
  <si>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</si>
  <si>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</si>
  <si>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</si>
  <si>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</si>
  <si>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</si>
  <si>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</si>
  <si>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</si>
  <si>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</si>
  <si>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QAMMBM83236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</si>
  <si>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</si>
  <si>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</si>
  <si>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</si>
  <si>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</si>
  <si>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</si>
  <si>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</si>
  <si>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</si>
  <si>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</si>
  <si>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</si>
  <si>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</si>
  <si>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</si>
  <si>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</si>
  <si>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</si>
  <si>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</si>
  <si>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</si>
  <si>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</si>
  <si>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CGDD24052200002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</si>
  <si>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</si>
  <si>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</si>
  <si>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</si>
  <si>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</si>
  <si>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</si>
  <si>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</si>
  <si>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</si>
  <si>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</si>
  <si>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</si>
  <si>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</si>
  <si>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</si>
  <si>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</si>
  <si>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</si>
  <si>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</si>
  <si>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</si>
  <si>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</si>
  <si>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</si>
  <si>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</si>
  <si>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</si>
  <si>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</si>
  <si>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</si>
  <si>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</si>
  <si>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</si>
  <si>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</si>
  <si>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</si>
  <si>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</si>
  <si>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</si>
  <si>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</si>
  <si>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</si>
  <si>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</si>
  <si>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</si>
  <si>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</si>
  <si>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青灰绿</t>
  </si>
  <si>
    <t>黑色</t>
  </si>
  <si>
    <t>明灰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</si>
  <si>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</si>
  <si>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</si>
  <si>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</si>
  <si>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</si>
  <si>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</si>
  <si>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</si>
  <si>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1、开前袋，封角起皱，左右袋有高低，不对称</t>
  </si>
  <si>
    <t>2、侧腿风琴贴起扭，不平服，骨位转角处起皱</t>
  </si>
  <si>
    <t>3、包脚口橡筋起扭，上脚口错位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</si>
  <si>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</si>
  <si>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</si>
  <si>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</si>
  <si>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</si>
  <si>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</si>
  <si>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</si>
  <si>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</si>
  <si>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</si>
  <si>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</si>
  <si>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</si>
  <si>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</si>
  <si>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</si>
  <si>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</si>
  <si>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</si>
  <si>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</si>
  <si>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</si>
  <si>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</si>
  <si>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</si>
  <si>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</si>
  <si>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120/53</t>
  </si>
  <si>
    <t>130/56</t>
  </si>
  <si>
    <t>140/57</t>
  </si>
  <si>
    <t>150/63</t>
  </si>
  <si>
    <t>160/69</t>
  </si>
  <si>
    <t>170/74</t>
  </si>
  <si>
    <t>洗前</t>
  </si>
  <si>
    <t>裤外侧长</t>
  </si>
  <si>
    <t>+0.5</t>
  </si>
  <si>
    <t>+0</t>
  </si>
  <si>
    <t>全松紧腰围 平量</t>
  </si>
  <si>
    <t>-0.2</t>
  </si>
  <si>
    <t>全松紧腰围 拉量</t>
  </si>
  <si>
    <t>臀围</t>
  </si>
  <si>
    <t>腿围/2</t>
  </si>
  <si>
    <t>膝围/2</t>
  </si>
  <si>
    <t>-0.5</t>
  </si>
  <si>
    <t>脚口/2拉量</t>
  </si>
  <si>
    <t>脚口/2平量</t>
  </si>
  <si>
    <t>前裆长</t>
  </si>
  <si>
    <t>后裆长</t>
  </si>
  <si>
    <t>前插袋</t>
  </si>
  <si>
    <t>腰头松紧宽</t>
  </si>
  <si>
    <t>脚口松紧宽</t>
  </si>
  <si>
    <t xml:space="preserve">     初期请洗测2-3件，有问题的另加测量数量。</t>
  </si>
  <si>
    <t>验货时间：</t>
  </si>
  <si>
    <t>跟单QC:</t>
  </si>
  <si>
    <t>工厂负责人：</t>
  </si>
  <si>
    <t>TOREAD-QC尾期检验报告书</t>
  </si>
  <si>
    <t>产品名称</t>
  </si>
  <si>
    <t>合同日期</t>
  </si>
  <si>
    <t>检验资料确认</t>
  </si>
  <si>
    <t>先走水手蓝1000件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</si>
  <si>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</si>
  <si>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</si>
  <si>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</si>
  <si>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</si>
  <si>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</si>
  <si>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</si>
  <si>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</si>
  <si>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</si>
  <si>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</si>
  <si>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</si>
  <si>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</si>
  <si>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</si>
  <si>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</si>
  <si>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</si>
  <si>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</si>
  <si>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</si>
  <si>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</si>
  <si>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</si>
  <si>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</si>
  <si>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</si>
  <si>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</si>
  <si>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</si>
  <si>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</si>
  <si>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</si>
  <si>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</si>
  <si>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</si>
  <si>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</si>
  <si>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</si>
  <si>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</si>
  <si>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</si>
  <si>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</si>
  <si>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</si>
  <si>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</si>
  <si>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</si>
  <si>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1、腰头容皱不均匀。</t>
  </si>
  <si>
    <t>2、侧腿风琴贴转角起皱，不平服</t>
  </si>
  <si>
    <t>3、浪底错位，线头要清理干净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</si>
  <si>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</si>
  <si>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</si>
  <si>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</si>
  <si>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</si>
  <si>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</si>
  <si>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</si>
  <si>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</si>
  <si>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第一批先走1000件，抽查80件，发现3件不良品，已按照以上提出的问题点改正，可以出货</t>
  </si>
  <si>
    <t>服装QC部门</t>
  </si>
  <si>
    <t>检验人</t>
  </si>
  <si>
    <t>+0.5 +0</t>
  </si>
  <si>
    <t>+0.5 +0.6</t>
  </si>
  <si>
    <t>+0.5 +1</t>
  </si>
  <si>
    <t>+0.5 +0.4</t>
  </si>
  <si>
    <t>+0.3 +0.5</t>
  </si>
  <si>
    <t>+0.3 +0.4</t>
  </si>
  <si>
    <t xml:space="preserve"> +0.8 +0</t>
  </si>
  <si>
    <t xml:space="preserve"> +1  +0</t>
  </si>
  <si>
    <t>+0 -0.5</t>
  </si>
  <si>
    <t xml:space="preserve">-0.4 -0.2 </t>
  </si>
  <si>
    <t xml:space="preserve">+0 -0.4 </t>
  </si>
  <si>
    <t xml:space="preserve"> -0.5 -0.5</t>
  </si>
  <si>
    <t>+0 +0</t>
  </si>
  <si>
    <t xml:space="preserve"> +1 +0.8</t>
  </si>
  <si>
    <t>+0.4 +0</t>
  </si>
  <si>
    <t>-0.4 +0</t>
  </si>
  <si>
    <t xml:space="preserve"> +1  +0.8</t>
  </si>
  <si>
    <t>+1  +0.5</t>
  </si>
  <si>
    <t>+1 +0.5</t>
  </si>
  <si>
    <t xml:space="preserve"> +1 +0.6</t>
  </si>
  <si>
    <t xml:space="preserve"> +0 -0.2</t>
  </si>
  <si>
    <t>-0.2 -0.2</t>
  </si>
  <si>
    <t>+0.2 +0.5</t>
  </si>
  <si>
    <t>+0 +0.5</t>
  </si>
  <si>
    <t>+0.2 +0</t>
  </si>
  <si>
    <t>+0.2 +0.2</t>
  </si>
  <si>
    <t>+0.3 +0.3</t>
  </si>
  <si>
    <t>+0.4 +0.5</t>
  </si>
  <si>
    <t xml:space="preserve"> +0.4 +0.5</t>
  </si>
  <si>
    <t>+0.5 +0.5</t>
  </si>
  <si>
    <t>+0.3 +0.2</t>
  </si>
  <si>
    <t xml:space="preserve"> +0.3 +0.5</t>
  </si>
  <si>
    <t>+0.4 +0.3</t>
  </si>
  <si>
    <t>先走261000件</t>
  </si>
  <si>
    <t>1、侧腿风琴贴转角起皱，不平服</t>
  </si>
  <si>
    <t>2、两侧袋笑口</t>
  </si>
  <si>
    <t>第二批先走2610件，抽查80件，发现3件不良品，已按照以上提出的问题点改正，可以出货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</si>
  <si>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</si>
  <si>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±1</t>
  </si>
  <si>
    <t xml:space="preserve">-0.5 -0.4 </t>
  </si>
  <si>
    <t xml:space="preserve"> -0.5 +0</t>
  </si>
  <si>
    <t>±0.5</t>
  </si>
  <si>
    <t>±0.3</t>
  </si>
  <si>
    <t>②检验明细：齐色齐码200件</t>
  </si>
  <si>
    <t>1、开前袋，封角起皱，左右袋有高低，不对称，侧腿风琴贴转角起皱，不平服</t>
  </si>
  <si>
    <t>2、浪腰头橡筋起扭，钮眼线头没清理干净</t>
  </si>
  <si>
    <t>3、线头要清理干净</t>
  </si>
  <si>
    <t>尾数走4300件，抽查200件，发现5件不良品，已按照以上提出的问题点改正，可以出货</t>
  </si>
  <si>
    <t>+0 +0 -1 -1</t>
  </si>
  <si>
    <t>-1 -1 -0.5 +0</t>
  </si>
  <si>
    <t>-0.5 +0+0 -0.5</t>
  </si>
  <si>
    <t>-0.5 +0.5 -0.5 -0.5</t>
  </si>
  <si>
    <t>+0 -1 +0 -0.5</t>
  </si>
  <si>
    <t>+0 +0 -0.5 -0.5</t>
  </si>
  <si>
    <t>+1  +0.6  +1  +1</t>
  </si>
  <si>
    <t>+0 +0  +1  +0</t>
  </si>
  <si>
    <t>+0 +0 +0 -0.5</t>
  </si>
  <si>
    <t>+1 +1 +1 +0</t>
  </si>
  <si>
    <t>+0 +1 +1 +0</t>
  </si>
  <si>
    <t>+0 +0 -0.5 +1</t>
  </si>
  <si>
    <t>+0 +0 +0 +0</t>
  </si>
  <si>
    <t>+1  +0.8  +0.5  +1</t>
  </si>
  <si>
    <t>+1  +1  +1  +0.8</t>
  </si>
  <si>
    <t>+1  +1  +1  +0.5</t>
  </si>
  <si>
    <t>+0.4 +0.5 +0.5 +1</t>
  </si>
  <si>
    <t>+0.4 +0.6 +1 +0.5</t>
  </si>
  <si>
    <t>+1 +1 +1 +0.6</t>
  </si>
  <si>
    <t>+0.2 +0.3 +0.5 +0.3</t>
  </si>
  <si>
    <t>-0.2 -0.3 +0 -0.2</t>
  </si>
  <si>
    <t>+0 +0 -0.2 -0.2</t>
  </si>
  <si>
    <t>+0 -0.2 +0 -0.5</t>
  </si>
  <si>
    <t>+0.3 +0.2 +0.3 +0.5</t>
  </si>
  <si>
    <t>+0.2 +0 +0.2 +0.5</t>
  </si>
  <si>
    <t>+0 +0.4  +0.5  +0.6</t>
  </si>
  <si>
    <t>+0 +0 +1 +0.8</t>
  </si>
  <si>
    <t>+0.4 +0 +0 +0</t>
  </si>
  <si>
    <t>-0.4 +0 +0 +0</t>
  </si>
  <si>
    <t>+0.2  +0.3  +0.5  +0.6</t>
  </si>
  <si>
    <t>+0.5 +0.4 +0.5 +0.5</t>
  </si>
  <si>
    <t>+0.5 +0.4 +0.4 +0.3</t>
  </si>
  <si>
    <t>+0.3 +0.5 +0.4 +0.5</t>
  </si>
  <si>
    <t>+0.5 +0.3 +0.5 +0.5</t>
  </si>
  <si>
    <t>+0.2  +0.3  +0.5  +0.5</t>
  </si>
  <si>
    <t>+0.3 +0.4 +0.4 +0.5</t>
  </si>
  <si>
    <t>+0.5 +0.3 +0.4 +0.5</t>
  </si>
  <si>
    <t>+0.3 +0.2 +0.5 +0.5</t>
  </si>
  <si>
    <t>+0.4 +0.5 +0.3 +0.2</t>
  </si>
  <si>
    <t>+0.3 +0.3 +0.3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</si>
  <si>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</si>
  <si>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</si>
  <si>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</si>
  <si>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</si>
  <si>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</si>
  <si>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</si>
  <si>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</si>
  <si>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</si>
  <si>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</si>
  <si>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</si>
  <si>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</si>
  <si>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</si>
  <si>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</si>
  <si>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</si>
  <si>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</si>
  <si>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</si>
  <si>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H240507102</t>
  </si>
  <si>
    <t>梭织四面弹</t>
  </si>
  <si>
    <t>18WF水手蓝</t>
  </si>
  <si>
    <t>吉尚</t>
  </si>
  <si>
    <t>H240428112</t>
  </si>
  <si>
    <t>H240428109</t>
  </si>
  <si>
    <t>19SS明灰</t>
  </si>
  <si>
    <t>H240428110</t>
  </si>
  <si>
    <t>H240428113</t>
  </si>
  <si>
    <t>19SS黑色</t>
  </si>
  <si>
    <t>全涤经编网眼</t>
  </si>
  <si>
    <t>24SS青灰绿</t>
  </si>
  <si>
    <t>制表时间：2024/5/22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</si>
  <si>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</si>
  <si>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</si>
  <si>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</si>
  <si>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</si>
  <si>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</si>
  <si>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</si>
  <si>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</si>
  <si>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</si>
  <si>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</si>
  <si>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</si>
  <si>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</si>
  <si>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制表时间：2024/5/28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</si>
  <si>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</si>
  <si>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</si>
  <si>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</si>
  <si>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</si>
  <si>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</si>
  <si>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</si>
  <si>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</si>
  <si>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</si>
  <si>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</si>
  <si>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</si>
  <si>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</si>
  <si>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 xml:space="preserve">QAMMBM83236 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</si>
  <si>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</si>
  <si>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</si>
  <si>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</si>
  <si>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</si>
  <si>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</si>
  <si>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</si>
  <si>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</si>
  <si>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</si>
  <si>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</si>
  <si>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</si>
  <si>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</si>
  <si>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</si>
  <si>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</si>
  <si>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</si>
  <si>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</si>
  <si>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</si>
  <si>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</si>
  <si>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</si>
  <si>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</si>
  <si>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</si>
  <si>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</si>
  <si>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</si>
  <si>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左腿</t>
  </si>
  <si>
    <t>印花</t>
  </si>
  <si>
    <t>无脱落开裂</t>
  </si>
  <si>
    <t>制表时间：2024/6/1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</si>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</sst>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_ [$¥-804]* #,##0.00_ ;_ [$¥-804]* \-#,##0.00_ ;_ [$¥-804]* &quot;-&quot;??_ ;_ @_ "/>
  </numFmts>
  <fonts count="7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2"/>
      <name val="宋体"/>
      <charset val="134"/>
    </font>
    <font>
      <sz val="11"/>
      <name val="Microsoft YaHei"/>
      <charset val="136"/>
    </font>
    <font>
      <b/>
      <sz val="10"/>
      <name val="Microsoft YaHei"/>
      <charset val="136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Microsoft YaHei"/>
      <charset val="136"/>
    </font>
    <font>
      <sz val="11"/>
      <name val="Microsoft YaHei"/>
      <charset val="134"/>
    </font>
    <font>
      <sz val="12"/>
      <color theme="1"/>
      <name val="微软雅黑"/>
      <charset val="134"/>
    </font>
    <font>
      <b/>
      <sz val="11"/>
      <name val="Microsoft YaHei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8" borderId="82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83" applyNumberFormat="0" applyFill="0" applyAlignment="0" applyProtection="0">
      <alignment vertical="center"/>
    </xf>
    <xf numFmtId="0" fontId="59" fillId="0" borderId="83" applyNumberFormat="0" applyFill="0" applyAlignment="0" applyProtection="0">
      <alignment vertical="center"/>
    </xf>
    <xf numFmtId="0" fontId="60" fillId="0" borderId="8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9" borderId="85" applyNumberFormat="0" applyAlignment="0" applyProtection="0">
      <alignment vertical="center"/>
    </xf>
    <xf numFmtId="0" fontId="62" fillId="10" borderId="86" applyNumberFormat="0" applyAlignment="0" applyProtection="0">
      <alignment vertical="center"/>
    </xf>
    <xf numFmtId="0" fontId="63" fillId="10" borderId="85" applyNumberFormat="0" applyAlignment="0" applyProtection="0">
      <alignment vertical="center"/>
    </xf>
    <xf numFmtId="0" fontId="64" fillId="11" borderId="87" applyNumberFormat="0" applyAlignment="0" applyProtection="0">
      <alignment vertical="center"/>
    </xf>
    <xf numFmtId="0" fontId="65" fillId="0" borderId="88" applyNumberFormat="0" applyFill="0" applyAlignment="0" applyProtection="0">
      <alignment vertical="center"/>
    </xf>
    <xf numFmtId="0" fontId="66" fillId="0" borderId="89" applyNumberFormat="0" applyFill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72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/>
  </cellStyleXfs>
  <cellXfs count="4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4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0" fillId="0" borderId="9" xfId="0" applyBorder="1" applyAlignment="1"/>
    <xf numFmtId="0" fontId="0" fillId="0" borderId="9" xfId="0" applyBorder="1" applyAlignment="1">
      <alignment horizontal="center"/>
    </xf>
    <xf numFmtId="0" fontId="14" fillId="0" borderId="9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/>
    </xf>
    <xf numFmtId="9" fontId="0" fillId="0" borderId="5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9" fontId="0" fillId="0" borderId="6" xfId="0" applyNumberFormat="1" applyFont="1" applyFill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/>
    </xf>
    <xf numFmtId="176" fontId="16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21" fillId="0" borderId="0" xfId="53" applyFont="1" applyFill="1" applyAlignment="1"/>
    <xf numFmtId="0" fontId="11" fillId="0" borderId="0" xfId="53" applyFont="1" applyFill="1" applyAlignment="1"/>
    <xf numFmtId="49" fontId="21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2" fillId="0" borderId="0" xfId="53" applyFont="1" applyFill="1" applyBorder="1" applyAlignment="1">
      <alignment horizontal="center" vertical="center"/>
    </xf>
    <xf numFmtId="0" fontId="11" fillId="0" borderId="0" xfId="53" applyFont="1" applyFill="1" applyBorder="1" applyAlignment="1">
      <alignment horizontal="center" vertical="center"/>
    </xf>
    <xf numFmtId="0" fontId="21" fillId="0" borderId="0" xfId="53" applyFont="1" applyFill="1" applyBorder="1" applyAlignment="1">
      <alignment horizontal="center" vertical="center"/>
    </xf>
    <xf numFmtId="0" fontId="23" fillId="0" borderId="2" xfId="52" applyFont="1" applyFill="1" applyBorder="1" applyAlignment="1">
      <alignment horizontal="left" vertical="center"/>
    </xf>
    <xf numFmtId="0" fontId="23" fillId="0" borderId="2" xfId="52" applyFont="1" applyFill="1" applyBorder="1" applyAlignment="1">
      <alignment horizontal="center" vertical="center"/>
    </xf>
    <xf numFmtId="0" fontId="24" fillId="0" borderId="2" xfId="52" applyFont="1" applyFill="1" applyBorder="1" applyAlignment="1">
      <alignment horizontal="center" vertical="center"/>
    </xf>
    <xf numFmtId="0" fontId="23" fillId="0" borderId="2" xfId="52" applyFont="1" applyFill="1" applyBorder="1" applyAlignment="1">
      <alignment vertical="center"/>
    </xf>
    <xf numFmtId="0" fontId="25" fillId="0" borderId="2" xfId="52" applyFont="1" applyFill="1" applyBorder="1" applyAlignment="1">
      <alignment horizontal="center" vertical="center"/>
    </xf>
    <xf numFmtId="0" fontId="26" fillId="0" borderId="2" xfId="53" applyFont="1" applyFill="1" applyBorder="1" applyAlignment="1" applyProtection="1">
      <alignment horizontal="center" vertical="center"/>
    </xf>
    <xf numFmtId="0" fontId="27" fillId="0" borderId="2" xfId="53" applyFont="1" applyFill="1" applyBorder="1" applyAlignment="1">
      <alignment horizontal="center" vertical="center"/>
    </xf>
    <xf numFmtId="0" fontId="28" fillId="0" borderId="2" xfId="53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49" fontId="29" fillId="0" borderId="2" xfId="51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31" fillId="0" borderId="2" xfId="0" applyFont="1" applyFill="1" applyBorder="1" applyAlignment="1">
      <alignment vertical="center"/>
    </xf>
    <xf numFmtId="0" fontId="31" fillId="0" borderId="2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2" fillId="0" borderId="2" xfId="49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177" fontId="34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shrinkToFit="1"/>
    </xf>
    <xf numFmtId="0" fontId="33" fillId="0" borderId="2" xfId="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7" fillId="0" borderId="0" xfId="51" applyNumberFormat="1" applyFont="1" applyFill="1" applyBorder="1" applyAlignment="1">
      <alignment horizontal="center" vertical="center"/>
    </xf>
    <xf numFmtId="0" fontId="38" fillId="0" borderId="0" xfId="53" applyFont="1" applyFill="1" applyAlignment="1"/>
    <xf numFmtId="0" fontId="28" fillId="0" borderId="0" xfId="53" applyFont="1" applyFill="1" applyAlignment="1"/>
    <xf numFmtId="0" fontId="21" fillId="0" borderId="2" xfId="53" applyFont="1" applyFill="1" applyBorder="1" applyAlignment="1">
      <alignment horizontal="center"/>
    </xf>
    <xf numFmtId="0" fontId="21" fillId="0" borderId="2" xfId="52" applyFont="1" applyFill="1" applyBorder="1" applyAlignment="1">
      <alignment horizontal="center" vertical="center"/>
    </xf>
    <xf numFmtId="0" fontId="27" fillId="0" borderId="2" xfId="53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/>
    </xf>
    <xf numFmtId="49" fontId="38" fillId="0" borderId="2" xfId="54" applyNumberFormat="1" applyFont="1" applyFill="1" applyBorder="1" applyAlignment="1">
      <alignment horizontal="center" vertical="center"/>
    </xf>
    <xf numFmtId="49" fontId="21" fillId="0" borderId="2" xfId="53" applyNumberFormat="1" applyFont="1" applyFill="1" applyBorder="1" applyAlignment="1">
      <alignment horizontal="center"/>
    </xf>
    <xf numFmtId="0" fontId="27" fillId="0" borderId="0" xfId="53" applyFont="1" applyFill="1" applyAlignment="1"/>
    <xf numFmtId="14" fontId="27" fillId="0" borderId="0" xfId="53" applyNumberFormat="1" applyFont="1" applyFill="1" applyAlignment="1">
      <alignment horizontal="left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11" fillId="0" borderId="0" xfId="52" applyFill="1" applyAlignment="1">
      <alignment horizontal="left" vertical="center"/>
    </xf>
    <xf numFmtId="0" fontId="39" fillId="0" borderId="11" xfId="52" applyFont="1" applyBorder="1" applyAlignment="1">
      <alignment horizontal="center" vertical="top"/>
    </xf>
    <xf numFmtId="0" fontId="40" fillId="0" borderId="12" xfId="52" applyFont="1" applyFill="1" applyBorder="1" applyAlignment="1">
      <alignment horizontal="left" vertical="center"/>
    </xf>
    <xf numFmtId="0" fontId="24" fillId="0" borderId="13" xfId="52" applyFont="1" applyFill="1" applyBorder="1" applyAlignment="1">
      <alignment horizontal="left" vertical="center"/>
    </xf>
    <xf numFmtId="0" fontId="40" fillId="0" borderId="13" xfId="52" applyFont="1" applyFill="1" applyBorder="1" applyAlignment="1">
      <alignment horizontal="center" vertical="center"/>
    </xf>
    <xf numFmtId="0" fontId="28" fillId="0" borderId="13" xfId="52" applyFont="1" applyFill="1" applyBorder="1" applyAlignment="1">
      <alignment vertical="center"/>
    </xf>
    <xf numFmtId="0" fontId="40" fillId="0" borderId="13" xfId="52" applyFont="1" applyFill="1" applyBorder="1" applyAlignment="1">
      <alignment vertical="center"/>
    </xf>
    <xf numFmtId="0" fontId="24" fillId="0" borderId="14" xfId="52" applyFont="1" applyBorder="1" applyAlignment="1">
      <alignment horizontal="left" vertical="center"/>
    </xf>
    <xf numFmtId="0" fontId="24" fillId="0" borderId="15" xfId="52" applyFont="1" applyBorder="1" applyAlignment="1">
      <alignment horizontal="left" vertical="center"/>
    </xf>
    <xf numFmtId="0" fontId="40" fillId="0" borderId="16" xfId="52" applyFont="1" applyFill="1" applyBorder="1" applyAlignment="1">
      <alignment vertical="center"/>
    </xf>
    <xf numFmtId="0" fontId="24" fillId="0" borderId="14" xfId="52" applyFont="1" applyFill="1" applyBorder="1" applyAlignment="1">
      <alignment horizontal="left" vertical="center"/>
    </xf>
    <xf numFmtId="0" fontId="40" fillId="0" borderId="14" xfId="52" applyFont="1" applyFill="1" applyBorder="1" applyAlignment="1">
      <alignment vertical="center"/>
    </xf>
    <xf numFmtId="58" fontId="28" fillId="0" borderId="14" xfId="52" applyNumberFormat="1" applyFont="1" applyFill="1" applyBorder="1" applyAlignment="1">
      <alignment horizontal="center" vertical="center"/>
    </xf>
    <xf numFmtId="0" fontId="28" fillId="0" borderId="14" xfId="52" applyFont="1" applyFill="1" applyBorder="1" applyAlignment="1">
      <alignment horizontal="center" vertical="center"/>
    </xf>
    <xf numFmtId="0" fontId="40" fillId="0" borderId="14" xfId="52" applyFont="1" applyFill="1" applyBorder="1" applyAlignment="1">
      <alignment horizontal="center" vertical="center"/>
    </xf>
    <xf numFmtId="0" fontId="40" fillId="0" borderId="16" xfId="52" applyFont="1" applyFill="1" applyBorder="1" applyAlignment="1">
      <alignment horizontal="left" vertical="center"/>
    </xf>
    <xf numFmtId="0" fontId="40" fillId="0" borderId="14" xfId="52" applyFont="1" applyFill="1" applyBorder="1" applyAlignment="1">
      <alignment horizontal="left" vertical="center"/>
    </xf>
    <xf numFmtId="0" fontId="40" fillId="0" borderId="17" xfId="52" applyFont="1" applyFill="1" applyBorder="1" applyAlignment="1">
      <alignment vertical="center"/>
    </xf>
    <xf numFmtId="0" fontId="24" fillId="0" borderId="18" xfId="52" applyFont="1" applyFill="1" applyBorder="1" applyAlignment="1">
      <alignment horizontal="left" vertical="center"/>
    </xf>
    <xf numFmtId="0" fontId="40" fillId="0" borderId="18" xfId="52" applyFont="1" applyFill="1" applyBorder="1" applyAlignment="1">
      <alignment vertical="center"/>
    </xf>
    <xf numFmtId="0" fontId="28" fillId="0" borderId="18" xfId="52" applyFont="1" applyFill="1" applyBorder="1" applyAlignment="1">
      <alignment horizontal="left" vertical="center"/>
    </xf>
    <xf numFmtId="0" fontId="40" fillId="0" borderId="18" xfId="52" applyFont="1" applyFill="1" applyBorder="1" applyAlignment="1">
      <alignment horizontal="left" vertical="center"/>
    </xf>
    <xf numFmtId="0" fontId="40" fillId="0" borderId="0" xfId="52" applyFont="1" applyFill="1" applyBorder="1" applyAlignment="1">
      <alignment vertical="center"/>
    </xf>
    <xf numFmtId="0" fontId="28" fillId="0" borderId="0" xfId="52" applyFont="1" applyFill="1" applyBorder="1" applyAlignment="1">
      <alignment vertical="center"/>
    </xf>
    <xf numFmtId="0" fontId="28" fillId="0" borderId="0" xfId="52" applyFont="1" applyFill="1" applyAlignment="1">
      <alignment horizontal="left" vertical="center"/>
    </xf>
    <xf numFmtId="0" fontId="40" fillId="0" borderId="12" xfId="52" applyFont="1" applyFill="1" applyBorder="1" applyAlignment="1">
      <alignment vertical="center"/>
    </xf>
    <xf numFmtId="0" fontId="40" fillId="0" borderId="19" xfId="52" applyFont="1" applyFill="1" applyBorder="1" applyAlignment="1">
      <alignment vertical="center"/>
    </xf>
    <xf numFmtId="0" fontId="40" fillId="0" borderId="20" xfId="52" applyFont="1" applyFill="1" applyBorder="1" applyAlignment="1">
      <alignment vertical="center"/>
    </xf>
    <xf numFmtId="0" fontId="28" fillId="0" borderId="14" xfId="52" applyFont="1" applyFill="1" applyBorder="1" applyAlignment="1">
      <alignment horizontal="left" vertical="center"/>
    </xf>
    <xf numFmtId="0" fontId="28" fillId="0" borderId="14" xfId="52" applyFont="1" applyFill="1" applyBorder="1" applyAlignment="1">
      <alignment vertical="center"/>
    </xf>
    <xf numFmtId="0" fontId="28" fillId="0" borderId="21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horizontal="center" vertical="center"/>
    </xf>
    <xf numFmtId="0" fontId="41" fillId="0" borderId="23" xfId="52" applyFont="1" applyFill="1" applyBorder="1" applyAlignment="1">
      <alignment horizontal="left" vertical="center"/>
    </xf>
    <xf numFmtId="0" fontId="41" fillId="0" borderId="22" xfId="52" applyFont="1" applyFill="1" applyBorder="1" applyAlignment="1">
      <alignment horizontal="left" vertical="center"/>
    </xf>
    <xf numFmtId="0" fontId="28" fillId="0" borderId="18" xfId="52" applyFont="1" applyFill="1" applyBorder="1" applyAlignment="1">
      <alignment vertical="center"/>
    </xf>
    <xf numFmtId="0" fontId="28" fillId="0" borderId="0" xfId="52" applyFont="1" applyFill="1" applyBorder="1" applyAlignment="1">
      <alignment horizontal="left" vertical="center"/>
    </xf>
    <xf numFmtId="0" fontId="40" fillId="0" borderId="13" xfId="52" applyFont="1" applyFill="1" applyBorder="1" applyAlignment="1">
      <alignment horizontal="left" vertical="center"/>
    </xf>
    <xf numFmtId="0" fontId="28" fillId="0" borderId="16" xfId="52" applyFont="1" applyFill="1" applyBorder="1" applyAlignment="1">
      <alignment horizontal="left" vertical="center"/>
    </xf>
    <xf numFmtId="0" fontId="28" fillId="0" borderId="23" xfId="52" applyFont="1" applyFill="1" applyBorder="1" applyAlignment="1">
      <alignment horizontal="left" vertical="center"/>
    </xf>
    <xf numFmtId="0" fontId="28" fillId="0" borderId="22" xfId="52" applyFont="1" applyFill="1" applyBorder="1" applyAlignment="1">
      <alignment horizontal="left" vertical="center"/>
    </xf>
    <xf numFmtId="0" fontId="28" fillId="0" borderId="16" xfId="52" applyFont="1" applyFill="1" applyBorder="1" applyAlignment="1">
      <alignment horizontal="left" vertical="center" wrapText="1"/>
    </xf>
    <xf numFmtId="0" fontId="28" fillId="0" borderId="14" xfId="52" applyFont="1" applyFill="1" applyBorder="1" applyAlignment="1">
      <alignment horizontal="left" vertical="center" wrapText="1"/>
    </xf>
    <xf numFmtId="0" fontId="40" fillId="0" borderId="17" xfId="52" applyFont="1" applyFill="1" applyBorder="1" applyAlignment="1">
      <alignment horizontal="left" vertical="center"/>
    </xf>
    <xf numFmtId="0" fontId="11" fillId="0" borderId="18" xfId="52" applyFill="1" applyBorder="1" applyAlignment="1">
      <alignment horizontal="center" vertical="center"/>
    </xf>
    <xf numFmtId="0" fontId="40" fillId="0" borderId="24" xfId="52" applyFont="1" applyFill="1" applyBorder="1" applyAlignment="1">
      <alignment horizontal="center" vertical="center"/>
    </xf>
    <xf numFmtId="0" fontId="40" fillId="0" borderId="25" xfId="52" applyFont="1" applyFill="1" applyBorder="1" applyAlignment="1">
      <alignment horizontal="left" vertical="center"/>
    </xf>
    <xf numFmtId="0" fontId="40" fillId="0" borderId="20" xfId="52" applyFont="1" applyFill="1" applyBorder="1" applyAlignment="1">
      <alignment horizontal="left" vertical="center"/>
    </xf>
    <xf numFmtId="0" fontId="28" fillId="0" borderId="23" xfId="52" applyFont="1" applyFill="1" applyBorder="1" applyAlignment="1">
      <alignment horizontal="right" vertical="center"/>
    </xf>
    <xf numFmtId="0" fontId="28" fillId="0" borderId="22" xfId="52" applyFont="1" applyFill="1" applyBorder="1" applyAlignment="1">
      <alignment horizontal="right" vertical="center"/>
    </xf>
    <xf numFmtId="0" fontId="41" fillId="0" borderId="12" xfId="52" applyFont="1" applyFill="1" applyBorder="1" applyAlignment="1">
      <alignment horizontal="left" vertical="center"/>
    </xf>
    <xf numFmtId="0" fontId="41" fillId="0" borderId="13" xfId="52" applyFont="1" applyFill="1" applyBorder="1" applyAlignment="1">
      <alignment horizontal="left" vertical="center"/>
    </xf>
    <xf numFmtId="0" fontId="40" fillId="0" borderId="21" xfId="52" applyFont="1" applyFill="1" applyBorder="1" applyAlignment="1">
      <alignment horizontal="left" vertical="center"/>
    </xf>
    <xf numFmtId="0" fontId="40" fillId="0" borderId="26" xfId="52" applyFont="1" applyFill="1" applyBorder="1" applyAlignment="1">
      <alignment horizontal="left" vertical="center"/>
    </xf>
    <xf numFmtId="0" fontId="28" fillId="0" borderId="18" xfId="52" applyFont="1" applyFill="1" applyBorder="1" applyAlignment="1">
      <alignment horizontal="center" vertical="center"/>
    </xf>
    <xf numFmtId="58" fontId="28" fillId="0" borderId="18" xfId="52" applyNumberFormat="1" applyFont="1" applyFill="1" applyBorder="1" applyAlignment="1">
      <alignment horizontal="center" vertical="center"/>
    </xf>
    <xf numFmtId="0" fontId="40" fillId="0" borderId="18" xfId="52" applyFont="1" applyFill="1" applyBorder="1" applyAlignment="1">
      <alignment horizontal="center" vertical="center"/>
    </xf>
    <xf numFmtId="0" fontId="28" fillId="0" borderId="13" xfId="52" applyFont="1" applyFill="1" applyBorder="1" applyAlignment="1">
      <alignment horizontal="center" vertical="center"/>
    </xf>
    <xf numFmtId="0" fontId="28" fillId="0" borderId="27" xfId="52" applyFont="1" applyFill="1" applyBorder="1" applyAlignment="1">
      <alignment horizontal="center" vertical="center"/>
    </xf>
    <xf numFmtId="0" fontId="40" fillId="0" borderId="15" xfId="52" applyFont="1" applyFill="1" applyBorder="1" applyAlignment="1">
      <alignment horizontal="center" vertical="center"/>
    </xf>
    <xf numFmtId="0" fontId="28" fillId="0" borderId="15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0" fillId="0" borderId="29" xfId="52" applyFont="1" applyFill="1" applyBorder="1" applyAlignment="1">
      <alignment vertical="center"/>
    </xf>
    <xf numFmtId="0" fontId="28" fillId="0" borderId="30" xfId="52" applyFont="1" applyFill="1" applyBorder="1" applyAlignment="1">
      <alignment horizontal="center" vertical="center"/>
    </xf>
    <xf numFmtId="0" fontId="41" fillId="0" borderId="30" xfId="52" applyFont="1" applyFill="1" applyBorder="1" applyAlignment="1">
      <alignment horizontal="left" vertical="center"/>
    </xf>
    <xf numFmtId="0" fontId="40" fillId="0" borderId="27" xfId="52" applyFont="1" applyFill="1" applyBorder="1" applyAlignment="1">
      <alignment horizontal="left" vertical="center"/>
    </xf>
    <xf numFmtId="0" fontId="40" fillId="0" borderId="15" xfId="52" applyFont="1" applyFill="1" applyBorder="1" applyAlignment="1">
      <alignment horizontal="left" vertical="center"/>
    </xf>
    <xf numFmtId="0" fontId="28" fillId="0" borderId="30" xfId="52" applyFont="1" applyFill="1" applyBorder="1" applyAlignment="1">
      <alignment horizontal="left" vertical="center"/>
    </xf>
    <xf numFmtId="0" fontId="28" fillId="0" borderId="15" xfId="52" applyFont="1" applyFill="1" applyBorder="1" applyAlignment="1">
      <alignment horizontal="left" vertical="center" wrapText="1"/>
    </xf>
    <xf numFmtId="0" fontId="11" fillId="0" borderId="28" xfId="52" applyFill="1" applyBorder="1" applyAlignment="1">
      <alignment horizontal="center" vertical="center"/>
    </xf>
    <xf numFmtId="0" fontId="40" fillId="0" borderId="29" xfId="52" applyFont="1" applyFill="1" applyBorder="1" applyAlignment="1">
      <alignment horizontal="center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15" xfId="52" applyFont="1" applyFill="1" applyBorder="1" applyAlignment="1">
      <alignment horizontal="center" vertical="center"/>
    </xf>
    <xf numFmtId="0" fontId="28" fillId="0" borderId="15" xfId="52" applyFont="1" applyFill="1" applyBorder="1" applyAlignment="1">
      <alignment horizontal="center" vertical="center" wrapText="1"/>
    </xf>
    <xf numFmtId="0" fontId="11" fillId="0" borderId="30" xfId="52" applyFont="1" applyFill="1" applyBorder="1" applyAlignment="1">
      <alignment horizontal="center" vertical="center"/>
    </xf>
    <xf numFmtId="0" fontId="14" fillId="0" borderId="30" xfId="52" applyFont="1" applyFill="1" applyBorder="1" applyAlignment="1">
      <alignment horizontal="center" vertical="center"/>
    </xf>
    <xf numFmtId="0" fontId="28" fillId="0" borderId="26" xfId="52" applyFont="1" applyFill="1" applyBorder="1" applyAlignment="1">
      <alignment horizontal="right" vertical="center"/>
    </xf>
    <xf numFmtId="0" fontId="28" fillId="0" borderId="31" xfId="52" applyFont="1" applyFill="1" applyBorder="1" applyAlignment="1">
      <alignment horizontal="center" vertical="center"/>
    </xf>
    <xf numFmtId="0" fontId="41" fillId="0" borderId="27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center" vertical="center"/>
    </xf>
    <xf numFmtId="0" fontId="23" fillId="0" borderId="35" xfId="52" applyFont="1" applyFill="1" applyBorder="1" applyAlignment="1">
      <alignment vertical="center"/>
    </xf>
    <xf numFmtId="0" fontId="25" fillId="0" borderId="35" xfId="52" applyFont="1" applyFill="1" applyBorder="1" applyAlignment="1">
      <alignment horizontal="center" vertical="center"/>
    </xf>
    <xf numFmtId="0" fontId="21" fillId="0" borderId="35" xfId="53" applyFont="1" applyFill="1" applyBorder="1" applyAlignment="1">
      <alignment horizontal="center"/>
    </xf>
    <xf numFmtId="0" fontId="26" fillId="0" borderId="36" xfId="53" applyFont="1" applyFill="1" applyBorder="1" applyAlignment="1" applyProtection="1">
      <alignment horizontal="center" vertical="center"/>
    </xf>
    <xf numFmtId="0" fontId="21" fillId="0" borderId="5" xfId="53" applyFont="1" applyFill="1" applyBorder="1" applyAlignment="1">
      <alignment horizontal="center"/>
    </xf>
    <xf numFmtId="0" fontId="36" fillId="0" borderId="37" xfId="0" applyNumberFormat="1" applyFont="1" applyFill="1" applyBorder="1" applyAlignment="1">
      <alignment shrinkToFit="1"/>
    </xf>
    <xf numFmtId="0" fontId="33" fillId="0" borderId="38" xfId="0" applyNumberFormat="1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21" fillId="0" borderId="39" xfId="53" applyFont="1" applyFill="1" applyBorder="1" applyAlignment="1">
      <alignment horizontal="center"/>
    </xf>
    <xf numFmtId="0" fontId="23" fillId="0" borderId="35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center" vertical="center"/>
    </xf>
    <xf numFmtId="0" fontId="21" fillId="0" borderId="40" xfId="52" applyFont="1" applyFill="1" applyBorder="1" applyAlignment="1">
      <alignment horizontal="center" vertical="center"/>
    </xf>
    <xf numFmtId="0" fontId="27" fillId="0" borderId="41" xfId="53" applyFont="1" applyFill="1" applyBorder="1" applyAlignment="1" applyProtection="1">
      <alignment horizontal="center" vertical="center"/>
    </xf>
    <xf numFmtId="49" fontId="38" fillId="0" borderId="14" xfId="54" applyNumberFormat="1" applyFont="1" applyFill="1" applyBorder="1" applyAlignment="1">
      <alignment horizontal="center" vertical="center"/>
    </xf>
    <xf numFmtId="49" fontId="21" fillId="0" borderId="42" xfId="53" applyNumberFormat="1" applyFont="1" applyFill="1" applyBorder="1" applyAlignment="1">
      <alignment horizontal="center"/>
    </xf>
    <xf numFmtId="49" fontId="38" fillId="0" borderId="42" xfId="54" applyNumberFormat="1" applyFont="1" applyFill="1" applyBorder="1" applyAlignment="1">
      <alignment horizontal="center" vertical="center"/>
    </xf>
    <xf numFmtId="0" fontId="21" fillId="0" borderId="0" xfId="53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0" fillId="0" borderId="43" xfId="0" applyFont="1" applyFill="1" applyBorder="1" applyAlignment="1">
      <alignment horizontal="left" vertical="center"/>
    </xf>
    <xf numFmtId="0" fontId="0" fillId="0" borderId="44" xfId="0" applyFont="1" applyFill="1" applyBorder="1" applyAlignment="1">
      <alignment horizontal="left" vertical="center"/>
    </xf>
    <xf numFmtId="178" fontId="30" fillId="0" borderId="9" xfId="0" applyNumberFormat="1" applyFont="1" applyFill="1" applyBorder="1" applyAlignment="1">
      <alignment horizontal="center" vertical="center"/>
    </xf>
    <xf numFmtId="0" fontId="41" fillId="0" borderId="9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45" xfId="0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/>
    </xf>
    <xf numFmtId="0" fontId="21" fillId="0" borderId="14" xfId="53" applyFont="1" applyFill="1" applyBorder="1" applyAlignment="1"/>
    <xf numFmtId="0" fontId="30" fillId="0" borderId="46" xfId="0" applyNumberFormat="1" applyFont="1" applyFill="1" applyBorder="1" applyAlignment="1">
      <alignment horizontal="center" vertical="center"/>
    </xf>
    <xf numFmtId="49" fontId="38" fillId="0" borderId="46" xfId="54" applyNumberFormat="1" applyFont="1" applyFill="1" applyBorder="1" applyAlignment="1">
      <alignment horizontal="center" vertical="center"/>
    </xf>
    <xf numFmtId="49" fontId="38" fillId="0" borderId="47" xfId="54" applyNumberFormat="1" applyFont="1" applyFill="1" applyBorder="1" applyAlignment="1">
      <alignment horizontal="center" vertical="center"/>
    </xf>
    <xf numFmtId="14" fontId="27" fillId="0" borderId="0" xfId="53" applyNumberFormat="1" applyFont="1" applyFill="1" applyAlignment="1"/>
    <xf numFmtId="0" fontId="11" fillId="0" borderId="0" xfId="52" applyFont="1" applyBorder="1" applyAlignment="1">
      <alignment horizontal="left" vertical="center"/>
    </xf>
    <xf numFmtId="0" fontId="11" fillId="0" borderId="0" xfId="52" applyFont="1" applyAlignment="1">
      <alignment horizontal="left" vertical="center"/>
    </xf>
    <xf numFmtId="0" fontId="42" fillId="0" borderId="11" xfId="52" applyFont="1" applyBorder="1" applyAlignment="1">
      <alignment horizontal="center" vertical="top"/>
    </xf>
    <xf numFmtId="0" fontId="14" fillId="0" borderId="48" xfId="52" applyFont="1" applyBorder="1" applyAlignment="1">
      <alignment horizontal="left" vertical="center"/>
    </xf>
    <xf numFmtId="0" fontId="24" fillId="0" borderId="49" xfId="52" applyFont="1" applyBorder="1" applyAlignment="1">
      <alignment horizontal="center" vertical="center"/>
    </xf>
    <xf numFmtId="0" fontId="14" fillId="0" borderId="49" xfId="52" applyFont="1" applyBorder="1" applyAlignment="1">
      <alignment horizontal="center" vertical="center"/>
    </xf>
    <xf numFmtId="0" fontId="41" fillId="0" borderId="49" xfId="52" applyFont="1" applyBorder="1" applyAlignment="1">
      <alignment horizontal="left" vertical="center"/>
    </xf>
    <xf numFmtId="0" fontId="41" fillId="0" borderId="12" xfId="52" applyFont="1" applyBorder="1" applyAlignment="1">
      <alignment horizontal="center" vertical="center"/>
    </xf>
    <xf numFmtId="0" fontId="41" fillId="0" borderId="13" xfId="52" applyFont="1" applyBorder="1" applyAlignment="1">
      <alignment horizontal="center" vertical="center"/>
    </xf>
    <xf numFmtId="0" fontId="41" fillId="0" borderId="27" xfId="52" applyFont="1" applyBorder="1" applyAlignment="1">
      <alignment horizontal="center" vertical="center"/>
    </xf>
    <xf numFmtId="0" fontId="14" fillId="0" borderId="12" xfId="52" applyFont="1" applyBorder="1" applyAlignment="1">
      <alignment horizontal="center" vertical="center"/>
    </xf>
    <xf numFmtId="0" fontId="14" fillId="0" borderId="13" xfId="52" applyFont="1" applyBorder="1" applyAlignment="1">
      <alignment horizontal="center" vertical="center"/>
    </xf>
    <xf numFmtId="0" fontId="14" fillId="0" borderId="27" xfId="52" applyFont="1" applyBorder="1" applyAlignment="1">
      <alignment horizontal="center" vertical="center"/>
    </xf>
    <xf numFmtId="0" fontId="41" fillId="0" borderId="16" xfId="52" applyFont="1" applyBorder="1" applyAlignment="1">
      <alignment horizontal="left" vertical="center"/>
    </xf>
    <xf numFmtId="0" fontId="41" fillId="0" borderId="14" xfId="52" applyFont="1" applyBorder="1" applyAlignment="1">
      <alignment horizontal="left" vertical="center"/>
    </xf>
    <xf numFmtId="14" fontId="24" fillId="0" borderId="14" xfId="52" applyNumberFormat="1" applyFont="1" applyBorder="1" applyAlignment="1">
      <alignment horizontal="center" vertical="center"/>
    </xf>
    <xf numFmtId="14" fontId="24" fillId="0" borderId="15" xfId="52" applyNumberFormat="1" applyFont="1" applyBorder="1" applyAlignment="1">
      <alignment horizontal="center" vertical="center"/>
    </xf>
    <xf numFmtId="0" fontId="41" fillId="0" borderId="16" xfId="52" applyFont="1" applyBorder="1" applyAlignment="1">
      <alignment vertical="center"/>
    </xf>
    <xf numFmtId="49" fontId="24" fillId="0" borderId="14" xfId="52" applyNumberFormat="1" applyFont="1" applyBorder="1" applyAlignment="1">
      <alignment horizontal="center" vertical="center"/>
    </xf>
    <xf numFmtId="0" fontId="24" fillId="0" borderId="15" xfId="52" applyFont="1" applyBorder="1" applyAlignment="1">
      <alignment horizontal="center" vertical="center"/>
    </xf>
    <xf numFmtId="0" fontId="41" fillId="0" borderId="14" xfId="52" applyFont="1" applyBorder="1" applyAlignment="1">
      <alignment vertical="center"/>
    </xf>
    <xf numFmtId="0" fontId="24" fillId="0" borderId="50" xfId="52" applyFont="1" applyBorder="1" applyAlignment="1">
      <alignment horizontal="center" vertical="center"/>
    </xf>
    <xf numFmtId="0" fontId="24" fillId="0" borderId="51" xfId="52" applyFont="1" applyBorder="1" applyAlignment="1">
      <alignment horizontal="center" vertical="center"/>
    </xf>
    <xf numFmtId="0" fontId="11" fillId="0" borderId="14" xfId="52" applyFont="1" applyBorder="1" applyAlignment="1">
      <alignment vertical="center"/>
    </xf>
    <xf numFmtId="0" fontId="43" fillId="0" borderId="17" xfId="52" applyFont="1" applyBorder="1" applyAlignment="1">
      <alignment vertical="center"/>
    </xf>
    <xf numFmtId="0" fontId="24" fillId="0" borderId="52" xfId="52" applyFont="1" applyBorder="1" applyAlignment="1">
      <alignment horizontal="center" vertical="center"/>
    </xf>
    <xf numFmtId="0" fontId="24" fillId="0" borderId="31" xfId="52" applyFont="1" applyBorder="1" applyAlignment="1">
      <alignment horizontal="center" vertical="center"/>
    </xf>
    <xf numFmtId="0" fontId="41" fillId="0" borderId="17" xfId="52" applyFont="1" applyBorder="1" applyAlignment="1">
      <alignment horizontal="left" vertical="center"/>
    </xf>
    <xf numFmtId="0" fontId="41" fillId="0" borderId="18" xfId="52" applyFont="1" applyBorder="1" applyAlignment="1">
      <alignment horizontal="left" vertical="center"/>
    </xf>
    <xf numFmtId="14" fontId="24" fillId="0" borderId="18" xfId="52" applyNumberFormat="1" applyFont="1" applyBorder="1" applyAlignment="1">
      <alignment horizontal="center" vertical="center"/>
    </xf>
    <xf numFmtId="14" fontId="24" fillId="0" borderId="28" xfId="52" applyNumberFormat="1" applyFont="1" applyBorder="1" applyAlignment="1">
      <alignment horizontal="center" vertical="center"/>
    </xf>
    <xf numFmtId="0" fontId="41" fillId="0" borderId="53" xfId="52" applyFont="1" applyBorder="1" applyAlignment="1">
      <alignment horizontal="left" vertical="center"/>
    </xf>
    <xf numFmtId="0" fontId="41" fillId="0" borderId="11" xfId="52" applyFont="1" applyBorder="1" applyAlignment="1">
      <alignment horizontal="left" vertical="center"/>
    </xf>
    <xf numFmtId="0" fontId="41" fillId="0" borderId="24" xfId="52" applyFont="1" applyBorder="1" applyAlignment="1">
      <alignment horizontal="left" vertical="center"/>
    </xf>
    <xf numFmtId="0" fontId="14" fillId="0" borderId="54" xfId="52" applyFont="1" applyBorder="1" applyAlignment="1">
      <alignment horizontal="left" vertical="center"/>
    </xf>
    <xf numFmtId="0" fontId="14" fillId="0" borderId="55" xfId="52" applyFont="1" applyBorder="1" applyAlignment="1">
      <alignment horizontal="left" vertical="center"/>
    </xf>
    <xf numFmtId="0" fontId="41" fillId="0" borderId="56" xfId="52" applyFont="1" applyBorder="1" applyAlignment="1">
      <alignment vertical="center"/>
    </xf>
    <xf numFmtId="0" fontId="11" fillId="0" borderId="57" xfId="52" applyFont="1" applyBorder="1" applyAlignment="1">
      <alignment horizontal="left" vertical="center"/>
    </xf>
    <xf numFmtId="0" fontId="24" fillId="0" borderId="57" xfId="52" applyFont="1" applyBorder="1" applyAlignment="1">
      <alignment horizontal="left" vertical="center"/>
    </xf>
    <xf numFmtId="0" fontId="11" fillId="0" borderId="57" xfId="52" applyFont="1" applyBorder="1" applyAlignment="1">
      <alignment vertical="center"/>
    </xf>
    <xf numFmtId="0" fontId="41" fillId="0" borderId="57" xfId="52" applyFont="1" applyBorder="1" applyAlignment="1">
      <alignment vertical="center"/>
    </xf>
    <xf numFmtId="0" fontId="11" fillId="0" borderId="14" xfId="52" applyFont="1" applyBorder="1" applyAlignment="1">
      <alignment horizontal="left" vertical="center"/>
    </xf>
    <xf numFmtId="0" fontId="41" fillId="0" borderId="56" xfId="52" applyFont="1" applyBorder="1" applyAlignment="1">
      <alignment horizontal="center" vertical="center"/>
    </xf>
    <xf numFmtId="0" fontId="24" fillId="0" borderId="57" xfId="52" applyFont="1" applyBorder="1" applyAlignment="1">
      <alignment horizontal="center" vertical="center"/>
    </xf>
    <xf numFmtId="0" fontId="41" fillId="0" borderId="57" xfId="52" applyFont="1" applyBorder="1" applyAlignment="1">
      <alignment horizontal="center" vertical="center"/>
    </xf>
    <xf numFmtId="0" fontId="11" fillId="0" borderId="57" xfId="52" applyFont="1" applyBorder="1" applyAlignment="1">
      <alignment horizontal="center" vertical="center"/>
    </xf>
    <xf numFmtId="0" fontId="41" fillId="0" borderId="16" xfId="52" applyFont="1" applyBorder="1" applyAlignment="1">
      <alignment horizontal="center" vertical="center"/>
    </xf>
    <xf numFmtId="0" fontId="24" fillId="0" borderId="14" xfId="52" applyFont="1" applyBorder="1" applyAlignment="1">
      <alignment horizontal="center" vertical="center"/>
    </xf>
    <xf numFmtId="0" fontId="41" fillId="0" borderId="14" xfId="52" applyFont="1" applyBorder="1" applyAlignment="1">
      <alignment horizontal="center" vertical="center"/>
    </xf>
    <xf numFmtId="0" fontId="11" fillId="0" borderId="14" xfId="52" applyFont="1" applyBorder="1" applyAlignment="1">
      <alignment horizontal="center" vertical="center"/>
    </xf>
    <xf numFmtId="0" fontId="41" fillId="0" borderId="58" xfId="52" applyFont="1" applyBorder="1" applyAlignment="1">
      <alignment horizontal="left" vertical="center" wrapText="1"/>
    </xf>
    <xf numFmtId="0" fontId="41" fillId="0" borderId="59" xfId="52" applyFont="1" applyBorder="1" applyAlignment="1">
      <alignment horizontal="left" vertical="center" wrapText="1"/>
    </xf>
    <xf numFmtId="0" fontId="41" fillId="0" borderId="60" xfId="52" applyFont="1" applyBorder="1" applyAlignment="1">
      <alignment horizontal="left" vertical="center"/>
    </xf>
    <xf numFmtId="0" fontId="41" fillId="0" borderId="61" xfId="52" applyFont="1" applyBorder="1" applyAlignment="1">
      <alignment horizontal="left" vertical="center"/>
    </xf>
    <xf numFmtId="0" fontId="44" fillId="0" borderId="62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9" fontId="24" fillId="0" borderId="2" xfId="52" applyNumberFormat="1" applyFont="1" applyBorder="1" applyAlignment="1">
      <alignment horizontal="center" vertical="center"/>
    </xf>
    <xf numFmtId="9" fontId="24" fillId="0" borderId="57" xfId="52" applyNumberFormat="1" applyFont="1" applyBorder="1" applyAlignment="1">
      <alignment horizontal="center" vertical="center"/>
    </xf>
    <xf numFmtId="9" fontId="24" fillId="0" borderId="14" xfId="52" applyNumberFormat="1" applyFont="1" applyBorder="1" applyAlignment="1">
      <alignment horizontal="center" vertical="center"/>
    </xf>
    <xf numFmtId="0" fontId="24" fillId="0" borderId="16" xfId="52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9" fontId="24" fillId="0" borderId="25" xfId="52" applyNumberFormat="1" applyFont="1" applyBorder="1" applyAlignment="1">
      <alignment horizontal="left" vertical="center"/>
    </xf>
    <xf numFmtId="9" fontId="24" fillId="0" borderId="20" xfId="52" applyNumberFormat="1" applyFont="1" applyBorder="1" applyAlignment="1">
      <alignment horizontal="left" vertical="center"/>
    </xf>
    <xf numFmtId="9" fontId="24" fillId="0" borderId="58" xfId="52" applyNumberFormat="1" applyFont="1" applyBorder="1" applyAlignment="1">
      <alignment horizontal="left" vertical="center"/>
    </xf>
    <xf numFmtId="9" fontId="24" fillId="0" borderId="59" xfId="52" applyNumberFormat="1" applyFont="1" applyBorder="1" applyAlignment="1">
      <alignment horizontal="left" vertical="center"/>
    </xf>
    <xf numFmtId="0" fontId="40" fillId="0" borderId="56" xfId="52" applyFont="1" applyFill="1" applyBorder="1" applyAlignment="1">
      <alignment horizontal="left" vertical="center"/>
    </xf>
    <xf numFmtId="0" fontId="40" fillId="0" borderId="57" xfId="52" applyFont="1" applyFill="1" applyBorder="1" applyAlignment="1">
      <alignment horizontal="left" vertical="center"/>
    </xf>
    <xf numFmtId="0" fontId="40" fillId="0" borderId="52" xfId="52" applyFont="1" applyFill="1" applyBorder="1" applyAlignment="1">
      <alignment horizontal="left" vertical="center"/>
    </xf>
    <xf numFmtId="0" fontId="40" fillId="0" borderId="59" xfId="52" applyFont="1" applyFill="1" applyBorder="1" applyAlignment="1">
      <alignment horizontal="left" vertical="center"/>
    </xf>
    <xf numFmtId="0" fontId="14" fillId="0" borderId="24" xfId="52" applyFont="1" applyFill="1" applyBorder="1" applyAlignment="1">
      <alignment horizontal="left" vertical="center"/>
    </xf>
    <xf numFmtId="0" fontId="24" fillId="0" borderId="63" xfId="52" applyFont="1" applyFill="1" applyBorder="1" applyAlignment="1">
      <alignment horizontal="left" vertical="center"/>
    </xf>
    <xf numFmtId="0" fontId="24" fillId="0" borderId="64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41" fillId="0" borderId="58" xfId="52" applyFont="1" applyFill="1" applyBorder="1" applyAlignment="1">
      <alignment horizontal="left" vertical="center"/>
    </xf>
    <xf numFmtId="0" fontId="41" fillId="0" borderId="59" xfId="52" applyFont="1" applyFill="1" applyBorder="1" applyAlignment="1">
      <alignment horizontal="left" vertical="center"/>
    </xf>
    <xf numFmtId="0" fontId="14" fillId="0" borderId="48" xfId="52" applyFont="1" applyBorder="1" applyAlignment="1">
      <alignment vertical="center"/>
    </xf>
    <xf numFmtId="0" fontId="46" fillId="0" borderId="55" xfId="52" applyFont="1" applyBorder="1" applyAlignment="1">
      <alignment horizontal="center" vertical="center"/>
    </xf>
    <xf numFmtId="0" fontId="14" fillId="0" borderId="49" xfId="52" applyFont="1" applyBorder="1" applyAlignment="1">
      <alignment vertical="center"/>
    </xf>
    <xf numFmtId="0" fontId="24" fillId="0" borderId="65" xfId="52" applyFont="1" applyBorder="1" applyAlignment="1">
      <alignment vertical="center"/>
    </xf>
    <xf numFmtId="0" fontId="14" fillId="0" borderId="65" xfId="52" applyFont="1" applyBorder="1" applyAlignment="1">
      <alignment vertical="center"/>
    </xf>
    <xf numFmtId="58" fontId="11" fillId="0" borderId="49" xfId="52" applyNumberFormat="1" applyFont="1" applyBorder="1" applyAlignment="1">
      <alignment vertical="center"/>
    </xf>
    <xf numFmtId="0" fontId="14" fillId="0" borderId="24" xfId="52" applyFont="1" applyBorder="1" applyAlignment="1">
      <alignment horizontal="center" vertical="center"/>
    </xf>
    <xf numFmtId="0" fontId="24" fillId="0" borderId="66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11" fillId="0" borderId="49" xfId="52" applyFont="1" applyBorder="1" applyAlignment="1">
      <alignment horizontal="center" vertical="center"/>
    </xf>
    <xf numFmtId="0" fontId="11" fillId="0" borderId="67" xfId="52" applyFont="1" applyBorder="1" applyAlignment="1">
      <alignment horizontal="center" vertical="center"/>
    </xf>
    <xf numFmtId="0" fontId="24" fillId="0" borderId="18" xfId="52" applyFont="1" applyBorder="1" applyAlignment="1">
      <alignment horizontal="left" vertical="center"/>
    </xf>
    <xf numFmtId="0" fontId="24" fillId="0" borderId="28" xfId="52" applyFont="1" applyBorder="1" applyAlignment="1">
      <alignment horizontal="left" vertical="center"/>
    </xf>
    <xf numFmtId="0" fontId="41" fillId="0" borderId="68" xfId="52" applyFont="1" applyBorder="1" applyAlignment="1">
      <alignment horizontal="left" vertical="center"/>
    </xf>
    <xf numFmtId="0" fontId="14" fillId="0" borderId="69" xfId="52" applyFont="1" applyBorder="1" applyAlignment="1">
      <alignment horizontal="left" vertical="center"/>
    </xf>
    <xf numFmtId="0" fontId="24" fillId="0" borderId="70" xfId="52" applyFont="1" applyBorder="1" applyAlignment="1">
      <alignment horizontal="left" vertical="center"/>
    </xf>
    <xf numFmtId="0" fontId="41" fillId="0" borderId="28" xfId="52" applyFont="1" applyBorder="1" applyAlignment="1">
      <alignment horizontal="left" vertical="center"/>
    </xf>
    <xf numFmtId="0" fontId="41" fillId="0" borderId="0" xfId="52" applyFont="1" applyBorder="1" applyAlignment="1">
      <alignment vertical="center"/>
    </xf>
    <xf numFmtId="0" fontId="41" fillId="0" borderId="31" xfId="52" applyFont="1" applyBorder="1" applyAlignment="1">
      <alignment horizontal="left" vertical="center" wrapText="1"/>
    </xf>
    <xf numFmtId="0" fontId="41" fillId="0" borderId="70" xfId="52" applyFont="1" applyBorder="1" applyAlignment="1">
      <alignment horizontal="left" vertical="center"/>
    </xf>
    <xf numFmtId="0" fontId="41" fillId="0" borderId="2" xfId="52" applyFont="1" applyBorder="1" applyAlignment="1">
      <alignment horizontal="center" vertical="center"/>
    </xf>
    <xf numFmtId="0" fontId="40" fillId="0" borderId="30" xfId="52" applyFont="1" applyBorder="1" applyAlignment="1">
      <alignment horizontal="left" vertical="center"/>
    </xf>
    <xf numFmtId="0" fontId="47" fillId="0" borderId="30" xfId="52" applyFont="1" applyBorder="1" applyAlignment="1">
      <alignment horizontal="left" vertical="center"/>
    </xf>
    <xf numFmtId="0" fontId="28" fillId="0" borderId="30" xfId="52" applyFont="1" applyBorder="1" applyAlignment="1">
      <alignment horizontal="left" vertical="center"/>
    </xf>
    <xf numFmtId="0" fontId="28" fillId="0" borderId="15" xfId="52" applyFont="1" applyBorder="1" applyAlignment="1">
      <alignment horizontal="left" vertical="center"/>
    </xf>
    <xf numFmtId="0" fontId="14" fillId="0" borderId="69" xfId="0" applyFont="1" applyBorder="1" applyAlignment="1">
      <alignment horizontal="left" vertical="center"/>
    </xf>
    <xf numFmtId="9" fontId="24" fillId="0" borderId="29" xfId="52" applyNumberFormat="1" applyFont="1" applyBorder="1" applyAlignment="1">
      <alignment horizontal="left" vertical="center"/>
    </xf>
    <xf numFmtId="9" fontId="24" fillId="0" borderId="31" xfId="52" applyNumberFormat="1" applyFont="1" applyBorder="1" applyAlignment="1">
      <alignment horizontal="left" vertical="center"/>
    </xf>
    <xf numFmtId="0" fontId="40" fillId="0" borderId="70" xfId="52" applyFont="1" applyFill="1" applyBorder="1" applyAlignment="1">
      <alignment horizontal="left" vertical="center"/>
    </xf>
    <xf numFmtId="0" fontId="40" fillId="0" borderId="31" xfId="52" applyFont="1" applyFill="1" applyBorder="1" applyAlignment="1">
      <alignment horizontal="left" vertical="center"/>
    </xf>
    <xf numFmtId="0" fontId="24" fillId="0" borderId="71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41" fillId="0" borderId="31" xfId="52" applyFont="1" applyFill="1" applyBorder="1" applyAlignment="1">
      <alignment horizontal="left" vertical="center"/>
    </xf>
    <xf numFmtId="0" fontId="14" fillId="0" borderId="72" xfId="52" applyFont="1" applyBorder="1" applyAlignment="1">
      <alignment horizontal="center" vertical="center"/>
    </xf>
    <xf numFmtId="0" fontId="24" fillId="0" borderId="65" xfId="52" applyFont="1" applyBorder="1" applyAlignment="1">
      <alignment horizontal="center" vertical="center"/>
    </xf>
    <xf numFmtId="0" fontId="24" fillId="0" borderId="68" xfId="52" applyFont="1" applyBorder="1" applyAlignment="1">
      <alignment horizontal="center" vertical="center"/>
    </xf>
    <xf numFmtId="0" fontId="24" fillId="0" borderId="68" xfId="52" applyFont="1" applyFill="1" applyBorder="1" applyAlignment="1">
      <alignment horizontal="left" vertical="center"/>
    </xf>
    <xf numFmtId="0" fontId="48" fillId="0" borderId="73" xfId="0" applyFont="1" applyBorder="1" applyAlignment="1">
      <alignment horizontal="center" vertical="center" wrapText="1"/>
    </xf>
    <xf numFmtId="0" fontId="48" fillId="0" borderId="74" xfId="0" applyFont="1" applyBorder="1" applyAlignment="1">
      <alignment horizontal="center" vertical="center" wrapText="1"/>
    </xf>
    <xf numFmtId="0" fontId="49" fillId="0" borderId="75" xfId="0" applyFont="1" applyBorder="1"/>
    <xf numFmtId="0" fontId="49" fillId="0" borderId="2" xfId="0" applyFont="1" applyBorder="1"/>
    <xf numFmtId="0" fontId="49" fillId="0" borderId="5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4" borderId="5" xfId="0" applyFont="1" applyFill="1" applyBorder="1" applyAlignment="1">
      <alignment horizontal="center" vertical="center"/>
    </xf>
    <xf numFmtId="0" fontId="49" fillId="4" borderId="7" xfId="0" applyFont="1" applyFill="1" applyBorder="1" applyAlignment="1">
      <alignment horizontal="center" vertical="center"/>
    </xf>
    <xf numFmtId="0" fontId="49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48" fillId="0" borderId="78" xfId="0" applyFont="1" applyBorder="1" applyAlignment="1">
      <alignment horizontal="center" vertical="center" wrapText="1"/>
    </xf>
    <xf numFmtId="0" fontId="49" fillId="0" borderId="79" xfId="0" applyFont="1" applyBorder="1" applyAlignment="1">
      <alignment horizontal="center" vertical="center"/>
    </xf>
    <xf numFmtId="0" fontId="49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9" fillId="6" borderId="2" xfId="0" applyFont="1" applyFill="1" applyBorder="1" applyAlignment="1">
      <alignment vertical="top" wrapText="1"/>
    </xf>
    <xf numFmtId="0" fontId="5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22860</xdr:colOff>
      <xdr:row>2</xdr:row>
      <xdr:rowOff>60960</xdr:rowOff>
    </xdr:from>
    <xdr:to>
      <xdr:col>8</xdr:col>
      <xdr:colOff>1033145</xdr:colOff>
      <xdr:row>3</xdr:row>
      <xdr:rowOff>295910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42885" y="641985"/>
          <a:ext cx="1010285" cy="615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983;&#20135;&#36164;&#26009;\&#36319;&#21333;-&#20179;&#24211;&#19987;&#29992;&#34920;&#26684;\&#26970;&#20521;\&#24037;&#20316;&#36164;&#26009;-1\&#25506;&#36335;&#32773;\&#22823;&#36135;&#36164;&#26009;\24FW&#31179;&#20908;&#22823;&#36135;&#36164;&#26009;\&#31461;&#35013;&#22823;&#36135;&#36164;&#26009;\236\&#33258;&#26597;&#36164;&#26009;236\10.&#20986;&#36135;&#25253;&#21578;\&#24037;&#21378;&#36136;&#37327;&#36127;&#36131;&#20154;&#24037;&#20316;&#22635;&#25253;&#21578;QAMMBM8323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工作内容"/>
      <sheetName val="AQL2.5验货"/>
      <sheetName val="首期"/>
      <sheetName val="验货尺寸表 （首期)"/>
      <sheetName val="中期"/>
      <sheetName val="验货尺寸表 (中期)"/>
      <sheetName val="尾期"/>
      <sheetName val="验货尺寸表 (尾期)"/>
      <sheetName val="尾期 (第二次走货)"/>
      <sheetName val="验货尺寸表 (尾期第二次走货）"/>
      <sheetName val="1.面料验布"/>
      <sheetName val="2.面料缩率"/>
      <sheetName val="3.面料互染"/>
      <sheetName val="4.面料静水压"/>
      <sheetName val="5.特殊工艺测试"/>
      <sheetName val="6.织带类缩率测试"/>
    </sheetNames>
    <sheetDataSet>
      <sheetData sheetId="0"/>
      <sheetData sheetId="1"/>
      <sheetData sheetId="2">
        <row r="8">
          <cell r="B8" t="str">
            <v>CGDD24052200002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9.xml"/><Relationship Id="rId8" Type="http://schemas.openxmlformats.org/officeDocument/2006/relationships/ctrlProp" Target="../ctrlProps/ctrlProp148.xml"/><Relationship Id="rId7" Type="http://schemas.openxmlformats.org/officeDocument/2006/relationships/ctrlProp" Target="../ctrlProps/ctrlProp147.xml"/><Relationship Id="rId6" Type="http://schemas.openxmlformats.org/officeDocument/2006/relationships/ctrlProp" Target="../ctrlProps/ctrlProp146.xml"/><Relationship Id="rId5" Type="http://schemas.openxmlformats.org/officeDocument/2006/relationships/ctrlProp" Target="../ctrlProps/ctrlProp145.xml"/><Relationship Id="rId41" Type="http://schemas.openxmlformats.org/officeDocument/2006/relationships/ctrlProp" Target="../ctrlProps/ctrlProp181.xml"/><Relationship Id="rId40" Type="http://schemas.openxmlformats.org/officeDocument/2006/relationships/ctrlProp" Target="../ctrlProps/ctrlProp180.xml"/><Relationship Id="rId4" Type="http://schemas.openxmlformats.org/officeDocument/2006/relationships/ctrlProp" Target="../ctrlProps/ctrlProp144.xml"/><Relationship Id="rId39" Type="http://schemas.openxmlformats.org/officeDocument/2006/relationships/ctrlProp" Target="../ctrlProps/ctrlProp179.xml"/><Relationship Id="rId38" Type="http://schemas.openxmlformats.org/officeDocument/2006/relationships/ctrlProp" Target="../ctrlProps/ctrlProp178.xml"/><Relationship Id="rId37" Type="http://schemas.openxmlformats.org/officeDocument/2006/relationships/ctrlProp" Target="../ctrlProps/ctrlProp177.xml"/><Relationship Id="rId36" Type="http://schemas.openxmlformats.org/officeDocument/2006/relationships/ctrlProp" Target="../ctrlProps/ctrlProp176.xml"/><Relationship Id="rId35" Type="http://schemas.openxmlformats.org/officeDocument/2006/relationships/ctrlProp" Target="../ctrlProps/ctrlProp175.xml"/><Relationship Id="rId34" Type="http://schemas.openxmlformats.org/officeDocument/2006/relationships/ctrlProp" Target="../ctrlProps/ctrlProp174.xml"/><Relationship Id="rId33" Type="http://schemas.openxmlformats.org/officeDocument/2006/relationships/ctrlProp" Target="../ctrlProps/ctrlProp173.xml"/><Relationship Id="rId32" Type="http://schemas.openxmlformats.org/officeDocument/2006/relationships/ctrlProp" Target="../ctrlProps/ctrlProp172.xml"/><Relationship Id="rId31" Type="http://schemas.openxmlformats.org/officeDocument/2006/relationships/ctrlProp" Target="../ctrlProps/ctrlProp171.xml"/><Relationship Id="rId30" Type="http://schemas.openxmlformats.org/officeDocument/2006/relationships/ctrlProp" Target="../ctrlProps/ctrlProp170.xml"/><Relationship Id="rId3" Type="http://schemas.openxmlformats.org/officeDocument/2006/relationships/ctrlProp" Target="../ctrlProps/ctrlProp143.xml"/><Relationship Id="rId29" Type="http://schemas.openxmlformats.org/officeDocument/2006/relationships/ctrlProp" Target="../ctrlProps/ctrlProp169.xml"/><Relationship Id="rId28" Type="http://schemas.openxmlformats.org/officeDocument/2006/relationships/ctrlProp" Target="../ctrlProps/ctrlProp168.xml"/><Relationship Id="rId27" Type="http://schemas.openxmlformats.org/officeDocument/2006/relationships/ctrlProp" Target="../ctrlProps/ctrlProp167.xml"/><Relationship Id="rId26" Type="http://schemas.openxmlformats.org/officeDocument/2006/relationships/ctrlProp" Target="../ctrlProps/ctrlProp166.xml"/><Relationship Id="rId25" Type="http://schemas.openxmlformats.org/officeDocument/2006/relationships/ctrlProp" Target="../ctrlProps/ctrlProp165.xml"/><Relationship Id="rId24" Type="http://schemas.openxmlformats.org/officeDocument/2006/relationships/ctrlProp" Target="../ctrlProps/ctrlProp164.xml"/><Relationship Id="rId23" Type="http://schemas.openxmlformats.org/officeDocument/2006/relationships/ctrlProp" Target="../ctrlProps/ctrlProp163.xml"/><Relationship Id="rId22" Type="http://schemas.openxmlformats.org/officeDocument/2006/relationships/ctrlProp" Target="../ctrlProps/ctrlProp162.xml"/><Relationship Id="rId21" Type="http://schemas.openxmlformats.org/officeDocument/2006/relationships/ctrlProp" Target="../ctrlProps/ctrlProp161.xml"/><Relationship Id="rId20" Type="http://schemas.openxmlformats.org/officeDocument/2006/relationships/ctrlProp" Target="../ctrlProps/ctrlProp160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9.xml"/><Relationship Id="rId18" Type="http://schemas.openxmlformats.org/officeDocument/2006/relationships/ctrlProp" Target="../ctrlProps/ctrlProp158.xml"/><Relationship Id="rId17" Type="http://schemas.openxmlformats.org/officeDocument/2006/relationships/ctrlProp" Target="../ctrlProps/ctrlProp157.xml"/><Relationship Id="rId16" Type="http://schemas.openxmlformats.org/officeDocument/2006/relationships/ctrlProp" Target="../ctrlProps/ctrlProp156.xml"/><Relationship Id="rId15" Type="http://schemas.openxmlformats.org/officeDocument/2006/relationships/ctrlProp" Target="../ctrlProps/ctrlProp155.xml"/><Relationship Id="rId14" Type="http://schemas.openxmlformats.org/officeDocument/2006/relationships/ctrlProp" Target="../ctrlProps/ctrlProp154.xml"/><Relationship Id="rId13" Type="http://schemas.openxmlformats.org/officeDocument/2006/relationships/ctrlProp" Target="../ctrlProps/ctrlProp153.xml"/><Relationship Id="rId12" Type="http://schemas.openxmlformats.org/officeDocument/2006/relationships/ctrlProp" Target="../ctrlProps/ctrlProp152.xml"/><Relationship Id="rId11" Type="http://schemas.openxmlformats.org/officeDocument/2006/relationships/ctrlProp" Target="../ctrlProps/ctrlProp151.xml"/><Relationship Id="rId10" Type="http://schemas.openxmlformats.org/officeDocument/2006/relationships/ctrlProp" Target="../ctrlProps/ctrlProp150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06" customWidth="1"/>
    <col min="3" max="3" width="10.125" customWidth="1"/>
  </cols>
  <sheetData>
    <row r="1" ht="21" customHeight="1" spans="1:2">
      <c r="A1" s="407"/>
      <c r="B1" s="408" t="s">
        <v>0</v>
      </c>
    </row>
    <row r="2" spans="1:2">
      <c r="A2" s="10">
        <v>1</v>
      </c>
      <c r="B2" s="409" t="s">
        <v>1</v>
      </c>
    </row>
    <row r="3" spans="1:2">
      <c r="A3" s="10">
        <v>2</v>
      </c>
      <c r="B3" s="409" t="s">
        <v>2</v>
      </c>
    </row>
    <row r="4" spans="1:2">
      <c r="A4" s="10">
        <v>3</v>
      </c>
      <c r="B4" s="409" t="s">
        <v>3</v>
      </c>
    </row>
    <row r="5" spans="1:2">
      <c r="A5" s="10">
        <v>4</v>
      </c>
      <c r="B5" s="409" t="s">
        <v>4</v>
      </c>
    </row>
    <row r="6" spans="1:2">
      <c r="A6" s="10">
        <v>5</v>
      </c>
      <c r="B6" s="409" t="s">
        <v>5</v>
      </c>
    </row>
    <row r="7" spans="1:2">
      <c r="A7" s="10">
        <v>6</v>
      </c>
      <c r="B7" s="409" t="s">
        <v>6</v>
      </c>
    </row>
    <row r="8" s="405" customFormat="1" ht="15" customHeight="1" spans="1:2">
      <c r="A8" s="410">
        <v>7</v>
      </c>
      <c r="B8" s="411" t="s">
        <v>7</v>
      </c>
    </row>
    <row r="9" ht="18.95" customHeight="1" spans="1:2">
      <c r="A9" s="407"/>
      <c r="B9" s="412" t="s">
        <v>8</v>
      </c>
    </row>
    <row r="10" ht="15.95" customHeight="1" spans="1:2">
      <c r="A10" s="10">
        <v>1</v>
      </c>
      <c r="B10" s="413" t="s">
        <v>9</v>
      </c>
    </row>
    <row r="11" spans="1:2">
      <c r="A11" s="10">
        <v>2</v>
      </c>
      <c r="B11" s="409" t="s">
        <v>10</v>
      </c>
    </row>
    <row r="12" spans="1:2">
      <c r="A12" s="10">
        <v>3</v>
      </c>
      <c r="B12" s="411" t="s">
        <v>11</v>
      </c>
    </row>
    <row r="13" spans="1:2">
      <c r="A13" s="10">
        <v>4</v>
      </c>
      <c r="B13" s="409" t="s">
        <v>12</v>
      </c>
    </row>
    <row r="14" spans="1:2">
      <c r="A14" s="10">
        <v>5</v>
      </c>
      <c r="B14" s="409" t="s">
        <v>13</v>
      </c>
    </row>
    <row r="15" spans="1:2">
      <c r="A15" s="10">
        <v>6</v>
      </c>
      <c r="B15" s="409" t="s">
        <v>14</v>
      </c>
    </row>
    <row r="16" spans="1:2">
      <c r="A16" s="10">
        <v>7</v>
      </c>
      <c r="B16" s="409" t="s">
        <v>15</v>
      </c>
    </row>
    <row r="17" spans="1:2">
      <c r="A17" s="10">
        <v>8</v>
      </c>
      <c r="B17" s="409" t="s">
        <v>16</v>
      </c>
    </row>
    <row r="18" spans="1:2">
      <c r="A18" s="10">
        <v>9</v>
      </c>
      <c r="B18" s="409" t="s">
        <v>17</v>
      </c>
    </row>
    <row r="19" spans="1:2">
      <c r="A19" s="10"/>
      <c r="B19" s="409"/>
    </row>
    <row r="20" ht="20.25" spans="1:2">
      <c r="A20" s="407"/>
      <c r="B20" s="408" t="s">
        <v>18</v>
      </c>
    </row>
    <row r="21" spans="1:2">
      <c r="A21" s="10">
        <v>1</v>
      </c>
      <c r="B21" s="414" t="s">
        <v>19</v>
      </c>
    </row>
    <row r="22" spans="1:2">
      <c r="A22" s="10">
        <v>2</v>
      </c>
      <c r="B22" s="409" t="s">
        <v>20</v>
      </c>
    </row>
    <row r="23" spans="1:2">
      <c r="A23" s="10">
        <v>3</v>
      </c>
      <c r="B23" s="409" t="s">
        <v>21</v>
      </c>
    </row>
    <row r="24" spans="1:2">
      <c r="A24" s="10">
        <v>4</v>
      </c>
      <c r="B24" s="409" t="s">
        <v>22</v>
      </c>
    </row>
    <row r="25" spans="1:2">
      <c r="A25" s="10">
        <v>5</v>
      </c>
      <c r="B25" s="409" t="s">
        <v>23</v>
      </c>
    </row>
    <row r="26" spans="1:2">
      <c r="A26" s="10">
        <v>6</v>
      </c>
      <c r="B26" s="409" t="s">
        <v>24</v>
      </c>
    </row>
    <row r="27" spans="1:2">
      <c r="A27" s="10">
        <v>7</v>
      </c>
      <c r="B27" s="409" t="s">
        <v>25</v>
      </c>
    </row>
    <row r="28" spans="1:2">
      <c r="A28" s="10"/>
      <c r="B28" s="409"/>
    </row>
    <row r="29" ht="20.25" spans="1:2">
      <c r="A29" s="407"/>
      <c r="B29" s="408" t="s">
        <v>26</v>
      </c>
    </row>
    <row r="30" spans="1:2">
      <c r="A30" s="10">
        <v>1</v>
      </c>
      <c r="B30" s="414" t="s">
        <v>27</v>
      </c>
    </row>
    <row r="31" spans="1:2">
      <c r="A31" s="10">
        <v>2</v>
      </c>
      <c r="B31" s="409" t="s">
        <v>28</v>
      </c>
    </row>
    <row r="32" spans="1:2">
      <c r="A32" s="10">
        <v>3</v>
      </c>
      <c r="B32" s="409" t="s">
        <v>29</v>
      </c>
    </row>
    <row r="33" ht="28.5" spans="1:2">
      <c r="A33" s="10">
        <v>4</v>
      </c>
      <c r="B33" s="409" t="s">
        <v>30</v>
      </c>
    </row>
    <row r="34" spans="1:2">
      <c r="A34" s="10">
        <v>5</v>
      </c>
      <c r="B34" s="409" t="s">
        <v>31</v>
      </c>
    </row>
    <row r="35" spans="1:2">
      <c r="A35" s="10">
        <v>6</v>
      </c>
      <c r="B35" s="409" t="s">
        <v>32</v>
      </c>
    </row>
    <row r="36" spans="1:2">
      <c r="A36" s="10">
        <v>7</v>
      </c>
      <c r="B36" s="409" t="s">
        <v>33</v>
      </c>
    </row>
    <row r="37" spans="1:2">
      <c r="A37" s="10"/>
      <c r="B37" s="409"/>
    </row>
    <row r="39" spans="1:2">
      <c r="A39" s="415" t="s">
        <v>34</v>
      </c>
      <c r="B39" s="41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D6" sqref="D6"/>
    </sheetView>
  </sheetViews>
  <sheetFormatPr defaultColWidth="9" defaultRowHeight="14.25"/>
  <cols>
    <col min="1" max="1" width="17.25" style="110" customWidth="1"/>
    <col min="2" max="3" width="10.625" style="110" customWidth="1"/>
    <col min="4" max="4" width="10.625" style="111" customWidth="1"/>
    <col min="5" max="7" width="10.625" style="110" customWidth="1"/>
    <col min="8" max="8" width="5.375" style="110" customWidth="1"/>
    <col min="9" max="9" width="2.75" style="110" customWidth="1"/>
    <col min="10" max="10" width="20" style="110" customWidth="1"/>
    <col min="11" max="11" width="19" style="110" customWidth="1"/>
    <col min="12" max="12" width="18.875" style="110" customWidth="1"/>
    <col min="13" max="13" width="19.25" style="112" customWidth="1"/>
    <col min="14" max="14" width="15.625" style="112" customWidth="1"/>
    <col min="15" max="15" width="19.375" style="112" customWidth="1"/>
    <col min="16" max="253" width="9" style="110"/>
    <col min="254" max="16384" width="9" style="113"/>
  </cols>
  <sheetData>
    <row r="1" s="110" customFormat="1" ht="29" customHeight="1" spans="1:256">
      <c r="A1" s="114" t="s">
        <v>140</v>
      </c>
      <c r="B1" s="114"/>
      <c r="C1" s="115"/>
      <c r="D1" s="115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  <c r="IV1" s="113"/>
    </row>
    <row r="2" s="110" customFormat="1" ht="20" customHeight="1" spans="1:256">
      <c r="A2" s="117" t="s">
        <v>61</v>
      </c>
      <c r="B2" s="118" t="s">
        <v>62</v>
      </c>
      <c r="C2" s="119"/>
      <c r="D2" s="118"/>
      <c r="E2" s="120" t="s">
        <v>67</v>
      </c>
      <c r="F2" s="121" t="s">
        <v>68</v>
      </c>
      <c r="G2" s="121"/>
      <c r="H2" s="121"/>
      <c r="I2" s="146"/>
      <c r="J2" s="117" t="s">
        <v>57</v>
      </c>
      <c r="K2" s="147" t="s">
        <v>56</v>
      </c>
      <c r="L2" s="147"/>
      <c r="M2" s="147"/>
      <c r="N2" s="147"/>
      <c r="O2" s="147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</row>
    <row r="3" s="110" customFormat="1" spans="1:256">
      <c r="A3" s="122" t="s">
        <v>141</v>
      </c>
      <c r="B3" s="123" t="s">
        <v>142</v>
      </c>
      <c r="C3" s="124"/>
      <c r="D3" s="123"/>
      <c r="E3" s="123"/>
      <c r="F3" s="123"/>
      <c r="G3" s="123"/>
      <c r="H3" s="123"/>
      <c r="I3" s="146"/>
      <c r="J3" s="148"/>
      <c r="K3" s="148"/>
      <c r="L3" s="148"/>
      <c r="M3" s="148"/>
      <c r="N3" s="148"/>
      <c r="O3" s="148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  <c r="IV3" s="113"/>
    </row>
    <row r="4" s="110" customFormat="1" spans="1:256">
      <c r="A4" s="122"/>
      <c r="B4" s="125" t="s">
        <v>143</v>
      </c>
      <c r="C4" s="125" t="s">
        <v>144</v>
      </c>
      <c r="D4" s="125" t="s">
        <v>145</v>
      </c>
      <c r="E4" s="125" t="s">
        <v>146</v>
      </c>
      <c r="F4" s="125" t="s">
        <v>147</v>
      </c>
      <c r="G4" s="125" t="s">
        <v>148</v>
      </c>
      <c r="H4" s="126" t="s">
        <v>260</v>
      </c>
      <c r="I4" s="146"/>
      <c r="J4" s="125" t="s">
        <v>143</v>
      </c>
      <c r="K4" s="125" t="s">
        <v>144</v>
      </c>
      <c r="L4" s="125" t="s">
        <v>145</v>
      </c>
      <c r="M4" s="125" t="s">
        <v>146</v>
      </c>
      <c r="N4" s="125" t="s">
        <v>147</v>
      </c>
      <c r="O4" s="125" t="s">
        <v>148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</row>
    <row r="5" s="110" customFormat="1" ht="16.5" spans="1:256">
      <c r="A5" s="122"/>
      <c r="B5" s="127"/>
      <c r="C5" s="127"/>
      <c r="D5" s="128"/>
      <c r="E5" s="128"/>
      <c r="F5" s="128"/>
      <c r="G5" s="128"/>
      <c r="H5" s="126"/>
      <c r="I5" s="146"/>
      <c r="J5" s="149" t="s">
        <v>111</v>
      </c>
      <c r="K5" s="149" t="s">
        <v>112</v>
      </c>
      <c r="L5" s="149" t="s">
        <v>112</v>
      </c>
      <c r="M5" s="149" t="s">
        <v>114</v>
      </c>
      <c r="N5" s="149" t="s">
        <v>113</v>
      </c>
      <c r="O5" s="149" t="s">
        <v>113</v>
      </c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  <c r="IV5" s="113"/>
    </row>
    <row r="6" s="110" customFormat="1" ht="21" customHeight="1" spans="1:256">
      <c r="A6" s="129" t="s">
        <v>150</v>
      </c>
      <c r="B6" s="130">
        <f t="shared" ref="B6:B9" si="0">C6-5</f>
        <v>70</v>
      </c>
      <c r="C6" s="131">
        <v>75</v>
      </c>
      <c r="D6" s="130">
        <f t="shared" ref="D6:G6" si="1">C6+6</f>
        <v>81</v>
      </c>
      <c r="E6" s="130">
        <f t="shared" si="1"/>
        <v>87</v>
      </c>
      <c r="F6" s="130">
        <f t="shared" si="1"/>
        <v>93</v>
      </c>
      <c r="G6" s="130">
        <f t="shared" si="1"/>
        <v>99</v>
      </c>
      <c r="H6" s="132" t="s">
        <v>261</v>
      </c>
      <c r="I6" s="146"/>
      <c r="J6" s="150" t="s">
        <v>271</v>
      </c>
      <c r="K6" s="150" t="s">
        <v>272</v>
      </c>
      <c r="L6" s="150" t="s">
        <v>273</v>
      </c>
      <c r="M6" s="150" t="s">
        <v>274</v>
      </c>
      <c r="N6" s="150" t="s">
        <v>275</v>
      </c>
      <c r="O6" s="150" t="s">
        <v>276</v>
      </c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  <c r="IV6" s="113"/>
    </row>
    <row r="7" s="110" customFormat="1" ht="21" customHeight="1" spans="1:256">
      <c r="A7" s="129" t="s">
        <v>153</v>
      </c>
      <c r="B7" s="130">
        <f>C7-3</f>
        <v>51</v>
      </c>
      <c r="C7" s="131">
        <v>54</v>
      </c>
      <c r="D7" s="130">
        <f>C7+3</f>
        <v>57</v>
      </c>
      <c r="E7" s="130">
        <f>D7+3</f>
        <v>60</v>
      </c>
      <c r="F7" s="130">
        <f>E7+4</f>
        <v>64</v>
      </c>
      <c r="G7" s="130">
        <f t="shared" ref="G7:G9" si="2">F7+4</f>
        <v>68</v>
      </c>
      <c r="H7" s="132" t="s">
        <v>261</v>
      </c>
      <c r="I7" s="146"/>
      <c r="J7" s="150" t="s">
        <v>277</v>
      </c>
      <c r="K7" s="150" t="s">
        <v>278</v>
      </c>
      <c r="L7" s="150" t="s">
        <v>279</v>
      </c>
      <c r="M7" s="150" t="s">
        <v>280</v>
      </c>
      <c r="N7" s="150" t="s">
        <v>281</v>
      </c>
      <c r="O7" s="150" t="s">
        <v>282</v>
      </c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  <c r="IV7" s="113"/>
    </row>
    <row r="8" s="110" customFormat="1" ht="21" customHeight="1" spans="1:256">
      <c r="A8" s="129" t="s">
        <v>155</v>
      </c>
      <c r="B8" s="130">
        <f t="shared" si="0"/>
        <v>71</v>
      </c>
      <c r="C8" s="131">
        <v>76</v>
      </c>
      <c r="D8" s="130">
        <f>C8+6</f>
        <v>82</v>
      </c>
      <c r="E8" s="130">
        <f>D8+6</f>
        <v>88</v>
      </c>
      <c r="F8" s="130">
        <f>E8+6</f>
        <v>94</v>
      </c>
      <c r="G8" s="130">
        <f t="shared" si="2"/>
        <v>98</v>
      </c>
      <c r="H8" s="132" t="s">
        <v>261</v>
      </c>
      <c r="I8" s="146"/>
      <c r="J8" s="150" t="s">
        <v>283</v>
      </c>
      <c r="K8" s="150" t="s">
        <v>283</v>
      </c>
      <c r="L8" s="150" t="s">
        <v>283</v>
      </c>
      <c r="M8" s="150" t="s">
        <v>283</v>
      </c>
      <c r="N8" s="150" t="s">
        <v>283</v>
      </c>
      <c r="O8" s="150" t="s">
        <v>283</v>
      </c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</row>
    <row r="9" s="110" customFormat="1" ht="21" customHeight="1" spans="1:256">
      <c r="A9" s="129" t="s">
        <v>156</v>
      </c>
      <c r="B9" s="130">
        <f t="shared" si="0"/>
        <v>81</v>
      </c>
      <c r="C9" s="131">
        <v>86</v>
      </c>
      <c r="D9" s="130">
        <f>C9+6</f>
        <v>92</v>
      </c>
      <c r="E9" s="130">
        <f>D9+6</f>
        <v>98</v>
      </c>
      <c r="F9" s="130">
        <f>E9+6</f>
        <v>104</v>
      </c>
      <c r="G9" s="130">
        <f t="shared" si="2"/>
        <v>108</v>
      </c>
      <c r="H9" s="132" t="s">
        <v>264</v>
      </c>
      <c r="I9" s="146"/>
      <c r="J9" s="150" t="s">
        <v>284</v>
      </c>
      <c r="K9" s="150" t="s">
        <v>285</v>
      </c>
      <c r="L9" s="150" t="s">
        <v>286</v>
      </c>
      <c r="M9" s="150" t="s">
        <v>287</v>
      </c>
      <c r="N9" s="150" t="s">
        <v>288</v>
      </c>
      <c r="O9" s="150" t="s">
        <v>289</v>
      </c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</row>
    <row r="10" s="110" customFormat="1" ht="21" customHeight="1" spans="1:256">
      <c r="A10" s="129" t="s">
        <v>157</v>
      </c>
      <c r="B10" s="130">
        <f>C10-1.6</f>
        <v>23.9</v>
      </c>
      <c r="C10" s="131">
        <v>25.5</v>
      </c>
      <c r="D10" s="130">
        <f>C10+1.9</f>
        <v>27.4</v>
      </c>
      <c r="E10" s="130">
        <f>D10+1.9</f>
        <v>29.3</v>
      </c>
      <c r="F10" s="130">
        <f>E10+1.9</f>
        <v>31.2</v>
      </c>
      <c r="G10" s="130">
        <f>F10+1.3</f>
        <v>32.5</v>
      </c>
      <c r="H10" s="132" t="s">
        <v>264</v>
      </c>
      <c r="I10" s="146"/>
      <c r="J10" s="150" t="s">
        <v>290</v>
      </c>
      <c r="K10" s="150" t="s">
        <v>291</v>
      </c>
      <c r="L10" s="150" t="s">
        <v>292</v>
      </c>
      <c r="M10" s="150" t="s">
        <v>293</v>
      </c>
      <c r="N10" s="150" t="s">
        <v>294</v>
      </c>
      <c r="O10" s="150" t="s">
        <v>295</v>
      </c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</row>
    <row r="11" s="110" customFormat="1" ht="21" customHeight="1" spans="1:256">
      <c r="A11" s="129" t="s">
        <v>158</v>
      </c>
      <c r="B11" s="130">
        <f>C11-1</f>
        <v>18.5</v>
      </c>
      <c r="C11" s="131">
        <v>19.5</v>
      </c>
      <c r="D11" s="130">
        <f>C11+1.2</f>
        <v>20.7</v>
      </c>
      <c r="E11" s="130">
        <f>D11+1.2</f>
        <v>21.9</v>
      </c>
      <c r="F11" s="130">
        <f>E11+1.2</f>
        <v>23.1</v>
      </c>
      <c r="G11" s="130">
        <f>F11+0.7</f>
        <v>23.8</v>
      </c>
      <c r="H11" s="132" t="s">
        <v>265</v>
      </c>
      <c r="I11" s="146"/>
      <c r="J11" s="150" t="s">
        <v>296</v>
      </c>
      <c r="K11" s="150" t="s">
        <v>297</v>
      </c>
      <c r="L11" s="150" t="s">
        <v>283</v>
      </c>
      <c r="M11" s="150" t="s">
        <v>283</v>
      </c>
      <c r="N11" s="150" t="s">
        <v>298</v>
      </c>
      <c r="O11" s="150" t="s">
        <v>299</v>
      </c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  <c r="IV11" s="113"/>
    </row>
    <row r="12" s="110" customFormat="1" ht="21" customHeight="1" spans="1:256">
      <c r="A12" s="129" t="s">
        <v>160</v>
      </c>
      <c r="B12" s="130">
        <f>C12-0.5</f>
        <v>16.5</v>
      </c>
      <c r="C12" s="131">
        <v>17</v>
      </c>
      <c r="D12" s="130">
        <f t="shared" ref="D12:G12" si="3">C12+0.5</f>
        <v>17.5</v>
      </c>
      <c r="E12" s="130">
        <f t="shared" si="3"/>
        <v>18</v>
      </c>
      <c r="F12" s="130">
        <f t="shared" si="3"/>
        <v>18.5</v>
      </c>
      <c r="G12" s="130">
        <f t="shared" si="3"/>
        <v>19</v>
      </c>
      <c r="H12" s="132" t="s">
        <v>264</v>
      </c>
      <c r="I12" s="146"/>
      <c r="J12" s="150" t="s">
        <v>283</v>
      </c>
      <c r="K12" s="150" t="s">
        <v>283</v>
      </c>
      <c r="L12" s="150" t="s">
        <v>283</v>
      </c>
      <c r="M12" s="150" t="s">
        <v>283</v>
      </c>
      <c r="N12" s="150" t="s">
        <v>283</v>
      </c>
      <c r="O12" s="150" t="s">
        <v>283</v>
      </c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</row>
    <row r="13" s="110" customFormat="1" ht="21" customHeight="1" spans="1:256">
      <c r="A13" s="129" t="s">
        <v>161</v>
      </c>
      <c r="B13" s="130">
        <f>C13-0.5</f>
        <v>11</v>
      </c>
      <c r="C13" s="131">
        <v>11.5</v>
      </c>
      <c r="D13" s="130">
        <f t="shared" ref="D13:G13" si="4">C13+0.5</f>
        <v>12</v>
      </c>
      <c r="E13" s="130">
        <f t="shared" si="4"/>
        <v>12.5</v>
      </c>
      <c r="F13" s="130">
        <f t="shared" si="4"/>
        <v>13</v>
      </c>
      <c r="G13" s="130">
        <f t="shared" si="4"/>
        <v>13.5</v>
      </c>
      <c r="H13" s="132">
        <v>0</v>
      </c>
      <c r="I13" s="146"/>
      <c r="J13" s="150" t="s">
        <v>296</v>
      </c>
      <c r="K13" s="150" t="s">
        <v>297</v>
      </c>
      <c r="L13" s="150" t="s">
        <v>283</v>
      </c>
      <c r="M13" s="150" t="s">
        <v>283</v>
      </c>
      <c r="N13" s="150" t="s">
        <v>298</v>
      </c>
      <c r="O13" s="150" t="s">
        <v>299</v>
      </c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  <c r="IV13" s="113"/>
    </row>
    <row r="14" s="110" customFormat="1" ht="21" customHeight="1" spans="1:256">
      <c r="A14" s="129" t="s">
        <v>162</v>
      </c>
      <c r="B14" s="130">
        <f>C14-1.5</f>
        <v>22.5</v>
      </c>
      <c r="C14" s="131">
        <v>24</v>
      </c>
      <c r="D14" s="130">
        <f>C14+1.7</f>
        <v>25.7</v>
      </c>
      <c r="E14" s="130">
        <f>D14+1.7</f>
        <v>27.4</v>
      </c>
      <c r="F14" s="130">
        <f>E14+1.7</f>
        <v>29.1</v>
      </c>
      <c r="G14" s="130">
        <f>F14+1.6</f>
        <v>30.7</v>
      </c>
      <c r="H14" s="133"/>
      <c r="I14" s="146"/>
      <c r="J14" s="150" t="s">
        <v>300</v>
      </c>
      <c r="K14" s="150" t="s">
        <v>301</v>
      </c>
      <c r="L14" s="150" t="s">
        <v>302</v>
      </c>
      <c r="M14" s="150" t="s">
        <v>301</v>
      </c>
      <c r="N14" s="150" t="s">
        <v>303</v>
      </c>
      <c r="O14" s="150" t="s">
        <v>304</v>
      </c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  <c r="IV14" s="113"/>
    </row>
    <row r="15" s="110" customFormat="1" ht="21" customHeight="1" spans="1:256">
      <c r="A15" s="129" t="s">
        <v>163</v>
      </c>
      <c r="B15" s="130">
        <f>C15-1.8</f>
        <v>31.2</v>
      </c>
      <c r="C15" s="131">
        <v>33</v>
      </c>
      <c r="D15" s="130">
        <f>C15+2.25</f>
        <v>35.25</v>
      </c>
      <c r="E15" s="130">
        <f>D15+2.25</f>
        <v>37.5</v>
      </c>
      <c r="F15" s="130">
        <f>E15+2.25</f>
        <v>39.75</v>
      </c>
      <c r="G15" s="130">
        <f>F15+2</f>
        <v>41.75</v>
      </c>
      <c r="H15" s="133"/>
      <c r="I15" s="146"/>
      <c r="J15" s="150" t="s">
        <v>305</v>
      </c>
      <c r="K15" s="150" t="s">
        <v>306</v>
      </c>
      <c r="L15" s="150" t="s">
        <v>307</v>
      </c>
      <c r="M15" s="150" t="s">
        <v>308</v>
      </c>
      <c r="N15" s="150" t="s">
        <v>309</v>
      </c>
      <c r="O15" s="150" t="s">
        <v>310</v>
      </c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  <c r="IV15" s="113"/>
    </row>
    <row r="16" s="110" customFormat="1" ht="21" customHeight="1" spans="1:256">
      <c r="A16" s="129" t="s">
        <v>164</v>
      </c>
      <c r="B16" s="130">
        <f>C16</f>
        <v>12</v>
      </c>
      <c r="C16" s="131">
        <v>12</v>
      </c>
      <c r="D16" s="130">
        <f>B16+1</f>
        <v>13</v>
      </c>
      <c r="E16" s="130">
        <f>D16</f>
        <v>13</v>
      </c>
      <c r="F16" s="130">
        <f>D16+1</f>
        <v>14</v>
      </c>
      <c r="G16" s="130">
        <f>F16</f>
        <v>14</v>
      </c>
      <c r="H16" s="133"/>
      <c r="I16" s="146"/>
      <c r="J16" s="150" t="s">
        <v>283</v>
      </c>
      <c r="K16" s="150" t="s">
        <v>283</v>
      </c>
      <c r="L16" s="150" t="s">
        <v>283</v>
      </c>
      <c r="M16" s="150" t="s">
        <v>283</v>
      </c>
      <c r="N16" s="150" t="s">
        <v>283</v>
      </c>
      <c r="O16" s="150" t="s">
        <v>283</v>
      </c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  <c r="IV16" s="113"/>
    </row>
    <row r="17" s="110" customFormat="1" ht="21" customHeight="1" spans="1:256">
      <c r="A17" s="129" t="s">
        <v>165</v>
      </c>
      <c r="B17" s="130">
        <v>3.5</v>
      </c>
      <c r="C17" s="131">
        <v>3.5</v>
      </c>
      <c r="D17" s="130">
        <v>3.5</v>
      </c>
      <c r="E17" s="130">
        <v>3.5</v>
      </c>
      <c r="F17" s="130">
        <v>3.5</v>
      </c>
      <c r="G17" s="130">
        <v>3.5</v>
      </c>
      <c r="H17" s="134"/>
      <c r="I17" s="146"/>
      <c r="J17" s="150" t="s">
        <v>283</v>
      </c>
      <c r="K17" s="150" t="s">
        <v>283</v>
      </c>
      <c r="L17" s="150" t="s">
        <v>283</v>
      </c>
      <c r="M17" s="150" t="s">
        <v>283</v>
      </c>
      <c r="N17" s="150" t="s">
        <v>283</v>
      </c>
      <c r="O17" s="150" t="s">
        <v>283</v>
      </c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  <c r="IV17" s="113"/>
    </row>
    <row r="18" s="110" customFormat="1" ht="21" customHeight="1" spans="1:256">
      <c r="A18" s="129" t="s">
        <v>166</v>
      </c>
      <c r="B18" s="130">
        <v>2</v>
      </c>
      <c r="C18" s="131">
        <v>2</v>
      </c>
      <c r="D18" s="130">
        <v>2</v>
      </c>
      <c r="E18" s="130">
        <v>2</v>
      </c>
      <c r="F18" s="130">
        <v>2</v>
      </c>
      <c r="G18" s="130">
        <v>2</v>
      </c>
      <c r="H18" s="134"/>
      <c r="I18" s="146"/>
      <c r="J18" s="150" t="s">
        <v>283</v>
      </c>
      <c r="K18" s="150" t="s">
        <v>283</v>
      </c>
      <c r="L18" s="150" t="s">
        <v>283</v>
      </c>
      <c r="M18" s="150" t="s">
        <v>283</v>
      </c>
      <c r="N18" s="150" t="s">
        <v>283</v>
      </c>
      <c r="O18" s="150" t="s">
        <v>283</v>
      </c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  <c r="IV18" s="113"/>
    </row>
    <row r="19" s="110" customFormat="1" ht="21" customHeight="1" spans="1:256">
      <c r="A19" s="135"/>
      <c r="B19" s="136"/>
      <c r="C19" s="136"/>
      <c r="D19" s="136"/>
      <c r="E19" s="136"/>
      <c r="F19" s="136"/>
      <c r="G19" s="136"/>
      <c r="H19" s="134"/>
      <c r="I19" s="146"/>
      <c r="J19" s="150"/>
      <c r="K19" s="150"/>
      <c r="L19" s="150"/>
      <c r="M19" s="150"/>
      <c r="N19" s="150"/>
      <c r="O19" s="150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  <c r="IV19" s="113"/>
    </row>
    <row r="20" s="110" customFormat="1" ht="21" customHeight="1" spans="1:256">
      <c r="A20" s="135"/>
      <c r="B20" s="136"/>
      <c r="C20" s="136"/>
      <c r="D20" s="136"/>
      <c r="E20" s="136"/>
      <c r="F20" s="136"/>
      <c r="G20" s="136"/>
      <c r="H20" s="137"/>
      <c r="I20" s="146"/>
      <c r="J20" s="150"/>
      <c r="K20" s="150"/>
      <c r="L20" s="150"/>
      <c r="M20" s="150"/>
      <c r="N20" s="150"/>
      <c r="O20" s="150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  <c r="IV20" s="113"/>
    </row>
    <row r="21" s="110" customFormat="1" ht="21" customHeight="1" spans="1:256">
      <c r="A21" s="138"/>
      <c r="B21" s="139"/>
      <c r="C21" s="139"/>
      <c r="D21" s="139"/>
      <c r="E21" s="140"/>
      <c r="F21" s="139"/>
      <c r="G21" s="139"/>
      <c r="H21" s="139"/>
      <c r="I21" s="146"/>
      <c r="J21" s="151"/>
      <c r="K21" s="151"/>
      <c r="L21" s="150"/>
      <c r="M21" s="151"/>
      <c r="N21" s="151"/>
      <c r="O21" s="150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  <c r="IR21" s="113"/>
      <c r="IS21" s="113"/>
      <c r="IT21" s="113"/>
      <c r="IU21" s="113"/>
      <c r="IV21" s="113"/>
    </row>
    <row r="22" ht="16.5" spans="1:16">
      <c r="A22" s="141"/>
      <c r="B22" s="141"/>
      <c r="C22" s="142"/>
      <c r="D22" s="142"/>
      <c r="E22" s="143"/>
      <c r="F22" s="142"/>
      <c r="G22" s="142"/>
      <c r="H22" s="142"/>
      <c r="M22" s="110"/>
      <c r="N22" s="110"/>
      <c r="O22" s="110"/>
      <c r="P22" s="113"/>
    </row>
    <row r="23" spans="1:16">
      <c r="A23" s="144" t="s">
        <v>167</v>
      </c>
      <c r="B23" s="144"/>
      <c r="C23" s="145"/>
      <c r="D23" s="145"/>
      <c r="M23" s="110"/>
      <c r="N23" s="110"/>
      <c r="O23" s="110"/>
      <c r="P23" s="113"/>
    </row>
    <row r="24" spans="3:16">
      <c r="C24" s="111"/>
      <c r="J24" s="152" t="s">
        <v>168</v>
      </c>
      <c r="K24" s="153">
        <v>45478</v>
      </c>
      <c r="L24" s="152" t="s">
        <v>169</v>
      </c>
      <c r="M24" s="152" t="s">
        <v>133</v>
      </c>
      <c r="N24" s="152" t="s">
        <v>170</v>
      </c>
      <c r="O24" s="110" t="s">
        <v>136</v>
      </c>
      <c r="P24" s="113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4.5" customWidth="1"/>
    <col min="3" max="3" width="12.875" style="96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312</v>
      </c>
      <c r="B2" s="5" t="s">
        <v>313</v>
      </c>
      <c r="C2" s="5" t="s">
        <v>314</v>
      </c>
      <c r="D2" s="5" t="s">
        <v>315</v>
      </c>
      <c r="E2" s="5" t="s">
        <v>316</v>
      </c>
      <c r="F2" s="5" t="s">
        <v>317</v>
      </c>
      <c r="G2" s="5" t="s">
        <v>318</v>
      </c>
      <c r="H2" s="97" t="s">
        <v>319</v>
      </c>
      <c r="I2" s="4" t="s">
        <v>320</v>
      </c>
      <c r="J2" s="4" t="s">
        <v>321</v>
      </c>
      <c r="K2" s="4" t="s">
        <v>322</v>
      </c>
      <c r="L2" s="4" t="s">
        <v>323</v>
      </c>
      <c r="M2" s="4" t="s">
        <v>324</v>
      </c>
      <c r="N2" s="5" t="s">
        <v>325</v>
      </c>
      <c r="O2" s="5" t="s">
        <v>326</v>
      </c>
    </row>
    <row r="3" s="1" customFormat="1" ht="16.5" spans="1:15">
      <c r="A3" s="4"/>
      <c r="B3" s="7"/>
      <c r="C3" s="7"/>
      <c r="D3" s="7"/>
      <c r="E3" s="7"/>
      <c r="F3" s="7"/>
      <c r="G3" s="7"/>
      <c r="H3" s="98"/>
      <c r="I3" s="4" t="s">
        <v>209</v>
      </c>
      <c r="J3" s="4" t="s">
        <v>209</v>
      </c>
      <c r="K3" s="4" t="s">
        <v>209</v>
      </c>
      <c r="L3" s="4" t="s">
        <v>209</v>
      </c>
      <c r="M3" s="4" t="s">
        <v>209</v>
      </c>
      <c r="N3" s="7"/>
      <c r="O3" s="7"/>
    </row>
    <row r="4" s="95" customFormat="1" ht="20" customHeight="1" spans="1:15">
      <c r="A4" s="31">
        <v>1</v>
      </c>
      <c r="B4" s="24" t="s">
        <v>327</v>
      </c>
      <c r="C4" s="25" t="s">
        <v>328</v>
      </c>
      <c r="D4" s="26" t="s">
        <v>329</v>
      </c>
      <c r="E4" s="27" t="s">
        <v>62</v>
      </c>
      <c r="F4" s="73" t="s">
        <v>330</v>
      </c>
      <c r="G4" s="31" t="s">
        <v>65</v>
      </c>
      <c r="H4" s="31" t="s">
        <v>65</v>
      </c>
      <c r="I4" s="104">
        <v>1</v>
      </c>
      <c r="J4" s="105">
        <v>1</v>
      </c>
      <c r="K4" s="105">
        <v>0</v>
      </c>
      <c r="L4" s="105">
        <v>0</v>
      </c>
      <c r="M4" s="31">
        <v>0</v>
      </c>
      <c r="N4" s="31">
        <f t="shared" ref="N4:N16" si="0">SUM(I4:M4)</f>
        <v>2</v>
      </c>
      <c r="O4" s="31"/>
    </row>
    <row r="5" s="95" customFormat="1" ht="20" customHeight="1" spans="1:15">
      <c r="A5" s="31">
        <v>2</v>
      </c>
      <c r="B5" s="24" t="s">
        <v>331</v>
      </c>
      <c r="C5" s="25" t="s">
        <v>328</v>
      </c>
      <c r="D5" s="26" t="s">
        <v>329</v>
      </c>
      <c r="E5" s="27" t="s">
        <v>62</v>
      </c>
      <c r="F5" s="73" t="s">
        <v>330</v>
      </c>
      <c r="G5" s="99" t="s">
        <v>65</v>
      </c>
      <c r="H5" s="99" t="s">
        <v>65</v>
      </c>
      <c r="I5" s="106">
        <v>2</v>
      </c>
      <c r="J5" s="105">
        <v>0</v>
      </c>
      <c r="K5" s="105">
        <v>1</v>
      </c>
      <c r="L5" s="105">
        <v>0</v>
      </c>
      <c r="M5" s="31">
        <v>0</v>
      </c>
      <c r="N5" s="31">
        <f t="shared" si="0"/>
        <v>3</v>
      </c>
      <c r="O5" s="31"/>
    </row>
    <row r="6" s="95" customFormat="1" ht="20" customHeight="1" spans="1:15">
      <c r="A6" s="31">
        <v>3</v>
      </c>
      <c r="B6" s="24" t="s">
        <v>332</v>
      </c>
      <c r="C6" s="25" t="s">
        <v>328</v>
      </c>
      <c r="D6" s="26" t="s">
        <v>333</v>
      </c>
      <c r="E6" s="27" t="s">
        <v>62</v>
      </c>
      <c r="F6" s="73" t="s">
        <v>330</v>
      </c>
      <c r="G6" s="99" t="s">
        <v>65</v>
      </c>
      <c r="H6" s="99" t="s">
        <v>65</v>
      </c>
      <c r="I6" s="106">
        <v>1</v>
      </c>
      <c r="J6" s="105">
        <v>1</v>
      </c>
      <c r="K6" s="105">
        <v>1</v>
      </c>
      <c r="L6" s="105">
        <v>0</v>
      </c>
      <c r="M6" s="31">
        <v>0</v>
      </c>
      <c r="N6" s="31">
        <f t="shared" si="0"/>
        <v>3</v>
      </c>
      <c r="O6" s="31"/>
    </row>
    <row r="7" s="95" customFormat="1" ht="20" customHeight="1" spans="1:15">
      <c r="A7" s="31">
        <v>4</v>
      </c>
      <c r="B7" s="24" t="s">
        <v>334</v>
      </c>
      <c r="C7" s="25" t="s">
        <v>328</v>
      </c>
      <c r="D7" s="26" t="s">
        <v>112</v>
      </c>
      <c r="E7" s="27" t="s">
        <v>62</v>
      </c>
      <c r="F7" s="73" t="s">
        <v>330</v>
      </c>
      <c r="G7" s="99" t="s">
        <v>65</v>
      </c>
      <c r="H7" s="99" t="s">
        <v>65</v>
      </c>
      <c r="I7" s="106">
        <v>3</v>
      </c>
      <c r="J7" s="105">
        <v>0</v>
      </c>
      <c r="K7" s="105">
        <v>1</v>
      </c>
      <c r="L7" s="105">
        <v>0</v>
      </c>
      <c r="M7" s="31">
        <v>0</v>
      </c>
      <c r="N7" s="31">
        <f t="shared" si="0"/>
        <v>4</v>
      </c>
      <c r="O7" s="31"/>
    </row>
    <row r="8" s="95" customFormat="1" ht="20" customHeight="1" spans="1:15">
      <c r="A8" s="31">
        <v>5</v>
      </c>
      <c r="B8" s="24" t="s">
        <v>335</v>
      </c>
      <c r="C8" s="25" t="s">
        <v>328</v>
      </c>
      <c r="D8" s="26" t="s">
        <v>336</v>
      </c>
      <c r="E8" s="27" t="s">
        <v>62</v>
      </c>
      <c r="F8" s="73" t="s">
        <v>330</v>
      </c>
      <c r="G8" s="99" t="s">
        <v>65</v>
      </c>
      <c r="H8" s="99" t="s">
        <v>65</v>
      </c>
      <c r="I8" s="106">
        <v>2</v>
      </c>
      <c r="J8" s="105">
        <v>1</v>
      </c>
      <c r="K8" s="105">
        <v>0</v>
      </c>
      <c r="L8" s="105">
        <v>0</v>
      </c>
      <c r="M8" s="31">
        <v>0</v>
      </c>
      <c r="N8" s="31">
        <f t="shared" si="0"/>
        <v>3</v>
      </c>
      <c r="O8" s="31"/>
    </row>
    <row r="9" s="95" customFormat="1" ht="20" customHeight="1" spans="1:15">
      <c r="A9" s="31"/>
      <c r="B9" s="100"/>
      <c r="C9" s="78"/>
      <c r="D9" s="78"/>
      <c r="E9" s="27"/>
      <c r="F9" s="73"/>
      <c r="G9" s="99"/>
      <c r="H9" s="99"/>
      <c r="I9" s="106"/>
      <c r="J9" s="105"/>
      <c r="K9" s="105"/>
      <c r="L9" s="105"/>
      <c r="M9" s="31"/>
      <c r="N9" s="31"/>
      <c r="O9" s="31"/>
    </row>
    <row r="10" ht="20" customHeight="1" spans="1:15">
      <c r="A10" s="101">
        <v>6</v>
      </c>
      <c r="B10" s="24">
        <v>40428190</v>
      </c>
      <c r="C10" s="26" t="s">
        <v>337</v>
      </c>
      <c r="D10" s="26" t="s">
        <v>329</v>
      </c>
      <c r="E10" s="27" t="s">
        <v>62</v>
      </c>
      <c r="F10" s="73" t="s">
        <v>330</v>
      </c>
      <c r="G10" s="99" t="s">
        <v>65</v>
      </c>
      <c r="H10" s="99" t="s">
        <v>65</v>
      </c>
      <c r="I10" s="106">
        <v>3</v>
      </c>
      <c r="J10" s="105">
        <v>0</v>
      </c>
      <c r="K10" s="105">
        <v>0</v>
      </c>
      <c r="L10" s="105">
        <v>0</v>
      </c>
      <c r="M10" s="31">
        <v>0</v>
      </c>
      <c r="N10" s="31">
        <f t="shared" si="0"/>
        <v>3</v>
      </c>
      <c r="O10" s="10"/>
    </row>
    <row r="11" ht="20" customHeight="1" spans="1:15">
      <c r="A11" s="101">
        <v>7</v>
      </c>
      <c r="B11" s="24">
        <v>40428189</v>
      </c>
      <c r="C11" s="26" t="s">
        <v>337</v>
      </c>
      <c r="D11" s="26" t="s">
        <v>336</v>
      </c>
      <c r="E11" s="27" t="s">
        <v>62</v>
      </c>
      <c r="F11" s="73" t="s">
        <v>330</v>
      </c>
      <c r="G11" s="99" t="s">
        <v>65</v>
      </c>
      <c r="H11" s="99" t="s">
        <v>65</v>
      </c>
      <c r="I11" s="106">
        <v>1</v>
      </c>
      <c r="J11" s="105">
        <v>1</v>
      </c>
      <c r="K11" s="105">
        <v>0</v>
      </c>
      <c r="L11" s="105">
        <v>0</v>
      </c>
      <c r="M11" s="31">
        <v>0</v>
      </c>
      <c r="N11" s="31">
        <f t="shared" si="0"/>
        <v>2</v>
      </c>
      <c r="O11" s="10"/>
    </row>
    <row r="12" ht="20" customHeight="1" spans="1:15">
      <c r="A12" s="101">
        <v>8</v>
      </c>
      <c r="B12" s="56">
        <v>30921269</v>
      </c>
      <c r="C12" s="25" t="s">
        <v>337</v>
      </c>
      <c r="D12" s="25" t="s">
        <v>338</v>
      </c>
      <c r="E12" s="27" t="s">
        <v>62</v>
      </c>
      <c r="F12" s="73" t="s">
        <v>330</v>
      </c>
      <c r="G12" s="99" t="s">
        <v>65</v>
      </c>
      <c r="H12" s="99" t="s">
        <v>65</v>
      </c>
      <c r="I12" s="106">
        <v>1</v>
      </c>
      <c r="J12" s="105">
        <v>1</v>
      </c>
      <c r="K12" s="105">
        <v>1</v>
      </c>
      <c r="L12" s="105">
        <v>0</v>
      </c>
      <c r="M12" s="31">
        <v>0</v>
      </c>
      <c r="N12" s="31">
        <f t="shared" si="0"/>
        <v>3</v>
      </c>
      <c r="O12" s="10"/>
    </row>
    <row r="13" ht="20" customHeight="1" spans="1:15">
      <c r="A13" s="101">
        <v>9</v>
      </c>
      <c r="B13" s="56">
        <v>30921268</v>
      </c>
      <c r="C13" s="25" t="s">
        <v>337</v>
      </c>
      <c r="D13" s="25" t="s">
        <v>333</v>
      </c>
      <c r="E13" s="27" t="s">
        <v>62</v>
      </c>
      <c r="F13" s="73" t="s">
        <v>330</v>
      </c>
      <c r="G13" s="99" t="s">
        <v>65</v>
      </c>
      <c r="H13" s="99" t="s">
        <v>65</v>
      </c>
      <c r="I13" s="106">
        <v>2</v>
      </c>
      <c r="J13" s="105">
        <v>2</v>
      </c>
      <c r="K13" s="105">
        <v>1</v>
      </c>
      <c r="L13" s="105">
        <v>0</v>
      </c>
      <c r="M13" s="31">
        <v>0</v>
      </c>
      <c r="N13" s="31">
        <f t="shared" si="0"/>
        <v>5</v>
      </c>
      <c r="O13" s="10"/>
    </row>
    <row r="14" ht="20" customHeight="1" spans="1:15">
      <c r="A14" s="31"/>
      <c r="B14" s="29"/>
      <c r="C14" s="29"/>
      <c r="D14" s="29"/>
      <c r="E14" s="27"/>
      <c r="F14" s="73"/>
      <c r="G14" s="99"/>
      <c r="H14" s="99"/>
      <c r="I14" s="106"/>
      <c r="J14" s="105"/>
      <c r="K14" s="105"/>
      <c r="L14" s="105"/>
      <c r="M14" s="31"/>
      <c r="N14" s="31"/>
      <c r="O14" s="10"/>
    </row>
    <row r="15" ht="20" customHeight="1" spans="1:15">
      <c r="A15" s="31"/>
      <c r="B15" s="29"/>
      <c r="C15" s="29"/>
      <c r="D15" s="29"/>
      <c r="E15" s="27"/>
      <c r="F15" s="73"/>
      <c r="G15" s="99"/>
      <c r="H15" s="99"/>
      <c r="I15" s="106"/>
      <c r="J15" s="105"/>
      <c r="K15" s="105"/>
      <c r="L15" s="105"/>
      <c r="M15" s="31"/>
      <c r="N15" s="31"/>
      <c r="O15" s="10"/>
    </row>
    <row r="16" ht="20" customHeight="1" spans="1:15">
      <c r="A16" s="31"/>
      <c r="B16" s="29"/>
      <c r="C16" s="29"/>
      <c r="D16" s="29"/>
      <c r="E16" s="27"/>
      <c r="F16" s="73"/>
      <c r="G16" s="99"/>
      <c r="H16" s="99"/>
      <c r="I16" s="106"/>
      <c r="J16" s="105"/>
      <c r="K16" s="105"/>
      <c r="L16" s="105"/>
      <c r="M16" s="31"/>
      <c r="N16" s="31"/>
      <c r="O16" s="10"/>
    </row>
    <row r="17" ht="20" customHeight="1" spans="1:15">
      <c r="A17" s="9"/>
      <c r="B17" s="82"/>
      <c r="C17" s="82"/>
      <c r="D17" s="82"/>
      <c r="E17" s="83"/>
      <c r="F17" s="82"/>
      <c r="G17" s="9"/>
      <c r="H17" s="10"/>
      <c r="I17" s="107"/>
      <c r="J17" s="108"/>
      <c r="K17" s="108"/>
      <c r="L17" s="108"/>
      <c r="M17" s="9"/>
      <c r="N17" s="9"/>
      <c r="O17" s="10"/>
    </row>
    <row r="18" s="2" customFormat="1" ht="18.75" spans="1:15">
      <c r="A18" s="13" t="s">
        <v>339</v>
      </c>
      <c r="B18" s="14"/>
      <c r="C18" s="82"/>
      <c r="D18" s="15"/>
      <c r="E18" s="16"/>
      <c r="F18" s="82"/>
      <c r="G18" s="9"/>
      <c r="H18" s="36"/>
      <c r="I18" s="30"/>
      <c r="J18" s="13" t="s">
        <v>340</v>
      </c>
      <c r="K18" s="14"/>
      <c r="L18" s="14"/>
      <c r="M18" s="15"/>
      <c r="N18" s="14"/>
      <c r="O18" s="21"/>
    </row>
    <row r="19" ht="61" customHeight="1" spans="1:15">
      <c r="A19" s="102" t="s">
        <v>341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9"/>
    </row>
  </sheetData>
  <mergeCells count="13">
    <mergeCell ref="A1:O1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25" zoomScaleNormal="125" workbookViewId="0">
      <selection activeCell="F18" sqref="F18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2.875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312</v>
      </c>
      <c r="B2" s="5" t="s">
        <v>317</v>
      </c>
      <c r="C2" s="5" t="s">
        <v>313</v>
      </c>
      <c r="D2" s="5" t="s">
        <v>314</v>
      </c>
      <c r="E2" s="5" t="s">
        <v>315</v>
      </c>
      <c r="F2" s="5" t="s">
        <v>316</v>
      </c>
      <c r="G2" s="4" t="s">
        <v>343</v>
      </c>
      <c r="H2" s="4"/>
      <c r="I2" s="4" t="s">
        <v>344</v>
      </c>
      <c r="J2" s="4"/>
      <c r="K2" s="6" t="s">
        <v>345</v>
      </c>
      <c r="L2" s="86" t="s">
        <v>346</v>
      </c>
      <c r="M2" s="19" t="s">
        <v>347</v>
      </c>
    </row>
    <row r="3" s="1" customFormat="1" ht="16.5" spans="1:13">
      <c r="A3" s="4"/>
      <c r="B3" s="7"/>
      <c r="C3" s="7"/>
      <c r="D3" s="7"/>
      <c r="E3" s="7"/>
      <c r="F3" s="7"/>
      <c r="G3" s="4" t="s">
        <v>348</v>
      </c>
      <c r="H3" s="4" t="s">
        <v>349</v>
      </c>
      <c r="I3" s="4" t="s">
        <v>348</v>
      </c>
      <c r="J3" s="4" t="s">
        <v>349</v>
      </c>
      <c r="K3" s="8"/>
      <c r="L3" s="87"/>
      <c r="M3" s="20"/>
    </row>
    <row r="4" ht="22" customHeight="1" spans="1:13">
      <c r="A4" s="72">
        <v>1</v>
      </c>
      <c r="B4" s="73" t="s">
        <v>330</v>
      </c>
      <c r="C4" s="24" t="s">
        <v>327</v>
      </c>
      <c r="D4" s="25" t="s">
        <v>328</v>
      </c>
      <c r="E4" s="26" t="s">
        <v>329</v>
      </c>
      <c r="F4" s="27" t="s">
        <v>62</v>
      </c>
      <c r="G4" s="74">
        <v>-0.01</v>
      </c>
      <c r="H4" s="74">
        <v>0</v>
      </c>
      <c r="I4" s="74">
        <v>-0.01</v>
      </c>
      <c r="J4" s="74">
        <v>-0.01</v>
      </c>
      <c r="K4" s="88"/>
      <c r="L4" s="9" t="s">
        <v>95</v>
      </c>
      <c r="M4" s="9" t="s">
        <v>350</v>
      </c>
    </row>
    <row r="5" ht="22" customHeight="1" spans="1:13">
      <c r="A5" s="72">
        <v>2</v>
      </c>
      <c r="B5" s="73" t="s">
        <v>330</v>
      </c>
      <c r="C5" s="24" t="s">
        <v>331</v>
      </c>
      <c r="D5" s="25" t="s">
        <v>328</v>
      </c>
      <c r="E5" s="26" t="s">
        <v>329</v>
      </c>
      <c r="F5" s="27" t="s">
        <v>62</v>
      </c>
      <c r="G5" s="74">
        <v>-0.01</v>
      </c>
      <c r="H5" s="74">
        <v>0</v>
      </c>
      <c r="I5" s="74">
        <v>-0.01</v>
      </c>
      <c r="J5" s="74">
        <v>-0.01</v>
      </c>
      <c r="K5" s="88"/>
      <c r="L5" s="9" t="s">
        <v>95</v>
      </c>
      <c r="M5" s="9" t="s">
        <v>350</v>
      </c>
    </row>
    <row r="6" ht="22" customHeight="1" spans="1:13">
      <c r="A6" s="72">
        <v>3</v>
      </c>
      <c r="B6" s="73" t="s">
        <v>330</v>
      </c>
      <c r="C6" s="24" t="s">
        <v>332</v>
      </c>
      <c r="D6" s="25" t="s">
        <v>328</v>
      </c>
      <c r="E6" s="26" t="s">
        <v>333</v>
      </c>
      <c r="F6" s="27" t="s">
        <v>62</v>
      </c>
      <c r="G6" s="74">
        <v>-0.01</v>
      </c>
      <c r="H6" s="74">
        <v>-0.01</v>
      </c>
      <c r="I6" s="74">
        <v>-0.02</v>
      </c>
      <c r="J6" s="74">
        <v>-0.01</v>
      </c>
      <c r="K6" s="88"/>
      <c r="L6" s="9" t="s">
        <v>95</v>
      </c>
      <c r="M6" s="9" t="s">
        <v>350</v>
      </c>
    </row>
    <row r="7" ht="22" customHeight="1" spans="1:13">
      <c r="A7" s="72">
        <v>4</v>
      </c>
      <c r="B7" s="73" t="s">
        <v>330</v>
      </c>
      <c r="C7" s="24" t="s">
        <v>334</v>
      </c>
      <c r="D7" s="25" t="s">
        <v>328</v>
      </c>
      <c r="E7" s="26" t="s">
        <v>112</v>
      </c>
      <c r="F7" s="27" t="s">
        <v>62</v>
      </c>
      <c r="G7" s="74">
        <v>-0.01</v>
      </c>
      <c r="H7" s="74">
        <v>0</v>
      </c>
      <c r="I7" s="74">
        <v>-0.01</v>
      </c>
      <c r="J7" s="74">
        <v>-0.01</v>
      </c>
      <c r="K7" s="88"/>
      <c r="L7" s="9" t="s">
        <v>95</v>
      </c>
      <c r="M7" s="9" t="s">
        <v>350</v>
      </c>
    </row>
    <row r="8" ht="22" customHeight="1" spans="1:13">
      <c r="A8" s="72">
        <v>5</v>
      </c>
      <c r="B8" s="73" t="s">
        <v>330</v>
      </c>
      <c r="C8" s="24" t="s">
        <v>335</v>
      </c>
      <c r="D8" s="25" t="s">
        <v>328</v>
      </c>
      <c r="E8" s="26" t="s">
        <v>336</v>
      </c>
      <c r="F8" s="27" t="s">
        <v>62</v>
      </c>
      <c r="G8" s="74">
        <v>-0.01</v>
      </c>
      <c r="H8" s="74">
        <v>-0.02</v>
      </c>
      <c r="I8" s="74">
        <v>-0.02</v>
      </c>
      <c r="J8" s="74">
        <v>-0.01</v>
      </c>
      <c r="K8" s="88"/>
      <c r="L8" s="9" t="s">
        <v>95</v>
      </c>
      <c r="M8" s="9" t="s">
        <v>350</v>
      </c>
    </row>
    <row r="9" ht="22" customHeight="1" spans="1:13">
      <c r="A9" s="72">
        <v>6</v>
      </c>
      <c r="B9" s="73" t="s">
        <v>330</v>
      </c>
      <c r="C9" s="24">
        <v>40428190</v>
      </c>
      <c r="D9" s="26" t="s">
        <v>337</v>
      </c>
      <c r="E9" s="26" t="s">
        <v>329</v>
      </c>
      <c r="F9" s="27" t="s">
        <v>62</v>
      </c>
      <c r="G9" s="74">
        <v>-0.01</v>
      </c>
      <c r="H9" s="74">
        <v>-0.01</v>
      </c>
      <c r="I9" s="74">
        <v>-0.02</v>
      </c>
      <c r="J9" s="74">
        <v>-0.02</v>
      </c>
      <c r="K9" s="88"/>
      <c r="L9" s="9" t="s">
        <v>95</v>
      </c>
      <c r="M9" s="9" t="s">
        <v>350</v>
      </c>
    </row>
    <row r="10" ht="22" customHeight="1" spans="1:13">
      <c r="A10" s="72">
        <v>7</v>
      </c>
      <c r="B10" s="73" t="s">
        <v>330</v>
      </c>
      <c r="C10" s="24">
        <v>40428189</v>
      </c>
      <c r="D10" s="26" t="s">
        <v>337</v>
      </c>
      <c r="E10" s="26" t="s">
        <v>336</v>
      </c>
      <c r="F10" s="27" t="s">
        <v>62</v>
      </c>
      <c r="G10" s="74">
        <v>-0.01</v>
      </c>
      <c r="H10" s="74">
        <v>-0.02</v>
      </c>
      <c r="I10" s="74">
        <v>-0.01</v>
      </c>
      <c r="J10" s="74">
        <v>-0.01</v>
      </c>
      <c r="K10" s="88"/>
      <c r="L10" s="9" t="s">
        <v>95</v>
      </c>
      <c r="M10" s="9" t="s">
        <v>350</v>
      </c>
    </row>
    <row r="11" ht="22" customHeight="1" spans="1:13">
      <c r="A11" s="72">
        <v>8</v>
      </c>
      <c r="B11" s="73" t="s">
        <v>330</v>
      </c>
      <c r="C11" s="56">
        <v>30921269</v>
      </c>
      <c r="D11" s="25" t="s">
        <v>337</v>
      </c>
      <c r="E11" s="25" t="s">
        <v>338</v>
      </c>
      <c r="F11" s="27" t="s">
        <v>62</v>
      </c>
      <c r="G11" s="74">
        <v>-0.01</v>
      </c>
      <c r="H11" s="74">
        <v>-0.01</v>
      </c>
      <c r="I11" s="74">
        <v>-0.01</v>
      </c>
      <c r="J11" s="74">
        <v>-0.02</v>
      </c>
      <c r="K11" s="88"/>
      <c r="L11" s="9" t="s">
        <v>95</v>
      </c>
      <c r="M11" s="9" t="s">
        <v>350</v>
      </c>
    </row>
    <row r="12" customFormat="1" ht="22" customHeight="1" spans="1:13">
      <c r="A12" s="72">
        <v>9</v>
      </c>
      <c r="B12" s="73" t="s">
        <v>330</v>
      </c>
      <c r="C12" s="56">
        <v>30921268</v>
      </c>
      <c r="D12" s="25" t="s">
        <v>337</v>
      </c>
      <c r="E12" s="25" t="s">
        <v>333</v>
      </c>
      <c r="F12" s="27" t="s">
        <v>62</v>
      </c>
      <c r="G12" s="74">
        <v>-0.01</v>
      </c>
      <c r="H12" s="74">
        <v>-0.01</v>
      </c>
      <c r="I12" s="74">
        <v>-0.01</v>
      </c>
      <c r="J12" s="74">
        <v>-0.02</v>
      </c>
      <c r="K12" s="88"/>
      <c r="L12" s="9" t="s">
        <v>95</v>
      </c>
      <c r="M12" s="9" t="s">
        <v>350</v>
      </c>
    </row>
    <row r="13" customFormat="1" ht="22" customHeight="1" spans="1:13">
      <c r="A13" s="72"/>
      <c r="B13" s="73"/>
      <c r="C13" s="29"/>
      <c r="D13" s="29"/>
      <c r="E13" s="29"/>
      <c r="F13" s="27"/>
      <c r="G13" s="74"/>
      <c r="H13" s="74"/>
      <c r="I13" s="74"/>
      <c r="J13" s="74"/>
      <c r="K13" s="88"/>
      <c r="L13" s="9"/>
      <c r="M13" s="9"/>
    </row>
    <row r="14" customFormat="1" ht="22" customHeight="1" spans="1:13">
      <c r="A14" s="72"/>
      <c r="B14" s="73"/>
      <c r="C14" s="29"/>
      <c r="D14" s="29"/>
      <c r="E14" s="29"/>
      <c r="F14" s="27"/>
      <c r="G14" s="74"/>
      <c r="H14" s="74"/>
      <c r="I14" s="74"/>
      <c r="J14" s="74"/>
      <c r="K14" s="88"/>
      <c r="L14" s="9"/>
      <c r="M14" s="9"/>
    </row>
    <row r="15" customFormat="1" ht="22" customHeight="1" spans="1:13">
      <c r="A15" s="72"/>
      <c r="B15" s="73"/>
      <c r="C15" s="29"/>
      <c r="D15" s="29"/>
      <c r="E15" s="29"/>
      <c r="F15" s="27"/>
      <c r="G15" s="74"/>
      <c r="H15" s="74"/>
      <c r="I15" s="74"/>
      <c r="J15" s="74"/>
      <c r="K15" s="88"/>
      <c r="L15" s="9"/>
      <c r="M15" s="9"/>
    </row>
    <row r="16" customFormat="1" ht="22" customHeight="1" spans="1:13">
      <c r="A16" s="72"/>
      <c r="B16" s="73"/>
      <c r="C16" s="29"/>
      <c r="D16" s="29"/>
      <c r="E16" s="29"/>
      <c r="F16" s="27"/>
      <c r="G16" s="74"/>
      <c r="H16" s="74"/>
      <c r="I16" s="74"/>
      <c r="J16" s="74"/>
      <c r="K16" s="88"/>
      <c r="L16" s="9"/>
      <c r="M16" s="9"/>
    </row>
    <row r="17" customFormat="1" ht="22" customHeight="1" spans="1:13">
      <c r="A17" s="75"/>
      <c r="B17" s="76"/>
      <c r="C17" s="77"/>
      <c r="D17" s="78"/>
      <c r="E17" s="79"/>
      <c r="F17" s="27"/>
      <c r="G17" s="80"/>
      <c r="H17" s="81"/>
      <c r="I17" s="89"/>
      <c r="J17" s="89"/>
      <c r="K17" s="90"/>
      <c r="L17" s="91"/>
      <c r="M17" s="92"/>
    </row>
    <row r="18" s="2" customFormat="1" ht="18.75" spans="1:13">
      <c r="A18" s="13" t="s">
        <v>351</v>
      </c>
      <c r="B18" s="14"/>
      <c r="C18" s="14"/>
      <c r="D18" s="82"/>
      <c r="E18" s="15"/>
      <c r="F18" s="83"/>
      <c r="G18" s="30"/>
      <c r="H18" s="13" t="s">
        <v>340</v>
      </c>
      <c r="I18" s="14"/>
      <c r="J18" s="14"/>
      <c r="K18" s="15"/>
      <c r="L18" s="93"/>
      <c r="M18" s="21"/>
    </row>
    <row r="19" ht="84" customHeight="1" spans="1:13">
      <c r="A19" s="84" t="s">
        <v>352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94"/>
    </row>
  </sheetData>
  <mergeCells count="15">
    <mergeCell ref="A1:M1"/>
    <mergeCell ref="G2:H2"/>
    <mergeCell ref="I2:J2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workbookViewId="0">
      <selection activeCell="H29" sqref="H29"/>
    </sheetView>
  </sheetViews>
  <sheetFormatPr defaultColWidth="9" defaultRowHeight="14.25"/>
  <cols>
    <col min="1" max="2" width="8.625" customWidth="1"/>
    <col min="3" max="3" width="16.625" customWidth="1"/>
    <col min="4" max="4" width="12.875" customWidth="1"/>
    <col min="5" max="5" width="13.625" customWidth="1"/>
    <col min="6" max="6" width="14.3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354</v>
      </c>
      <c r="B2" s="5" t="s">
        <v>317</v>
      </c>
      <c r="C2" s="5" t="s">
        <v>313</v>
      </c>
      <c r="D2" s="5" t="s">
        <v>314</v>
      </c>
      <c r="E2" s="5" t="s">
        <v>315</v>
      </c>
      <c r="F2" s="5" t="s">
        <v>316</v>
      </c>
      <c r="G2" s="37" t="s">
        <v>355</v>
      </c>
      <c r="H2" s="38"/>
      <c r="I2" s="69"/>
      <c r="J2" s="37" t="s">
        <v>356</v>
      </c>
      <c r="K2" s="38"/>
      <c r="L2" s="69"/>
      <c r="M2" s="37" t="s">
        <v>357</v>
      </c>
      <c r="N2" s="38"/>
      <c r="O2" s="69"/>
      <c r="P2" s="37" t="s">
        <v>358</v>
      </c>
      <c r="Q2" s="38"/>
      <c r="R2" s="69"/>
      <c r="S2" s="38" t="s">
        <v>359</v>
      </c>
      <c r="T2" s="38"/>
      <c r="U2" s="69"/>
      <c r="V2" s="33" t="s">
        <v>360</v>
      </c>
      <c r="W2" s="33" t="s">
        <v>326</v>
      </c>
    </row>
    <row r="3" s="1" customFormat="1" ht="16.5" spans="1:23">
      <c r="A3" s="7"/>
      <c r="B3" s="39"/>
      <c r="C3" s="39"/>
      <c r="D3" s="39"/>
      <c r="E3" s="39"/>
      <c r="F3" s="39"/>
      <c r="G3" s="4" t="s">
        <v>361</v>
      </c>
      <c r="H3" s="4" t="s">
        <v>67</v>
      </c>
      <c r="I3" s="4" t="s">
        <v>317</v>
      </c>
      <c r="J3" s="4" t="s">
        <v>361</v>
      </c>
      <c r="K3" s="4" t="s">
        <v>67</v>
      </c>
      <c r="L3" s="4" t="s">
        <v>317</v>
      </c>
      <c r="M3" s="4" t="s">
        <v>361</v>
      </c>
      <c r="N3" s="4" t="s">
        <v>67</v>
      </c>
      <c r="O3" s="4" t="s">
        <v>317</v>
      </c>
      <c r="P3" s="4" t="s">
        <v>361</v>
      </c>
      <c r="Q3" s="4" t="s">
        <v>67</v>
      </c>
      <c r="R3" s="4" t="s">
        <v>317</v>
      </c>
      <c r="S3" s="4" t="s">
        <v>361</v>
      </c>
      <c r="T3" s="4" t="s">
        <v>67</v>
      </c>
      <c r="U3" s="4" t="s">
        <v>317</v>
      </c>
      <c r="V3" s="71"/>
      <c r="W3" s="71"/>
    </row>
    <row r="4" spans="1:23">
      <c r="A4" s="40" t="s">
        <v>362</v>
      </c>
      <c r="B4" s="41" t="s">
        <v>330</v>
      </c>
      <c r="C4" s="24" t="s">
        <v>327</v>
      </c>
      <c r="D4" s="42" t="s">
        <v>328</v>
      </c>
      <c r="E4" s="26" t="s">
        <v>329</v>
      </c>
      <c r="F4" s="42" t="s">
        <v>363</v>
      </c>
      <c r="G4" s="43"/>
      <c r="H4" s="44"/>
      <c r="I4" s="44"/>
      <c r="J4" s="44"/>
      <c r="K4" s="28"/>
      <c r="L4" s="28"/>
      <c r="M4" s="9"/>
      <c r="N4" s="9"/>
      <c r="O4" s="9"/>
      <c r="P4" s="9"/>
      <c r="Q4" s="9"/>
      <c r="R4" s="9"/>
      <c r="S4" s="9"/>
      <c r="T4" s="9"/>
      <c r="U4" s="9"/>
      <c r="V4" s="9" t="s">
        <v>364</v>
      </c>
      <c r="W4" s="9"/>
    </row>
    <row r="5" ht="16.5" spans="1:23">
      <c r="A5" s="45"/>
      <c r="B5" s="46"/>
      <c r="C5" s="24" t="s">
        <v>331</v>
      </c>
      <c r="D5" s="47"/>
      <c r="E5" s="26" t="s">
        <v>329</v>
      </c>
      <c r="F5" s="47"/>
      <c r="G5" s="48" t="s">
        <v>365</v>
      </c>
      <c r="H5" s="49"/>
      <c r="I5" s="70"/>
      <c r="J5" s="48" t="s">
        <v>366</v>
      </c>
      <c r="K5" s="49"/>
      <c r="L5" s="70"/>
      <c r="M5" s="37" t="s">
        <v>367</v>
      </c>
      <c r="N5" s="38"/>
      <c r="O5" s="69"/>
      <c r="P5" s="37" t="s">
        <v>368</v>
      </c>
      <c r="Q5" s="38"/>
      <c r="R5" s="69"/>
      <c r="S5" s="38" t="s">
        <v>369</v>
      </c>
      <c r="T5" s="38"/>
      <c r="U5" s="69"/>
      <c r="V5" s="9"/>
      <c r="W5" s="9"/>
    </row>
    <row r="6" ht="16.5" spans="1:23">
      <c r="A6" s="45"/>
      <c r="B6" s="46"/>
      <c r="C6" s="24" t="s">
        <v>332</v>
      </c>
      <c r="D6" s="47"/>
      <c r="E6" s="26" t="s">
        <v>333</v>
      </c>
      <c r="F6" s="47"/>
      <c r="G6" s="50" t="s">
        <v>361</v>
      </c>
      <c r="H6" s="50" t="s">
        <v>67</v>
      </c>
      <c r="I6" s="50" t="s">
        <v>317</v>
      </c>
      <c r="J6" s="50" t="s">
        <v>361</v>
      </c>
      <c r="K6" s="50" t="s">
        <v>67</v>
      </c>
      <c r="L6" s="50" t="s">
        <v>317</v>
      </c>
      <c r="M6" s="4" t="s">
        <v>361</v>
      </c>
      <c r="N6" s="4" t="s">
        <v>67</v>
      </c>
      <c r="O6" s="4" t="s">
        <v>317</v>
      </c>
      <c r="P6" s="4" t="s">
        <v>361</v>
      </c>
      <c r="Q6" s="4" t="s">
        <v>67</v>
      </c>
      <c r="R6" s="4" t="s">
        <v>317</v>
      </c>
      <c r="S6" s="4" t="s">
        <v>361</v>
      </c>
      <c r="T6" s="4" t="s">
        <v>67</v>
      </c>
      <c r="U6" s="4" t="s">
        <v>317</v>
      </c>
      <c r="V6" s="9"/>
      <c r="W6" s="9"/>
    </row>
    <row r="7" ht="16.5" spans="1:23">
      <c r="A7" s="45"/>
      <c r="B7" s="46"/>
      <c r="C7" s="24" t="s">
        <v>334</v>
      </c>
      <c r="D7" s="47"/>
      <c r="E7" s="26" t="s">
        <v>112</v>
      </c>
      <c r="F7" s="47"/>
      <c r="G7" s="50"/>
      <c r="H7" s="50"/>
      <c r="I7" s="50"/>
      <c r="J7" s="50"/>
      <c r="K7" s="50"/>
      <c r="L7" s="50"/>
      <c r="M7" s="4"/>
      <c r="N7" s="4"/>
      <c r="O7" s="4"/>
      <c r="P7" s="4"/>
      <c r="Q7" s="4"/>
      <c r="R7" s="4"/>
      <c r="S7" s="4"/>
      <c r="T7" s="4"/>
      <c r="U7" s="4"/>
      <c r="V7" s="9"/>
      <c r="W7" s="9"/>
    </row>
    <row r="8" spans="1:23">
      <c r="A8" s="51"/>
      <c r="B8" s="52"/>
      <c r="C8" s="24" t="s">
        <v>335</v>
      </c>
      <c r="D8" s="53"/>
      <c r="E8" s="26" t="s">
        <v>336</v>
      </c>
      <c r="F8" s="47"/>
      <c r="G8" s="28"/>
      <c r="H8" s="44"/>
      <c r="I8" s="44"/>
      <c r="J8" s="44"/>
      <c r="K8" s="44"/>
      <c r="L8" s="28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1" t="s">
        <v>330</v>
      </c>
      <c r="C9" s="24">
        <v>40428190</v>
      </c>
      <c r="D9" s="54" t="s">
        <v>337</v>
      </c>
      <c r="E9" s="26" t="s">
        <v>329</v>
      </c>
      <c r="F9" s="47"/>
      <c r="G9" s="9"/>
      <c r="H9" s="44"/>
      <c r="I9" s="44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45"/>
      <c r="B10" s="46"/>
      <c r="C10" s="24">
        <v>40428189</v>
      </c>
      <c r="D10" s="55"/>
      <c r="E10" s="26" t="s">
        <v>336</v>
      </c>
      <c r="F10" s="47"/>
      <c r="G10" s="9"/>
      <c r="H10" s="44"/>
      <c r="I10" s="4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16.5" spans="1:23">
      <c r="A11" s="40"/>
      <c r="B11" s="46"/>
      <c r="C11" s="56">
        <v>30921269</v>
      </c>
      <c r="D11" s="55"/>
      <c r="E11" s="25" t="s">
        <v>338</v>
      </c>
      <c r="F11" s="47"/>
      <c r="G11" s="9"/>
      <c r="H11" s="44"/>
      <c r="I11" s="44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16.5" spans="1:23">
      <c r="A12" s="45"/>
      <c r="B12" s="52"/>
      <c r="C12" s="56">
        <v>30921268</v>
      </c>
      <c r="D12" s="57"/>
      <c r="E12" s="25" t="s">
        <v>333</v>
      </c>
      <c r="F12" s="5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ht="16.5" spans="1:23">
      <c r="A13" s="58"/>
      <c r="B13" s="59"/>
      <c r="C13" s="29"/>
      <c r="D13" s="60"/>
      <c r="E13" s="29"/>
      <c r="F13" s="2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ht="16.5" spans="1:23">
      <c r="A14" s="61"/>
      <c r="B14" s="62"/>
      <c r="C14" s="29"/>
      <c r="D14" s="63"/>
      <c r="E14" s="29"/>
      <c r="F14" s="2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ht="16.5" spans="1:23">
      <c r="A15" s="61"/>
      <c r="B15" s="62"/>
      <c r="C15" s="29"/>
      <c r="D15" s="63"/>
      <c r="E15" s="29"/>
      <c r="F15" s="2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ht="16.5" spans="1:23">
      <c r="A16" s="61"/>
      <c r="B16" s="62"/>
      <c r="C16" s="29"/>
      <c r="D16" s="63"/>
      <c r="E16" s="29"/>
      <c r="F16" s="27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ht="16.5" spans="1:23">
      <c r="A17" s="64"/>
      <c r="B17" s="65"/>
      <c r="C17" s="29"/>
      <c r="D17" s="66"/>
      <c r="E17" s="29"/>
      <c r="F17" s="27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59"/>
      <c r="B18" s="59"/>
      <c r="C18" s="59"/>
      <c r="D18" s="59"/>
      <c r="E18" s="59"/>
      <c r="F18" s="59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>
      <c r="A19" s="65"/>
      <c r="B19" s="65"/>
      <c r="C19" s="65"/>
      <c r="D19" s="65"/>
      <c r="E19" s="65"/>
      <c r="F19" s="65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="2" customFormat="1" ht="33" customHeight="1" spans="1:23">
      <c r="A21" s="13" t="s">
        <v>351</v>
      </c>
      <c r="B21" s="14"/>
      <c r="C21" s="14"/>
      <c r="D21" s="14"/>
      <c r="E21" s="15"/>
      <c r="F21" s="16"/>
      <c r="G21" s="30"/>
      <c r="H21" s="36"/>
      <c r="I21" s="36"/>
      <c r="J21" s="13" t="s">
        <v>340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5"/>
      <c r="V21" s="14"/>
      <c r="W21" s="21"/>
    </row>
    <row r="22" ht="80" customHeight="1" spans="1:23">
      <c r="A22" s="67" t="s">
        <v>370</v>
      </c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</sheetData>
  <mergeCells count="3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1:E21"/>
    <mergeCell ref="F21:G21"/>
    <mergeCell ref="J21:U21"/>
    <mergeCell ref="A22:W22"/>
    <mergeCell ref="A2:A3"/>
    <mergeCell ref="A4:A8"/>
    <mergeCell ref="A9:A10"/>
    <mergeCell ref="A11:A12"/>
    <mergeCell ref="A18:A19"/>
    <mergeCell ref="B2:B3"/>
    <mergeCell ref="B4:B8"/>
    <mergeCell ref="B9:B12"/>
    <mergeCell ref="B13:B17"/>
    <mergeCell ref="B18:B19"/>
    <mergeCell ref="C2:C3"/>
    <mergeCell ref="C18:C19"/>
    <mergeCell ref="D2:D3"/>
    <mergeCell ref="D4:D8"/>
    <mergeCell ref="D9:D12"/>
    <mergeCell ref="D13:D17"/>
    <mergeCell ref="D18:D19"/>
    <mergeCell ref="E2:E3"/>
    <mergeCell ref="E18:E19"/>
    <mergeCell ref="F2:F3"/>
    <mergeCell ref="F4:F12"/>
    <mergeCell ref="F18:F19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372</v>
      </c>
      <c r="B2" s="33" t="s">
        <v>313</v>
      </c>
      <c r="C2" s="33" t="s">
        <v>314</v>
      </c>
      <c r="D2" s="33" t="s">
        <v>315</v>
      </c>
      <c r="E2" s="33" t="s">
        <v>316</v>
      </c>
      <c r="F2" s="33" t="s">
        <v>317</v>
      </c>
      <c r="G2" s="32" t="s">
        <v>373</v>
      </c>
      <c r="H2" s="32" t="s">
        <v>374</v>
      </c>
      <c r="I2" s="32" t="s">
        <v>375</v>
      </c>
      <c r="J2" s="32" t="s">
        <v>374</v>
      </c>
      <c r="K2" s="32" t="s">
        <v>376</v>
      </c>
      <c r="L2" s="32" t="s">
        <v>374</v>
      </c>
      <c r="M2" s="33" t="s">
        <v>360</v>
      </c>
      <c r="N2" s="33" t="s">
        <v>326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4" t="s">
        <v>372</v>
      </c>
      <c r="B4" s="35" t="s">
        <v>377</v>
      </c>
      <c r="C4" s="35" t="s">
        <v>361</v>
      </c>
      <c r="D4" s="35" t="s">
        <v>315</v>
      </c>
      <c r="E4" s="33" t="s">
        <v>316</v>
      </c>
      <c r="F4" s="33" t="s">
        <v>317</v>
      </c>
      <c r="G4" s="32" t="s">
        <v>373</v>
      </c>
      <c r="H4" s="32" t="s">
        <v>374</v>
      </c>
      <c r="I4" s="32" t="s">
        <v>375</v>
      </c>
      <c r="J4" s="32" t="s">
        <v>374</v>
      </c>
      <c r="K4" s="32" t="s">
        <v>376</v>
      </c>
      <c r="L4" s="32" t="s">
        <v>374</v>
      </c>
      <c r="M4" s="33" t="s">
        <v>360</v>
      </c>
      <c r="N4" s="33" t="s">
        <v>326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378</v>
      </c>
      <c r="B11" s="14"/>
      <c r="C11" s="14"/>
      <c r="D11" s="15"/>
      <c r="E11" s="16"/>
      <c r="F11" s="36"/>
      <c r="G11" s="30"/>
      <c r="H11" s="36"/>
      <c r="I11" s="13" t="s">
        <v>379</v>
      </c>
      <c r="J11" s="14"/>
      <c r="K11" s="14"/>
      <c r="L11" s="14"/>
      <c r="M11" s="14"/>
      <c r="N11" s="21"/>
    </row>
    <row r="12" ht="16.5" spans="1:14">
      <c r="A12" s="17" t="s">
        <v>380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F10" sqref="F10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381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354</v>
      </c>
      <c r="B2" s="5" t="s">
        <v>317</v>
      </c>
      <c r="C2" s="5" t="s">
        <v>313</v>
      </c>
      <c r="D2" s="5" t="s">
        <v>314</v>
      </c>
      <c r="E2" s="5" t="s">
        <v>315</v>
      </c>
      <c r="F2" s="5" t="s">
        <v>316</v>
      </c>
      <c r="G2" s="4" t="s">
        <v>382</v>
      </c>
      <c r="H2" s="4" t="s">
        <v>383</v>
      </c>
      <c r="I2" s="4" t="s">
        <v>384</v>
      </c>
      <c r="J2" s="4" t="s">
        <v>385</v>
      </c>
      <c r="K2" s="5" t="s">
        <v>360</v>
      </c>
      <c r="L2" s="5" t="s">
        <v>326</v>
      </c>
    </row>
    <row r="3" ht="30" customHeight="1" spans="1:12">
      <c r="A3" s="22" t="s">
        <v>362</v>
      </c>
      <c r="B3" s="23" t="s">
        <v>330</v>
      </c>
      <c r="C3" s="24" t="s">
        <v>327</v>
      </c>
      <c r="D3" s="25" t="s">
        <v>328</v>
      </c>
      <c r="E3" s="26" t="s">
        <v>329</v>
      </c>
      <c r="F3" s="27" t="s">
        <v>62</v>
      </c>
      <c r="G3" s="9" t="s">
        <v>386</v>
      </c>
      <c r="H3" s="28" t="s">
        <v>387</v>
      </c>
      <c r="I3" s="28"/>
      <c r="J3" s="9"/>
      <c r="K3" s="31" t="s">
        <v>388</v>
      </c>
      <c r="L3" s="9" t="s">
        <v>350</v>
      </c>
    </row>
    <row r="4" ht="30" customHeight="1" spans="1:12">
      <c r="A4" s="22" t="s">
        <v>362</v>
      </c>
      <c r="B4" s="23" t="s">
        <v>330</v>
      </c>
      <c r="C4" s="24" t="s">
        <v>331</v>
      </c>
      <c r="D4" s="25" t="s">
        <v>328</v>
      </c>
      <c r="E4" s="26" t="s">
        <v>329</v>
      </c>
      <c r="F4" s="27" t="s">
        <v>62</v>
      </c>
      <c r="G4" s="9" t="s">
        <v>386</v>
      </c>
      <c r="H4" s="28" t="s">
        <v>387</v>
      </c>
      <c r="I4" s="28"/>
      <c r="J4" s="9"/>
      <c r="K4" s="31" t="s">
        <v>388</v>
      </c>
      <c r="L4" s="9" t="s">
        <v>350</v>
      </c>
    </row>
    <row r="5" ht="30" customHeight="1" spans="1:12">
      <c r="A5" s="22" t="s">
        <v>362</v>
      </c>
      <c r="B5" s="23" t="s">
        <v>330</v>
      </c>
      <c r="C5" s="24" t="s">
        <v>332</v>
      </c>
      <c r="D5" s="25" t="s">
        <v>328</v>
      </c>
      <c r="E5" s="26" t="s">
        <v>333</v>
      </c>
      <c r="F5" s="27" t="s">
        <v>62</v>
      </c>
      <c r="G5" s="9" t="s">
        <v>386</v>
      </c>
      <c r="H5" s="28" t="s">
        <v>387</v>
      </c>
      <c r="I5" s="10"/>
      <c r="J5" s="10"/>
      <c r="K5" s="31" t="s">
        <v>388</v>
      </c>
      <c r="L5" s="9" t="s">
        <v>350</v>
      </c>
    </row>
    <row r="6" ht="30" customHeight="1" spans="1:12">
      <c r="A6" s="22" t="s">
        <v>362</v>
      </c>
      <c r="B6" s="23" t="s">
        <v>330</v>
      </c>
      <c r="C6" s="24" t="s">
        <v>334</v>
      </c>
      <c r="D6" s="25" t="s">
        <v>328</v>
      </c>
      <c r="E6" s="26" t="s">
        <v>112</v>
      </c>
      <c r="F6" s="27" t="s">
        <v>62</v>
      </c>
      <c r="G6" s="9" t="s">
        <v>386</v>
      </c>
      <c r="H6" s="28" t="s">
        <v>387</v>
      </c>
      <c r="I6" s="10"/>
      <c r="J6" s="10"/>
      <c r="K6" s="31" t="s">
        <v>388</v>
      </c>
      <c r="L6" s="9" t="s">
        <v>350</v>
      </c>
    </row>
    <row r="7" ht="30" customHeight="1" spans="1:12">
      <c r="A7" s="22" t="s">
        <v>362</v>
      </c>
      <c r="B7" s="23" t="s">
        <v>330</v>
      </c>
      <c r="C7" s="24" t="s">
        <v>335</v>
      </c>
      <c r="D7" s="25" t="s">
        <v>328</v>
      </c>
      <c r="E7" s="26" t="s">
        <v>336</v>
      </c>
      <c r="F7" s="27" t="s">
        <v>62</v>
      </c>
      <c r="G7" s="9" t="s">
        <v>386</v>
      </c>
      <c r="H7" s="28" t="s">
        <v>387</v>
      </c>
      <c r="I7" s="28"/>
      <c r="J7" s="9"/>
      <c r="K7" s="31" t="s">
        <v>388</v>
      </c>
      <c r="L7" s="9" t="s">
        <v>350</v>
      </c>
    </row>
    <row r="8" ht="30" customHeight="1" spans="1:12">
      <c r="A8" s="22"/>
      <c r="B8" s="23"/>
      <c r="C8" s="29"/>
      <c r="D8" s="29"/>
      <c r="E8" s="29"/>
      <c r="F8" s="27"/>
      <c r="G8" s="9"/>
      <c r="H8" s="28"/>
      <c r="I8" s="28"/>
      <c r="J8" s="9"/>
      <c r="K8" s="31"/>
      <c r="L8" s="9"/>
    </row>
    <row r="9" ht="30" customHeight="1" spans="1:12">
      <c r="A9" s="22"/>
      <c r="B9" s="23"/>
      <c r="C9" s="29"/>
      <c r="D9" s="29"/>
      <c r="E9" s="29"/>
      <c r="F9" s="27"/>
      <c r="G9" s="9"/>
      <c r="H9" s="28"/>
      <c r="I9" s="10"/>
      <c r="J9" s="10"/>
      <c r="K9" s="31"/>
      <c r="L9" s="9"/>
    </row>
    <row r="10" ht="30" customHeight="1" spans="1:12">
      <c r="A10" s="22"/>
      <c r="B10" s="23"/>
      <c r="C10" s="29"/>
      <c r="D10" s="29"/>
      <c r="E10" s="29"/>
      <c r="F10" s="27"/>
      <c r="G10" s="9"/>
      <c r="H10" s="28"/>
      <c r="I10" s="10"/>
      <c r="J10" s="10"/>
      <c r="K10" s="31"/>
      <c r="L10" s="9"/>
    </row>
    <row r="11" ht="30" customHeight="1" spans="1:12">
      <c r="A11" s="22"/>
      <c r="B11" s="23"/>
      <c r="C11" s="29"/>
      <c r="D11" s="29"/>
      <c r="E11" s="29"/>
      <c r="F11" s="27"/>
      <c r="G11" s="9"/>
      <c r="H11" s="28"/>
      <c r="I11" s="10"/>
      <c r="J11" s="10"/>
      <c r="K11" s="31"/>
      <c r="L11" s="9"/>
    </row>
    <row r="12" ht="30" customHeight="1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="2" customFormat="1" ht="18.75" spans="1:12">
      <c r="A13" s="13" t="s">
        <v>389</v>
      </c>
      <c r="B13" s="14"/>
      <c r="C13" s="14"/>
      <c r="D13" s="14"/>
      <c r="E13" s="15"/>
      <c r="F13" s="16"/>
      <c r="G13" s="30"/>
      <c r="H13" s="13" t="s">
        <v>390</v>
      </c>
      <c r="I13" s="14"/>
      <c r="J13" s="14"/>
      <c r="K13" s="14"/>
      <c r="L13" s="21"/>
    </row>
    <row r="14" ht="16.5" spans="1:12">
      <c r="A14" s="17" t="s">
        <v>391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24" sqref="G24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392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312</v>
      </c>
      <c r="B2" s="5" t="s">
        <v>317</v>
      </c>
      <c r="C2" s="5" t="s">
        <v>361</v>
      </c>
      <c r="D2" s="5" t="s">
        <v>315</v>
      </c>
      <c r="E2" s="5" t="s">
        <v>316</v>
      </c>
      <c r="F2" s="4" t="s">
        <v>393</v>
      </c>
      <c r="G2" s="4" t="s">
        <v>344</v>
      </c>
      <c r="H2" s="6" t="s">
        <v>345</v>
      </c>
      <c r="I2" s="19" t="s">
        <v>347</v>
      </c>
    </row>
    <row r="3" s="1" customFormat="1" ht="16.5" spans="1:9">
      <c r="A3" s="4"/>
      <c r="B3" s="7"/>
      <c r="C3" s="7"/>
      <c r="D3" s="7"/>
      <c r="E3" s="7"/>
      <c r="F3" s="4" t="s">
        <v>394</v>
      </c>
      <c r="G3" s="4" t="s">
        <v>348</v>
      </c>
      <c r="H3" s="8"/>
      <c r="I3" s="20"/>
    </row>
    <row r="4" spans="1:9">
      <c r="A4" s="9"/>
      <c r="B4" s="10"/>
      <c r="C4" s="11"/>
      <c r="D4" s="9"/>
      <c r="E4" s="9"/>
      <c r="F4" s="12"/>
      <c r="G4" s="12"/>
      <c r="H4" s="9"/>
      <c r="I4" s="9"/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395</v>
      </c>
      <c r="B12" s="14"/>
      <c r="C12" s="14"/>
      <c r="D12" s="15"/>
      <c r="E12" s="16"/>
      <c r="F12" s="13" t="s">
        <v>396</v>
      </c>
      <c r="G12" s="14"/>
      <c r="H12" s="15"/>
      <c r="I12" s="21"/>
    </row>
    <row r="13" ht="16.5" spans="1:9">
      <c r="A13" s="17" t="s">
        <v>397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5" t="s">
        <v>35</v>
      </c>
      <c r="C2" s="386"/>
      <c r="D2" s="386"/>
      <c r="E2" s="386"/>
      <c r="F2" s="386"/>
      <c r="G2" s="386"/>
      <c r="H2" s="386"/>
      <c r="I2" s="400"/>
    </row>
    <row r="3" ht="27.95" customHeight="1" spans="2:9">
      <c r="B3" s="387"/>
      <c r="C3" s="388"/>
      <c r="D3" s="389" t="s">
        <v>36</v>
      </c>
      <c r="E3" s="390"/>
      <c r="F3" s="391" t="s">
        <v>37</v>
      </c>
      <c r="G3" s="392"/>
      <c r="H3" s="389" t="s">
        <v>38</v>
      </c>
      <c r="I3" s="401"/>
    </row>
    <row r="4" ht="27.95" customHeight="1" spans="2:9">
      <c r="B4" s="387" t="s">
        <v>39</v>
      </c>
      <c r="C4" s="388" t="s">
        <v>40</v>
      </c>
      <c r="D4" s="388" t="s">
        <v>41</v>
      </c>
      <c r="E4" s="388" t="s">
        <v>42</v>
      </c>
      <c r="F4" s="393" t="s">
        <v>41</v>
      </c>
      <c r="G4" s="393" t="s">
        <v>42</v>
      </c>
      <c r="H4" s="388" t="s">
        <v>41</v>
      </c>
      <c r="I4" s="402" t="s">
        <v>42</v>
      </c>
    </row>
    <row r="5" ht="27.95" customHeight="1" spans="2:9">
      <c r="B5" s="394" t="s">
        <v>43</v>
      </c>
      <c r="C5" s="10">
        <v>13</v>
      </c>
      <c r="D5" s="10">
        <v>0</v>
      </c>
      <c r="E5" s="10">
        <v>1</v>
      </c>
      <c r="F5" s="395">
        <v>0</v>
      </c>
      <c r="G5" s="395">
        <v>1</v>
      </c>
      <c r="H5" s="10">
        <v>1</v>
      </c>
      <c r="I5" s="403">
        <v>2</v>
      </c>
    </row>
    <row r="6" ht="27.95" customHeight="1" spans="2:9">
      <c r="B6" s="394" t="s">
        <v>44</v>
      </c>
      <c r="C6" s="10">
        <v>20</v>
      </c>
      <c r="D6" s="10">
        <v>0</v>
      </c>
      <c r="E6" s="10">
        <v>1</v>
      </c>
      <c r="F6" s="395">
        <v>1</v>
      </c>
      <c r="G6" s="395">
        <v>2</v>
      </c>
      <c r="H6" s="10">
        <v>2</v>
      </c>
      <c r="I6" s="403">
        <v>3</v>
      </c>
    </row>
    <row r="7" ht="27.95" customHeight="1" spans="2:9">
      <c r="B7" s="394" t="s">
        <v>45</v>
      </c>
      <c r="C7" s="10">
        <v>32</v>
      </c>
      <c r="D7" s="10">
        <v>0</v>
      </c>
      <c r="E7" s="10">
        <v>1</v>
      </c>
      <c r="F7" s="395">
        <v>2</v>
      </c>
      <c r="G7" s="395">
        <v>3</v>
      </c>
      <c r="H7" s="10">
        <v>3</v>
      </c>
      <c r="I7" s="403">
        <v>4</v>
      </c>
    </row>
    <row r="8" ht="27.95" customHeight="1" spans="2:9">
      <c r="B8" s="394" t="s">
        <v>46</v>
      </c>
      <c r="C8" s="10">
        <v>50</v>
      </c>
      <c r="D8" s="10">
        <v>1</v>
      </c>
      <c r="E8" s="10">
        <v>2</v>
      </c>
      <c r="F8" s="395">
        <v>3</v>
      </c>
      <c r="G8" s="395">
        <v>4</v>
      </c>
      <c r="H8" s="10">
        <v>5</v>
      </c>
      <c r="I8" s="403">
        <v>6</v>
      </c>
    </row>
    <row r="9" ht="27.95" customHeight="1" spans="2:9">
      <c r="B9" s="394" t="s">
        <v>47</v>
      </c>
      <c r="C9" s="10">
        <v>80</v>
      </c>
      <c r="D9" s="10">
        <v>2</v>
      </c>
      <c r="E9" s="10">
        <v>3</v>
      </c>
      <c r="F9" s="395">
        <v>5</v>
      </c>
      <c r="G9" s="395">
        <v>6</v>
      </c>
      <c r="H9" s="10">
        <v>7</v>
      </c>
      <c r="I9" s="403">
        <v>8</v>
      </c>
    </row>
    <row r="10" ht="27.95" customHeight="1" spans="2:9">
      <c r="B10" s="394" t="s">
        <v>48</v>
      </c>
      <c r="C10" s="10">
        <v>125</v>
      </c>
      <c r="D10" s="10">
        <v>3</v>
      </c>
      <c r="E10" s="10">
        <v>4</v>
      </c>
      <c r="F10" s="395">
        <v>7</v>
      </c>
      <c r="G10" s="395">
        <v>8</v>
      </c>
      <c r="H10" s="10">
        <v>10</v>
      </c>
      <c r="I10" s="403">
        <v>11</v>
      </c>
    </row>
    <row r="11" ht="27.95" customHeight="1" spans="2:9">
      <c r="B11" s="394" t="s">
        <v>49</v>
      </c>
      <c r="C11" s="10">
        <v>200</v>
      </c>
      <c r="D11" s="10">
        <v>5</v>
      </c>
      <c r="E11" s="10">
        <v>6</v>
      </c>
      <c r="F11" s="395">
        <v>10</v>
      </c>
      <c r="G11" s="395">
        <v>11</v>
      </c>
      <c r="H11" s="10">
        <v>14</v>
      </c>
      <c r="I11" s="403">
        <v>15</v>
      </c>
    </row>
    <row r="12" ht="27.95" customHeight="1" spans="2:9">
      <c r="B12" s="396" t="s">
        <v>50</v>
      </c>
      <c r="C12" s="397">
        <v>315</v>
      </c>
      <c r="D12" s="397">
        <v>7</v>
      </c>
      <c r="E12" s="397">
        <v>8</v>
      </c>
      <c r="F12" s="398">
        <v>14</v>
      </c>
      <c r="G12" s="398">
        <v>15</v>
      </c>
      <c r="H12" s="397">
        <v>21</v>
      </c>
      <c r="I12" s="404">
        <v>22</v>
      </c>
    </row>
    <row r="14" spans="2:4">
      <c r="B14" s="399" t="s">
        <v>51</v>
      </c>
      <c r="C14" s="399"/>
      <c r="D14" s="39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O26" sqref="O26"/>
    </sheetView>
  </sheetViews>
  <sheetFormatPr defaultColWidth="10.375" defaultRowHeight="16.5" customHeight="1"/>
  <cols>
    <col min="1" max="1" width="11.125" style="271" customWidth="1"/>
    <col min="2" max="9" width="10.375" style="271"/>
    <col min="10" max="10" width="8.875" style="271" customWidth="1"/>
    <col min="11" max="11" width="12" style="271" customWidth="1"/>
    <col min="12" max="16384" width="10.375" style="271"/>
  </cols>
  <sheetData>
    <row r="1" ht="21" spans="1:11">
      <c r="A1" s="272" t="s">
        <v>52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ht="15" spans="1:11">
      <c r="A2" s="273" t="s">
        <v>53</v>
      </c>
      <c r="B2" s="274" t="s">
        <v>54</v>
      </c>
      <c r="C2" s="274"/>
      <c r="D2" s="275" t="s">
        <v>55</v>
      </c>
      <c r="E2" s="275"/>
      <c r="F2" s="274" t="s">
        <v>56</v>
      </c>
      <c r="G2" s="274"/>
      <c r="H2" s="276" t="s">
        <v>57</v>
      </c>
      <c r="I2" s="357" t="s">
        <v>56</v>
      </c>
      <c r="J2" s="357"/>
      <c r="K2" s="358"/>
    </row>
    <row r="3" ht="14.25" spans="1:11">
      <c r="A3" s="277" t="s">
        <v>58</v>
      </c>
      <c r="B3" s="278"/>
      <c r="C3" s="279"/>
      <c r="D3" s="280" t="s">
        <v>59</v>
      </c>
      <c r="E3" s="281"/>
      <c r="F3" s="281"/>
      <c r="G3" s="282"/>
      <c r="H3" s="280" t="s">
        <v>60</v>
      </c>
      <c r="I3" s="281"/>
      <c r="J3" s="281"/>
      <c r="K3" s="282"/>
    </row>
    <row r="4" ht="14.25" spans="1:11">
      <c r="A4" s="283" t="s">
        <v>61</v>
      </c>
      <c r="B4" s="163" t="s">
        <v>62</v>
      </c>
      <c r="C4" s="164"/>
      <c r="D4" s="283" t="s">
        <v>63</v>
      </c>
      <c r="E4" s="284"/>
      <c r="F4" s="285">
        <v>45478</v>
      </c>
      <c r="G4" s="286"/>
      <c r="H4" s="283" t="s">
        <v>64</v>
      </c>
      <c r="I4" s="284"/>
      <c r="J4" s="163" t="s">
        <v>65</v>
      </c>
      <c r="K4" s="164" t="s">
        <v>66</v>
      </c>
    </row>
    <row r="5" ht="14.25" spans="1:11">
      <c r="A5" s="287" t="s">
        <v>67</v>
      </c>
      <c r="B5" s="163" t="s">
        <v>68</v>
      </c>
      <c r="C5" s="164"/>
      <c r="D5" s="283" t="s">
        <v>69</v>
      </c>
      <c r="E5" s="284"/>
      <c r="F5" s="285">
        <v>45455</v>
      </c>
      <c r="G5" s="286"/>
      <c r="H5" s="283" t="s">
        <v>70</v>
      </c>
      <c r="I5" s="284"/>
      <c r="J5" s="163" t="s">
        <v>65</v>
      </c>
      <c r="K5" s="164" t="s">
        <v>66</v>
      </c>
    </row>
    <row r="6" ht="14.25" spans="1:11">
      <c r="A6" s="283" t="s">
        <v>71</v>
      </c>
      <c r="B6" s="288" t="s">
        <v>72</v>
      </c>
      <c r="C6" s="289">
        <v>6</v>
      </c>
      <c r="D6" s="287" t="s">
        <v>73</v>
      </c>
      <c r="E6" s="290"/>
      <c r="F6" s="285">
        <v>45473</v>
      </c>
      <c r="G6" s="286"/>
      <c r="H6" s="283" t="s">
        <v>74</v>
      </c>
      <c r="I6" s="284"/>
      <c r="J6" s="163" t="s">
        <v>65</v>
      </c>
      <c r="K6" s="164" t="s">
        <v>66</v>
      </c>
    </row>
    <row r="7" ht="14.25" spans="1:11">
      <c r="A7" s="283" t="s">
        <v>75</v>
      </c>
      <c r="B7" s="291">
        <v>8000</v>
      </c>
      <c r="C7" s="292"/>
      <c r="D7" s="287" t="s">
        <v>76</v>
      </c>
      <c r="E7" s="293"/>
      <c r="F7" s="285">
        <v>45475</v>
      </c>
      <c r="G7" s="286"/>
      <c r="H7" s="283" t="s">
        <v>77</v>
      </c>
      <c r="I7" s="284"/>
      <c r="J7" s="163" t="s">
        <v>65</v>
      </c>
      <c r="K7" s="164" t="s">
        <v>66</v>
      </c>
    </row>
    <row r="8" ht="15" spans="1:11">
      <c r="A8" s="294" t="s">
        <v>78</v>
      </c>
      <c r="B8" s="295" t="s">
        <v>79</v>
      </c>
      <c r="C8" s="296"/>
      <c r="D8" s="297" t="s">
        <v>80</v>
      </c>
      <c r="E8" s="298"/>
      <c r="F8" s="299">
        <v>45476</v>
      </c>
      <c r="G8" s="300"/>
      <c r="H8" s="297" t="s">
        <v>81</v>
      </c>
      <c r="I8" s="298"/>
      <c r="J8" s="359" t="s">
        <v>65</v>
      </c>
      <c r="K8" s="360" t="s">
        <v>66</v>
      </c>
    </row>
    <row r="9" ht="15" spans="1:11">
      <c r="A9" s="301" t="s">
        <v>82</v>
      </c>
      <c r="B9" s="302"/>
      <c r="C9" s="302"/>
      <c r="D9" s="303"/>
      <c r="E9" s="303"/>
      <c r="F9" s="303"/>
      <c r="G9" s="303"/>
      <c r="H9" s="303"/>
      <c r="I9" s="303"/>
      <c r="J9" s="303"/>
      <c r="K9" s="361"/>
    </row>
    <row r="10" ht="15" spans="1:11">
      <c r="A10" s="304" t="s">
        <v>83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62"/>
    </row>
    <row r="11" ht="14.25" spans="1:11">
      <c r="A11" s="306" t="s">
        <v>84</v>
      </c>
      <c r="B11" s="307" t="s">
        <v>85</v>
      </c>
      <c r="C11" s="308" t="s">
        <v>86</v>
      </c>
      <c r="D11" s="309"/>
      <c r="E11" s="310" t="s">
        <v>87</v>
      </c>
      <c r="F11" s="307" t="s">
        <v>85</v>
      </c>
      <c r="G11" s="308" t="s">
        <v>86</v>
      </c>
      <c r="H11" s="308" t="s">
        <v>88</v>
      </c>
      <c r="I11" s="310" t="s">
        <v>89</v>
      </c>
      <c r="J11" s="307" t="s">
        <v>85</v>
      </c>
      <c r="K11" s="363" t="s">
        <v>86</v>
      </c>
    </row>
    <row r="12" ht="14.25" spans="1:11">
      <c r="A12" s="287" t="s">
        <v>90</v>
      </c>
      <c r="B12" s="311" t="s">
        <v>85</v>
      </c>
      <c r="C12" s="163" t="s">
        <v>86</v>
      </c>
      <c r="D12" s="293"/>
      <c r="E12" s="290" t="s">
        <v>91</v>
      </c>
      <c r="F12" s="311" t="s">
        <v>85</v>
      </c>
      <c r="G12" s="163" t="s">
        <v>86</v>
      </c>
      <c r="H12" s="163" t="s">
        <v>88</v>
      </c>
      <c r="I12" s="290" t="s">
        <v>92</v>
      </c>
      <c r="J12" s="311" t="s">
        <v>85</v>
      </c>
      <c r="K12" s="164" t="s">
        <v>86</v>
      </c>
    </row>
    <row r="13" ht="14.25" spans="1:11">
      <c r="A13" s="287" t="s">
        <v>93</v>
      </c>
      <c r="B13" s="311" t="s">
        <v>85</v>
      </c>
      <c r="C13" s="163" t="s">
        <v>86</v>
      </c>
      <c r="D13" s="293"/>
      <c r="E13" s="290" t="s">
        <v>94</v>
      </c>
      <c r="F13" s="163" t="s">
        <v>95</v>
      </c>
      <c r="G13" s="163" t="s">
        <v>96</v>
      </c>
      <c r="H13" s="163" t="s">
        <v>88</v>
      </c>
      <c r="I13" s="290" t="s">
        <v>97</v>
      </c>
      <c r="J13" s="311" t="s">
        <v>85</v>
      </c>
      <c r="K13" s="164" t="s">
        <v>86</v>
      </c>
    </row>
    <row r="14" ht="15" spans="1:11">
      <c r="A14" s="297" t="s">
        <v>98</v>
      </c>
      <c r="B14" s="298"/>
      <c r="C14" s="298"/>
      <c r="D14" s="298"/>
      <c r="E14" s="298"/>
      <c r="F14" s="298"/>
      <c r="G14" s="298"/>
      <c r="H14" s="298"/>
      <c r="I14" s="298"/>
      <c r="J14" s="298"/>
      <c r="K14" s="364"/>
    </row>
    <row r="15" ht="15" spans="1:11">
      <c r="A15" s="304" t="s">
        <v>99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62"/>
    </row>
    <row r="16" ht="14.25" spans="1:11">
      <c r="A16" s="312" t="s">
        <v>100</v>
      </c>
      <c r="B16" s="308" t="s">
        <v>95</v>
      </c>
      <c r="C16" s="308" t="s">
        <v>96</v>
      </c>
      <c r="D16" s="313"/>
      <c r="E16" s="314" t="s">
        <v>101</v>
      </c>
      <c r="F16" s="308" t="s">
        <v>95</v>
      </c>
      <c r="G16" s="308" t="s">
        <v>96</v>
      </c>
      <c r="H16" s="315"/>
      <c r="I16" s="314" t="s">
        <v>102</v>
      </c>
      <c r="J16" s="308" t="s">
        <v>95</v>
      </c>
      <c r="K16" s="363" t="s">
        <v>96</v>
      </c>
    </row>
    <row r="17" customHeight="1" spans="1:22">
      <c r="A17" s="316" t="s">
        <v>103</v>
      </c>
      <c r="B17" s="163" t="s">
        <v>95</v>
      </c>
      <c r="C17" s="163" t="s">
        <v>96</v>
      </c>
      <c r="D17" s="317"/>
      <c r="E17" s="318" t="s">
        <v>104</v>
      </c>
      <c r="F17" s="163" t="s">
        <v>95</v>
      </c>
      <c r="G17" s="163" t="s">
        <v>96</v>
      </c>
      <c r="H17" s="319"/>
      <c r="I17" s="318" t="s">
        <v>105</v>
      </c>
      <c r="J17" s="163" t="s">
        <v>95</v>
      </c>
      <c r="K17" s="164" t="s">
        <v>96</v>
      </c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</row>
    <row r="18" ht="18" customHeight="1" spans="1:11">
      <c r="A18" s="320" t="s">
        <v>106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66"/>
    </row>
    <row r="19" s="270" customFormat="1" ht="18" customHeight="1" spans="1:11">
      <c r="A19" s="304" t="s">
        <v>107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62"/>
    </row>
    <row r="20" customHeight="1" spans="1:11">
      <c r="A20" s="322" t="s">
        <v>108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67"/>
    </row>
    <row r="21" ht="21.75" customHeight="1" spans="1:11">
      <c r="A21" s="324" t="s">
        <v>109</v>
      </c>
      <c r="B21" s="127"/>
      <c r="C21" s="325">
        <v>120</v>
      </c>
      <c r="D21" s="325">
        <v>130</v>
      </c>
      <c r="E21" s="325">
        <v>140</v>
      </c>
      <c r="F21" s="325">
        <v>150</v>
      </c>
      <c r="G21" s="325">
        <v>160</v>
      </c>
      <c r="H21" s="326">
        <v>170</v>
      </c>
      <c r="I21" s="127"/>
      <c r="J21" s="368"/>
      <c r="K21" s="369" t="s">
        <v>110</v>
      </c>
    </row>
    <row r="22" ht="23" customHeight="1" spans="1:11">
      <c r="A22" s="149" t="s">
        <v>111</v>
      </c>
      <c r="B22" s="327"/>
      <c r="C22" s="327" t="s">
        <v>95</v>
      </c>
      <c r="D22" s="327" t="s">
        <v>95</v>
      </c>
      <c r="E22" s="327" t="s">
        <v>95</v>
      </c>
      <c r="F22" s="327" t="s">
        <v>95</v>
      </c>
      <c r="G22" s="327" t="s">
        <v>95</v>
      </c>
      <c r="H22" s="327" t="s">
        <v>95</v>
      </c>
      <c r="I22" s="327"/>
      <c r="J22" s="327"/>
      <c r="K22" s="370"/>
    </row>
    <row r="23" ht="23" customHeight="1" spans="1:11">
      <c r="A23" s="149" t="s">
        <v>112</v>
      </c>
      <c r="B23" s="327"/>
      <c r="C23" s="327" t="s">
        <v>95</v>
      </c>
      <c r="D23" s="327" t="s">
        <v>95</v>
      </c>
      <c r="E23" s="327" t="s">
        <v>95</v>
      </c>
      <c r="F23" s="327" t="s">
        <v>95</v>
      </c>
      <c r="G23" s="327" t="s">
        <v>95</v>
      </c>
      <c r="H23" s="327" t="s">
        <v>95</v>
      </c>
      <c r="I23" s="327"/>
      <c r="J23" s="327"/>
      <c r="K23" s="370"/>
    </row>
    <row r="24" ht="23" customHeight="1" spans="1:11">
      <c r="A24" s="149" t="s">
        <v>113</v>
      </c>
      <c r="B24" s="328"/>
      <c r="C24" s="327" t="s">
        <v>95</v>
      </c>
      <c r="D24" s="327" t="s">
        <v>95</v>
      </c>
      <c r="E24" s="327" t="s">
        <v>95</v>
      </c>
      <c r="F24" s="327" t="s">
        <v>95</v>
      </c>
      <c r="G24" s="327" t="s">
        <v>95</v>
      </c>
      <c r="H24" s="327" t="s">
        <v>95</v>
      </c>
      <c r="I24" s="327"/>
      <c r="J24" s="327"/>
      <c r="K24" s="371"/>
    </row>
    <row r="25" ht="23" customHeight="1" spans="1:11">
      <c r="A25" s="149" t="s">
        <v>114</v>
      </c>
      <c r="B25" s="329"/>
      <c r="C25" s="327" t="s">
        <v>95</v>
      </c>
      <c r="D25" s="327" t="s">
        <v>95</v>
      </c>
      <c r="E25" s="327" t="s">
        <v>95</v>
      </c>
      <c r="F25" s="327" t="s">
        <v>95</v>
      </c>
      <c r="G25" s="327" t="s">
        <v>95</v>
      </c>
      <c r="H25" s="327" t="s">
        <v>95</v>
      </c>
      <c r="I25" s="327"/>
      <c r="J25" s="327"/>
      <c r="K25" s="371"/>
    </row>
    <row r="26" ht="23" customHeight="1" spans="1:11">
      <c r="A26" s="330"/>
      <c r="B26" s="329"/>
      <c r="C26" s="329"/>
      <c r="D26" s="329"/>
      <c r="E26" s="329"/>
      <c r="F26" s="329"/>
      <c r="G26" s="329"/>
      <c r="H26" s="329"/>
      <c r="I26" s="328"/>
      <c r="J26" s="328"/>
      <c r="K26" s="372"/>
    </row>
    <row r="27" ht="23" customHeight="1" spans="1:11">
      <c r="A27" s="330"/>
      <c r="B27" s="329"/>
      <c r="C27" s="329"/>
      <c r="D27" s="329"/>
      <c r="E27" s="329"/>
      <c r="F27" s="329"/>
      <c r="G27" s="329"/>
      <c r="H27" s="329"/>
      <c r="I27" s="329"/>
      <c r="J27" s="329"/>
      <c r="K27" s="372"/>
    </row>
    <row r="28" ht="18" customHeight="1" spans="1:11">
      <c r="A28" s="331" t="s">
        <v>115</v>
      </c>
      <c r="B28" s="332"/>
      <c r="C28" s="332"/>
      <c r="D28" s="332"/>
      <c r="E28" s="332"/>
      <c r="F28" s="332"/>
      <c r="G28" s="332"/>
      <c r="H28" s="332"/>
      <c r="I28" s="332"/>
      <c r="J28" s="332"/>
      <c r="K28" s="373"/>
    </row>
    <row r="29" ht="18.75" customHeight="1" spans="1:11">
      <c r="A29" s="333"/>
      <c r="B29" s="334"/>
      <c r="C29" s="334"/>
      <c r="D29" s="334"/>
      <c r="E29" s="334"/>
      <c r="F29" s="334"/>
      <c r="G29" s="334"/>
      <c r="H29" s="334"/>
      <c r="I29" s="334"/>
      <c r="J29" s="334"/>
      <c r="K29" s="374"/>
    </row>
    <row r="30" ht="18.75" customHeight="1" spans="1:11">
      <c r="A30" s="335"/>
      <c r="B30" s="336"/>
      <c r="C30" s="336"/>
      <c r="D30" s="336"/>
      <c r="E30" s="336"/>
      <c r="F30" s="336"/>
      <c r="G30" s="336"/>
      <c r="H30" s="336"/>
      <c r="I30" s="336"/>
      <c r="J30" s="336"/>
      <c r="K30" s="375"/>
    </row>
    <row r="31" ht="18" customHeight="1" spans="1:11">
      <c r="A31" s="331" t="s">
        <v>116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73"/>
    </row>
    <row r="32" ht="14.25" spans="1:11">
      <c r="A32" s="337" t="s">
        <v>117</v>
      </c>
      <c r="B32" s="338"/>
      <c r="C32" s="338"/>
      <c r="D32" s="338"/>
      <c r="E32" s="338"/>
      <c r="F32" s="338"/>
      <c r="G32" s="338"/>
      <c r="H32" s="338"/>
      <c r="I32" s="338"/>
      <c r="J32" s="338"/>
      <c r="K32" s="376"/>
    </row>
    <row r="33" ht="15" spans="1:11">
      <c r="A33" s="171" t="s">
        <v>118</v>
      </c>
      <c r="B33" s="172"/>
      <c r="C33" s="163" t="s">
        <v>65</v>
      </c>
      <c r="D33" s="163" t="s">
        <v>66</v>
      </c>
      <c r="E33" s="339" t="s">
        <v>119</v>
      </c>
      <c r="F33" s="340"/>
      <c r="G33" s="340"/>
      <c r="H33" s="340"/>
      <c r="I33" s="340"/>
      <c r="J33" s="340"/>
      <c r="K33" s="377"/>
    </row>
    <row r="34" ht="15" spans="1:11">
      <c r="A34" s="341" t="s">
        <v>120</v>
      </c>
      <c r="B34" s="341"/>
      <c r="C34" s="341"/>
      <c r="D34" s="341"/>
      <c r="E34" s="341"/>
      <c r="F34" s="341"/>
      <c r="G34" s="341"/>
      <c r="H34" s="341"/>
      <c r="I34" s="341"/>
      <c r="J34" s="341"/>
      <c r="K34" s="341"/>
    </row>
    <row r="35" ht="21" customHeight="1" spans="1:11">
      <c r="A35" s="342" t="s">
        <v>121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78"/>
    </row>
    <row r="36" ht="21" customHeight="1" spans="1:11">
      <c r="A36" s="344" t="s">
        <v>122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79"/>
    </row>
    <row r="37" ht="21" customHeight="1" spans="1:11">
      <c r="A37" s="344" t="s">
        <v>123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79"/>
    </row>
    <row r="38" ht="21" customHeight="1" spans="1:11">
      <c r="A38" s="344"/>
      <c r="B38" s="345"/>
      <c r="C38" s="345"/>
      <c r="D38" s="345"/>
      <c r="E38" s="345"/>
      <c r="F38" s="345"/>
      <c r="G38" s="345"/>
      <c r="H38" s="345"/>
      <c r="I38" s="345"/>
      <c r="J38" s="345"/>
      <c r="K38" s="379"/>
    </row>
    <row r="39" ht="21" customHeight="1" spans="1:11">
      <c r="A39" s="344"/>
      <c r="B39" s="345"/>
      <c r="C39" s="345"/>
      <c r="D39" s="345"/>
      <c r="E39" s="345"/>
      <c r="F39" s="345"/>
      <c r="G39" s="345"/>
      <c r="H39" s="345"/>
      <c r="I39" s="345"/>
      <c r="J39" s="345"/>
      <c r="K39" s="379"/>
    </row>
    <row r="40" ht="21" customHeight="1" spans="1:11">
      <c r="A40" s="344"/>
      <c r="B40" s="345"/>
      <c r="C40" s="345"/>
      <c r="D40" s="345"/>
      <c r="E40" s="345"/>
      <c r="F40" s="345"/>
      <c r="G40" s="345"/>
      <c r="H40" s="345"/>
      <c r="I40" s="345"/>
      <c r="J40" s="345"/>
      <c r="K40" s="379"/>
    </row>
    <row r="41" ht="21" customHeight="1" spans="1:11">
      <c r="A41" s="344"/>
      <c r="B41" s="345"/>
      <c r="C41" s="345"/>
      <c r="D41" s="345"/>
      <c r="E41" s="345"/>
      <c r="F41" s="345"/>
      <c r="G41" s="345"/>
      <c r="H41" s="345"/>
      <c r="I41" s="345"/>
      <c r="J41" s="345"/>
      <c r="K41" s="379"/>
    </row>
    <row r="42" ht="15" spans="1:11">
      <c r="A42" s="346" t="s">
        <v>124</v>
      </c>
      <c r="B42" s="347"/>
      <c r="C42" s="347"/>
      <c r="D42" s="347"/>
      <c r="E42" s="347"/>
      <c r="F42" s="347"/>
      <c r="G42" s="347"/>
      <c r="H42" s="347"/>
      <c r="I42" s="347"/>
      <c r="J42" s="347"/>
      <c r="K42" s="380"/>
    </row>
    <row r="43" ht="15" spans="1:11">
      <c r="A43" s="304" t="s">
        <v>125</v>
      </c>
      <c r="B43" s="305"/>
      <c r="C43" s="305"/>
      <c r="D43" s="305"/>
      <c r="E43" s="305"/>
      <c r="F43" s="305"/>
      <c r="G43" s="305"/>
      <c r="H43" s="305"/>
      <c r="I43" s="305"/>
      <c r="J43" s="305"/>
      <c r="K43" s="362"/>
    </row>
    <row r="44" ht="14.25" spans="1:11">
      <c r="A44" s="312" t="s">
        <v>126</v>
      </c>
      <c r="B44" s="308" t="s">
        <v>95</v>
      </c>
      <c r="C44" s="308" t="s">
        <v>96</v>
      </c>
      <c r="D44" s="308" t="s">
        <v>88</v>
      </c>
      <c r="E44" s="314" t="s">
        <v>127</v>
      </c>
      <c r="F44" s="308" t="s">
        <v>95</v>
      </c>
      <c r="G44" s="308" t="s">
        <v>96</v>
      </c>
      <c r="H44" s="308" t="s">
        <v>88</v>
      </c>
      <c r="I44" s="314" t="s">
        <v>128</v>
      </c>
      <c r="J44" s="308" t="s">
        <v>95</v>
      </c>
      <c r="K44" s="363" t="s">
        <v>96</v>
      </c>
    </row>
    <row r="45" ht="14.25" spans="1:11">
      <c r="A45" s="316" t="s">
        <v>87</v>
      </c>
      <c r="B45" s="163" t="s">
        <v>95</v>
      </c>
      <c r="C45" s="163" t="s">
        <v>96</v>
      </c>
      <c r="D45" s="163" t="s">
        <v>88</v>
      </c>
      <c r="E45" s="318" t="s">
        <v>94</v>
      </c>
      <c r="F45" s="163" t="s">
        <v>95</v>
      </c>
      <c r="G45" s="163" t="s">
        <v>96</v>
      </c>
      <c r="H45" s="163" t="s">
        <v>88</v>
      </c>
      <c r="I45" s="318" t="s">
        <v>105</v>
      </c>
      <c r="J45" s="163" t="s">
        <v>95</v>
      </c>
      <c r="K45" s="164" t="s">
        <v>96</v>
      </c>
    </row>
    <row r="46" ht="15" spans="1:11">
      <c r="A46" s="297" t="s">
        <v>98</v>
      </c>
      <c r="B46" s="298"/>
      <c r="C46" s="298"/>
      <c r="D46" s="298"/>
      <c r="E46" s="298"/>
      <c r="F46" s="298"/>
      <c r="G46" s="298"/>
      <c r="H46" s="298"/>
      <c r="I46" s="298"/>
      <c r="J46" s="298"/>
      <c r="K46" s="364"/>
    </row>
    <row r="47" ht="15" spans="1:11">
      <c r="A47" s="341" t="s">
        <v>129</v>
      </c>
      <c r="B47" s="341"/>
      <c r="C47" s="341"/>
      <c r="D47" s="341"/>
      <c r="E47" s="341"/>
      <c r="F47" s="341"/>
      <c r="G47" s="341"/>
      <c r="H47" s="341"/>
      <c r="I47" s="341"/>
      <c r="J47" s="341"/>
      <c r="K47" s="341"/>
    </row>
    <row r="48" ht="15" spans="1:11">
      <c r="A48" s="342"/>
      <c r="B48" s="343"/>
      <c r="C48" s="343"/>
      <c r="D48" s="343"/>
      <c r="E48" s="343"/>
      <c r="F48" s="343"/>
      <c r="G48" s="343"/>
      <c r="H48" s="343"/>
      <c r="I48" s="343"/>
      <c r="J48" s="343"/>
      <c r="K48" s="378"/>
    </row>
    <row r="49" ht="15" spans="1:11">
      <c r="A49" s="348" t="s">
        <v>130</v>
      </c>
      <c r="B49" s="349" t="s">
        <v>131</v>
      </c>
      <c r="C49" s="349"/>
      <c r="D49" s="350" t="s">
        <v>132</v>
      </c>
      <c r="E49" s="351" t="s">
        <v>133</v>
      </c>
      <c r="F49" s="352" t="s">
        <v>134</v>
      </c>
      <c r="G49" s="353">
        <v>45458</v>
      </c>
      <c r="H49" s="354" t="s">
        <v>135</v>
      </c>
      <c r="I49" s="381"/>
      <c r="J49" s="382" t="s">
        <v>136</v>
      </c>
      <c r="K49" s="383"/>
    </row>
    <row r="50" ht="15" spans="1:11">
      <c r="A50" s="341" t="s">
        <v>137</v>
      </c>
      <c r="B50" s="341"/>
      <c r="C50" s="341"/>
      <c r="D50" s="341"/>
      <c r="E50" s="341"/>
      <c r="F50" s="341"/>
      <c r="G50" s="341"/>
      <c r="H50" s="341"/>
      <c r="I50" s="341"/>
      <c r="J50" s="341"/>
      <c r="K50" s="341"/>
    </row>
    <row r="51" ht="15" spans="1:11">
      <c r="A51" s="355" t="s">
        <v>138</v>
      </c>
      <c r="B51" s="356"/>
      <c r="C51" s="356"/>
      <c r="D51" s="356"/>
      <c r="E51" s="356"/>
      <c r="F51" s="356"/>
      <c r="G51" s="356"/>
      <c r="H51" s="356"/>
      <c r="I51" s="356"/>
      <c r="J51" s="356"/>
      <c r="K51" s="384"/>
    </row>
    <row r="52" ht="15" spans="1:11">
      <c r="A52" s="348" t="s">
        <v>130</v>
      </c>
      <c r="B52" s="349" t="s">
        <v>131</v>
      </c>
      <c r="C52" s="349"/>
      <c r="D52" s="350" t="s">
        <v>132</v>
      </c>
      <c r="E52" s="351" t="s">
        <v>133</v>
      </c>
      <c r="F52" s="352" t="s">
        <v>139</v>
      </c>
      <c r="G52" s="353">
        <v>45458</v>
      </c>
      <c r="H52" s="354" t="s">
        <v>135</v>
      </c>
      <c r="I52" s="381"/>
      <c r="J52" s="382" t="s">
        <v>136</v>
      </c>
      <c r="K52" s="38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O9" sqref="O9"/>
    </sheetView>
  </sheetViews>
  <sheetFormatPr defaultColWidth="9" defaultRowHeight="14.25"/>
  <cols>
    <col min="1" max="1" width="15.625" style="110" customWidth="1"/>
    <col min="2" max="2" width="9" style="110" customWidth="1"/>
    <col min="3" max="4" width="8.5" style="111" customWidth="1"/>
    <col min="5" max="7" width="8.5" style="110" customWidth="1"/>
    <col min="8" max="8" width="2.75" style="110" customWidth="1"/>
    <col min="9" max="9" width="9.15833333333333" style="110" customWidth="1"/>
    <col min="10" max="10" width="10.75" style="110" customWidth="1"/>
    <col min="11" max="14" width="9.75" style="110" customWidth="1"/>
    <col min="15" max="15" width="9.75" style="256" customWidth="1"/>
    <col min="16" max="253" width="9" style="110"/>
    <col min="254" max="16384" width="9" style="113"/>
  </cols>
  <sheetData>
    <row r="1" s="110" customFormat="1" ht="29" customHeight="1" spans="1:256">
      <c r="A1" s="114" t="s">
        <v>140</v>
      </c>
      <c r="B1" s="114"/>
      <c r="C1" s="115"/>
      <c r="D1" s="115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257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  <c r="IV1" s="113"/>
    </row>
    <row r="2" s="110" customFormat="1" ht="20" customHeight="1" spans="1:256">
      <c r="A2" s="236" t="s">
        <v>61</v>
      </c>
      <c r="B2" s="237" t="s">
        <v>62</v>
      </c>
      <c r="C2" s="238"/>
      <c r="D2" s="239"/>
      <c r="E2" s="240" t="s">
        <v>67</v>
      </c>
      <c r="F2" s="241" t="s">
        <v>68</v>
      </c>
      <c r="G2" s="241"/>
      <c r="H2" s="242"/>
      <c r="I2" s="249" t="s">
        <v>57</v>
      </c>
      <c r="J2" s="250" t="s">
        <v>56</v>
      </c>
      <c r="K2" s="250"/>
      <c r="L2" s="250"/>
      <c r="M2" s="250"/>
      <c r="N2" s="251"/>
      <c r="O2" s="258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</row>
    <row r="3" s="110" customFormat="1" spans="1:256">
      <c r="A3" s="243" t="s">
        <v>141</v>
      </c>
      <c r="B3" s="123" t="s">
        <v>142</v>
      </c>
      <c r="C3" s="124"/>
      <c r="D3" s="123"/>
      <c r="E3" s="123"/>
      <c r="F3" s="123"/>
      <c r="G3" s="123"/>
      <c r="H3" s="146"/>
      <c r="I3" s="148"/>
      <c r="J3" s="148"/>
      <c r="K3" s="148"/>
      <c r="L3" s="148"/>
      <c r="M3" s="148"/>
      <c r="N3" s="252"/>
      <c r="O3" s="259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  <c r="IV3" s="113"/>
    </row>
    <row r="4" s="110" customFormat="1" ht="16.5" spans="1:256">
      <c r="A4" s="243"/>
      <c r="B4" s="125" t="s">
        <v>143</v>
      </c>
      <c r="C4" s="125" t="s">
        <v>144</v>
      </c>
      <c r="D4" s="125" t="s">
        <v>145</v>
      </c>
      <c r="E4" s="125" t="s">
        <v>146</v>
      </c>
      <c r="F4" s="125" t="s">
        <v>147</v>
      </c>
      <c r="G4" s="125" t="s">
        <v>148</v>
      </c>
      <c r="H4" s="146"/>
      <c r="I4" s="260"/>
      <c r="J4" s="261" t="s">
        <v>111</v>
      </c>
      <c r="K4" s="261" t="s">
        <v>149</v>
      </c>
      <c r="L4" s="261" t="s">
        <v>149</v>
      </c>
      <c r="M4" s="261"/>
      <c r="N4" s="262"/>
      <c r="O4" s="26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</row>
    <row r="5" s="110" customFormat="1" ht="16.5" spans="1:256">
      <c r="A5" s="243"/>
      <c r="B5" s="127"/>
      <c r="C5" s="127"/>
      <c r="D5" s="128"/>
      <c r="E5" s="128"/>
      <c r="F5" s="128"/>
      <c r="G5" s="128"/>
      <c r="H5" s="244"/>
      <c r="I5" s="253"/>
      <c r="J5" s="264"/>
      <c r="K5" s="264">
        <v>150</v>
      </c>
      <c r="L5" s="264">
        <v>150</v>
      </c>
      <c r="M5" s="265"/>
      <c r="N5" s="264"/>
      <c r="O5" s="266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  <c r="IV5" s="113"/>
    </row>
    <row r="6" s="110" customFormat="1" ht="20" customHeight="1" spans="1:256">
      <c r="A6" s="129" t="s">
        <v>150</v>
      </c>
      <c r="B6" s="130">
        <f t="shared" ref="B6:B9" si="0">C6-5</f>
        <v>69</v>
      </c>
      <c r="C6" s="131">
        <v>74</v>
      </c>
      <c r="D6" s="130">
        <f t="shared" ref="D6:G6" si="1">C6+6</f>
        <v>80</v>
      </c>
      <c r="E6" s="130">
        <f t="shared" si="1"/>
        <v>86</v>
      </c>
      <c r="F6" s="130">
        <f t="shared" si="1"/>
        <v>92</v>
      </c>
      <c r="G6" s="130">
        <f t="shared" si="1"/>
        <v>98</v>
      </c>
      <c r="H6" s="244"/>
      <c r="I6" s="253"/>
      <c r="J6" s="253"/>
      <c r="K6" s="253" t="s">
        <v>151</v>
      </c>
      <c r="L6" s="253" t="s">
        <v>152</v>
      </c>
      <c r="M6" s="253"/>
      <c r="N6" s="253"/>
      <c r="O6" s="267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  <c r="IV6" s="113"/>
    </row>
    <row r="7" s="110" customFormat="1" ht="20" customHeight="1" spans="1:256">
      <c r="A7" s="129" t="s">
        <v>153</v>
      </c>
      <c r="B7" s="130">
        <f>C7-3</f>
        <v>51</v>
      </c>
      <c r="C7" s="131">
        <v>54</v>
      </c>
      <c r="D7" s="130">
        <f>C7+3</f>
        <v>57</v>
      </c>
      <c r="E7" s="130">
        <f>D7+3</f>
        <v>60</v>
      </c>
      <c r="F7" s="130">
        <f>E7+4</f>
        <v>64</v>
      </c>
      <c r="G7" s="130">
        <f t="shared" ref="G7:G9" si="2">F7+4</f>
        <v>68</v>
      </c>
      <c r="H7" s="244"/>
      <c r="I7" s="253"/>
      <c r="J7" s="253"/>
      <c r="K7" s="253" t="s">
        <v>154</v>
      </c>
      <c r="L7" s="253" t="s">
        <v>152</v>
      </c>
      <c r="M7" s="253"/>
      <c r="N7" s="253"/>
      <c r="O7" s="267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  <c r="IV7" s="113"/>
    </row>
    <row r="8" s="110" customFormat="1" ht="20" customHeight="1" spans="1:256">
      <c r="A8" s="129" t="s">
        <v>155</v>
      </c>
      <c r="B8" s="130">
        <f t="shared" si="0"/>
        <v>71</v>
      </c>
      <c r="C8" s="131">
        <v>76</v>
      </c>
      <c r="D8" s="130">
        <f>C8+6</f>
        <v>82</v>
      </c>
      <c r="E8" s="130">
        <f>D8+6</f>
        <v>88</v>
      </c>
      <c r="F8" s="130">
        <f>E8+6</f>
        <v>94</v>
      </c>
      <c r="G8" s="130">
        <f t="shared" si="2"/>
        <v>98</v>
      </c>
      <c r="H8" s="244"/>
      <c r="I8" s="253"/>
      <c r="J8" s="253"/>
      <c r="K8" s="253" t="s">
        <v>152</v>
      </c>
      <c r="L8" s="253" t="s">
        <v>152</v>
      </c>
      <c r="M8" s="253"/>
      <c r="N8" s="253"/>
      <c r="O8" s="267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</row>
    <row r="9" s="110" customFormat="1" ht="20" customHeight="1" spans="1:256">
      <c r="A9" s="129" t="s">
        <v>156</v>
      </c>
      <c r="B9" s="130">
        <f t="shared" si="0"/>
        <v>81</v>
      </c>
      <c r="C9" s="131">
        <v>86</v>
      </c>
      <c r="D9" s="130">
        <f>C9+6</f>
        <v>92</v>
      </c>
      <c r="E9" s="130">
        <f>D9+6</f>
        <v>98</v>
      </c>
      <c r="F9" s="130">
        <f>E9+6</f>
        <v>104</v>
      </c>
      <c r="G9" s="130">
        <f t="shared" si="2"/>
        <v>108</v>
      </c>
      <c r="H9" s="244"/>
      <c r="I9" s="253"/>
      <c r="J9" s="253"/>
      <c r="K9" s="253" t="s">
        <v>152</v>
      </c>
      <c r="L9" s="253" t="s">
        <v>152</v>
      </c>
      <c r="M9" s="253"/>
      <c r="N9" s="253"/>
      <c r="O9" s="267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</row>
    <row r="10" s="110" customFormat="1" ht="20" customHeight="1" spans="1:256">
      <c r="A10" s="129" t="s">
        <v>157</v>
      </c>
      <c r="B10" s="130">
        <f>C10-1.6</f>
        <v>23.9</v>
      </c>
      <c r="C10" s="131">
        <v>25.5</v>
      </c>
      <c r="D10" s="130">
        <f>C10+1.9</f>
        <v>27.4</v>
      </c>
      <c r="E10" s="130">
        <f>D10+1.9</f>
        <v>29.3</v>
      </c>
      <c r="F10" s="130">
        <f>E10+1.9</f>
        <v>31.2</v>
      </c>
      <c r="G10" s="130">
        <f>F10+1.3</f>
        <v>32.5</v>
      </c>
      <c r="H10" s="244"/>
      <c r="I10" s="253"/>
      <c r="J10" s="253"/>
      <c r="K10" s="253" t="s">
        <v>151</v>
      </c>
      <c r="L10" s="253" t="s">
        <v>152</v>
      </c>
      <c r="M10" s="253"/>
      <c r="N10" s="253"/>
      <c r="O10" s="267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</row>
    <row r="11" s="110" customFormat="1" ht="20" customHeight="1" spans="1:256">
      <c r="A11" s="129" t="s">
        <v>158</v>
      </c>
      <c r="B11" s="130">
        <f>C11-1</f>
        <v>18.5</v>
      </c>
      <c r="C11" s="131">
        <v>19.5</v>
      </c>
      <c r="D11" s="130">
        <f>C11+1.2</f>
        <v>20.7</v>
      </c>
      <c r="E11" s="130">
        <f>D11+1.2</f>
        <v>21.9</v>
      </c>
      <c r="F11" s="130">
        <f>E11+1.2</f>
        <v>23.1</v>
      </c>
      <c r="G11" s="130">
        <f>F11+0.7</f>
        <v>23.8</v>
      </c>
      <c r="H11" s="244"/>
      <c r="I11" s="253"/>
      <c r="J11" s="253"/>
      <c r="K11" s="253" t="s">
        <v>159</v>
      </c>
      <c r="L11" s="253" t="s">
        <v>152</v>
      </c>
      <c r="M11" s="253"/>
      <c r="N11" s="253"/>
      <c r="O11" s="267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  <c r="IV11" s="113"/>
    </row>
    <row r="12" s="110" customFormat="1" ht="20" customHeight="1" spans="1:256">
      <c r="A12" s="129" t="s">
        <v>160</v>
      </c>
      <c r="B12" s="130">
        <f>C12-0.5</f>
        <v>16.5</v>
      </c>
      <c r="C12" s="131">
        <v>17</v>
      </c>
      <c r="D12" s="130">
        <f t="shared" ref="D12:G12" si="3">C12+0.5</f>
        <v>17.5</v>
      </c>
      <c r="E12" s="130">
        <f t="shared" si="3"/>
        <v>18</v>
      </c>
      <c r="F12" s="130">
        <f t="shared" si="3"/>
        <v>18.5</v>
      </c>
      <c r="G12" s="130">
        <f t="shared" si="3"/>
        <v>19</v>
      </c>
      <c r="H12" s="244"/>
      <c r="I12" s="253"/>
      <c r="J12" s="253"/>
      <c r="K12" s="253" t="s">
        <v>152</v>
      </c>
      <c r="L12" s="253" t="s">
        <v>152</v>
      </c>
      <c r="M12" s="253"/>
      <c r="N12" s="253"/>
      <c r="O12" s="267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</row>
    <row r="13" s="110" customFormat="1" ht="20" customHeight="1" spans="1:256">
      <c r="A13" s="129" t="s">
        <v>161</v>
      </c>
      <c r="B13" s="130">
        <f>C13-0.5</f>
        <v>11</v>
      </c>
      <c r="C13" s="131">
        <v>11.5</v>
      </c>
      <c r="D13" s="130">
        <f t="shared" ref="D13:G13" si="4">C13+0.5</f>
        <v>12</v>
      </c>
      <c r="E13" s="130">
        <f t="shared" si="4"/>
        <v>12.5</v>
      </c>
      <c r="F13" s="130">
        <f t="shared" si="4"/>
        <v>13</v>
      </c>
      <c r="G13" s="130">
        <f t="shared" si="4"/>
        <v>13.5</v>
      </c>
      <c r="H13" s="244"/>
      <c r="I13" s="253"/>
      <c r="J13" s="253"/>
      <c r="K13" s="253" t="s">
        <v>152</v>
      </c>
      <c r="L13" s="253" t="s">
        <v>152</v>
      </c>
      <c r="M13" s="253"/>
      <c r="N13" s="253"/>
      <c r="O13" s="267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  <c r="IV13" s="113"/>
    </row>
    <row r="14" s="110" customFormat="1" ht="20" customHeight="1" spans="1:256">
      <c r="A14" s="129" t="s">
        <v>162</v>
      </c>
      <c r="B14" s="130">
        <f>C14-1.5</f>
        <v>22.5</v>
      </c>
      <c r="C14" s="131">
        <v>24</v>
      </c>
      <c r="D14" s="130">
        <f>C14+1.7</f>
        <v>25.7</v>
      </c>
      <c r="E14" s="130">
        <f>D14+1.7</f>
        <v>27.4</v>
      </c>
      <c r="F14" s="130">
        <f>E14+1.7</f>
        <v>29.1</v>
      </c>
      <c r="G14" s="130">
        <f>F14+1.6</f>
        <v>30.7</v>
      </c>
      <c r="H14" s="244"/>
      <c r="I14" s="253"/>
      <c r="J14" s="253"/>
      <c r="K14" s="253" t="s">
        <v>151</v>
      </c>
      <c r="L14" s="253" t="s">
        <v>152</v>
      </c>
      <c r="M14" s="253"/>
      <c r="N14" s="253"/>
      <c r="O14" s="267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  <c r="IV14" s="113"/>
    </row>
    <row r="15" s="110" customFormat="1" ht="20" customHeight="1" spans="1:256">
      <c r="A15" s="129" t="s">
        <v>163</v>
      </c>
      <c r="B15" s="130">
        <f>C15-1.8</f>
        <v>31.2</v>
      </c>
      <c r="C15" s="131">
        <v>33</v>
      </c>
      <c r="D15" s="130">
        <f>C15+2.25</f>
        <v>35.25</v>
      </c>
      <c r="E15" s="130">
        <f>D15+2.25</f>
        <v>37.5</v>
      </c>
      <c r="F15" s="130">
        <f>E15+2.25</f>
        <v>39.75</v>
      </c>
      <c r="G15" s="130">
        <f>F15+2</f>
        <v>41.75</v>
      </c>
      <c r="H15" s="244"/>
      <c r="I15" s="253"/>
      <c r="J15" s="253"/>
      <c r="K15" s="253" t="s">
        <v>151</v>
      </c>
      <c r="L15" s="253" t="s">
        <v>154</v>
      </c>
      <c r="M15" s="253"/>
      <c r="N15" s="253"/>
      <c r="O15" s="267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  <c r="IV15" s="113"/>
    </row>
    <row r="16" s="110" customFormat="1" ht="20" customHeight="1" spans="1:256">
      <c r="A16" s="129" t="s">
        <v>164</v>
      </c>
      <c r="B16" s="130">
        <f>C16</f>
        <v>12</v>
      </c>
      <c r="C16" s="131">
        <v>12</v>
      </c>
      <c r="D16" s="130">
        <f>B16+1</f>
        <v>13</v>
      </c>
      <c r="E16" s="130">
        <f>D16</f>
        <v>13</v>
      </c>
      <c r="F16" s="130">
        <f>D16+1</f>
        <v>14</v>
      </c>
      <c r="G16" s="130">
        <f>F16</f>
        <v>14</v>
      </c>
      <c r="H16" s="244"/>
      <c r="I16" s="253"/>
      <c r="J16" s="253"/>
      <c r="K16" s="253" t="s">
        <v>152</v>
      </c>
      <c r="L16" s="253" t="s">
        <v>152</v>
      </c>
      <c r="M16" s="253"/>
      <c r="N16" s="253"/>
      <c r="O16" s="267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  <c r="IV16" s="113"/>
    </row>
    <row r="17" s="110" customFormat="1" ht="20" customHeight="1" spans="1:256">
      <c r="A17" s="129" t="s">
        <v>165</v>
      </c>
      <c r="B17" s="130">
        <v>3.5</v>
      </c>
      <c r="C17" s="131">
        <v>3.5</v>
      </c>
      <c r="D17" s="130">
        <v>3.5</v>
      </c>
      <c r="E17" s="130">
        <v>3.5</v>
      </c>
      <c r="F17" s="130">
        <v>3.5</v>
      </c>
      <c r="G17" s="130">
        <v>3.5</v>
      </c>
      <c r="H17" s="244"/>
      <c r="I17" s="253"/>
      <c r="J17" s="253"/>
      <c r="K17" s="253" t="s">
        <v>152</v>
      </c>
      <c r="L17" s="253" t="s">
        <v>152</v>
      </c>
      <c r="M17" s="253"/>
      <c r="N17" s="253"/>
      <c r="O17" s="267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  <c r="IV17" s="113"/>
    </row>
    <row r="18" s="110" customFormat="1" ht="20" customHeight="1" spans="1:256">
      <c r="A18" s="129" t="s">
        <v>166</v>
      </c>
      <c r="B18" s="130">
        <v>2</v>
      </c>
      <c r="C18" s="131">
        <v>2</v>
      </c>
      <c r="D18" s="130">
        <v>2</v>
      </c>
      <c r="E18" s="130">
        <v>2</v>
      </c>
      <c r="F18" s="130">
        <v>2</v>
      </c>
      <c r="G18" s="130">
        <v>2</v>
      </c>
      <c r="H18" s="244"/>
      <c r="I18" s="253"/>
      <c r="J18" s="253"/>
      <c r="K18" s="253" t="s">
        <v>152</v>
      </c>
      <c r="L18" s="253" t="s">
        <v>152</v>
      </c>
      <c r="M18" s="253"/>
      <c r="N18" s="253"/>
      <c r="O18" s="267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  <c r="IV18" s="113"/>
    </row>
    <row r="19" s="110" customFormat="1" ht="20" customHeight="1" spans="1:256">
      <c r="A19" s="135"/>
      <c r="B19" s="136"/>
      <c r="C19" s="136"/>
      <c r="D19" s="136"/>
      <c r="E19" s="136"/>
      <c r="F19" s="136"/>
      <c r="G19" s="136"/>
      <c r="H19" s="244"/>
      <c r="I19" s="253"/>
      <c r="J19" s="253"/>
      <c r="K19" s="253"/>
      <c r="L19" s="253"/>
      <c r="M19" s="253"/>
      <c r="N19" s="253"/>
      <c r="O19" s="267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  <c r="IV19" s="113"/>
    </row>
    <row r="20" s="110" customFormat="1" ht="20" customHeight="1" spans="1:256">
      <c r="A20" s="135"/>
      <c r="B20" s="136"/>
      <c r="C20" s="136"/>
      <c r="D20" s="136"/>
      <c r="E20" s="136"/>
      <c r="F20" s="136"/>
      <c r="G20" s="136"/>
      <c r="H20" s="244"/>
      <c r="I20" s="253"/>
      <c r="J20" s="253"/>
      <c r="K20" s="253"/>
      <c r="L20" s="253"/>
      <c r="M20" s="253"/>
      <c r="N20" s="253"/>
      <c r="O20" s="267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  <c r="IV20" s="113"/>
    </row>
    <row r="21" s="110" customFormat="1" ht="20" customHeight="1" spans="1:256">
      <c r="A21" s="245"/>
      <c r="B21" s="246"/>
      <c r="C21" s="246"/>
      <c r="D21" s="246"/>
      <c r="E21" s="247"/>
      <c r="F21" s="246"/>
      <c r="G21" s="246"/>
      <c r="H21" s="248"/>
      <c r="I21" s="254"/>
      <c r="J21" s="254"/>
      <c r="K21" s="255"/>
      <c r="L21" s="254"/>
      <c r="M21" s="254"/>
      <c r="N21" s="255"/>
      <c r="O21" s="268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  <c r="IR21" s="113"/>
      <c r="IS21" s="113"/>
      <c r="IT21" s="113"/>
      <c r="IU21" s="113"/>
      <c r="IV21" s="113"/>
    </row>
    <row r="22" s="110" customFormat="1" ht="17.25" spans="1:256">
      <c r="A22" s="141"/>
      <c r="B22" s="141"/>
      <c r="C22" s="142"/>
      <c r="D22" s="142"/>
      <c r="E22" s="143"/>
      <c r="F22" s="142"/>
      <c r="G22" s="142"/>
      <c r="O22" s="257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  <c r="HH22" s="113"/>
      <c r="HI22" s="113"/>
      <c r="HJ22" s="113"/>
      <c r="HK22" s="113"/>
      <c r="HL22" s="113"/>
      <c r="HM22" s="113"/>
      <c r="HN22" s="113"/>
      <c r="HO22" s="113"/>
      <c r="HP22" s="113"/>
      <c r="HQ22" s="113"/>
      <c r="HR22" s="113"/>
      <c r="HS22" s="113"/>
      <c r="HT22" s="113"/>
      <c r="HU22" s="113"/>
      <c r="HV22" s="113"/>
      <c r="HW22" s="113"/>
      <c r="HX22" s="113"/>
      <c r="HY22" s="113"/>
      <c r="HZ22" s="113"/>
      <c r="IA22" s="113"/>
      <c r="IB22" s="113"/>
      <c r="IC22" s="113"/>
      <c r="ID22" s="113"/>
      <c r="IE22" s="113"/>
      <c r="IF22" s="113"/>
      <c r="IG22" s="113"/>
      <c r="IH22" s="113"/>
      <c r="II22" s="113"/>
      <c r="IJ22" s="113"/>
      <c r="IK22" s="113"/>
      <c r="IL22" s="113"/>
      <c r="IM22" s="113"/>
      <c r="IN22" s="113"/>
      <c r="IO22" s="113"/>
      <c r="IP22" s="113"/>
      <c r="IQ22" s="113"/>
      <c r="IR22" s="113"/>
      <c r="IS22" s="113"/>
      <c r="IT22" s="113"/>
      <c r="IU22" s="113"/>
      <c r="IV22" s="113"/>
    </row>
    <row r="23" s="110" customFormat="1" spans="1:256">
      <c r="A23" s="144" t="s">
        <v>167</v>
      </c>
      <c r="B23" s="144"/>
      <c r="C23" s="145"/>
      <c r="D23" s="145"/>
      <c r="O23" s="257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3"/>
      <c r="IN23" s="113"/>
      <c r="IO23" s="113"/>
      <c r="IP23" s="113"/>
      <c r="IQ23" s="113"/>
      <c r="IR23" s="113"/>
      <c r="IS23" s="113"/>
      <c r="IT23" s="113"/>
      <c r="IU23" s="113"/>
      <c r="IV23" s="113"/>
    </row>
    <row r="24" s="110" customFormat="1" spans="3:256">
      <c r="C24" s="111"/>
      <c r="D24" s="111"/>
      <c r="I24" s="152" t="s">
        <v>168</v>
      </c>
      <c r="J24" s="269">
        <v>45458</v>
      </c>
      <c r="K24" s="152" t="s">
        <v>169</v>
      </c>
      <c r="L24" s="152" t="s">
        <v>133</v>
      </c>
      <c r="M24" s="152" t="s">
        <v>170</v>
      </c>
      <c r="N24" s="110" t="s">
        <v>136</v>
      </c>
      <c r="O24" s="257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  <c r="DS24" s="113"/>
      <c r="DT24" s="113"/>
      <c r="DU24" s="113"/>
      <c r="DV24" s="113"/>
      <c r="DW24" s="113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3"/>
      <c r="FL24" s="113"/>
      <c r="FM24" s="113"/>
      <c r="FN24" s="113"/>
      <c r="FO24" s="113"/>
      <c r="FP24" s="113"/>
      <c r="FQ24" s="113"/>
      <c r="FR24" s="113"/>
      <c r="FS24" s="113"/>
      <c r="FT24" s="113"/>
      <c r="FU24" s="113"/>
      <c r="FV24" s="113"/>
      <c r="FW24" s="113"/>
      <c r="FX24" s="113"/>
      <c r="FY24" s="113"/>
      <c r="FZ24" s="113"/>
      <c r="GA24" s="113"/>
      <c r="GB24" s="113"/>
      <c r="GC24" s="113"/>
      <c r="GD24" s="113"/>
      <c r="GE24" s="113"/>
      <c r="GF24" s="113"/>
      <c r="GG24" s="113"/>
      <c r="GH24" s="113"/>
      <c r="GI24" s="113"/>
      <c r="GJ24" s="113"/>
      <c r="GK24" s="113"/>
      <c r="GL24" s="113"/>
      <c r="GM24" s="113"/>
      <c r="GN24" s="113"/>
      <c r="GO24" s="113"/>
      <c r="GP24" s="113"/>
      <c r="GQ24" s="113"/>
      <c r="GR24" s="113"/>
      <c r="GS24" s="113"/>
      <c r="GT24" s="113"/>
      <c r="GU24" s="113"/>
      <c r="GV24" s="113"/>
      <c r="GW24" s="113"/>
      <c r="GX24" s="113"/>
      <c r="GY24" s="113"/>
      <c r="GZ24" s="113"/>
      <c r="HA24" s="113"/>
      <c r="HB24" s="113"/>
      <c r="HC24" s="113"/>
      <c r="HD24" s="113"/>
      <c r="HE24" s="113"/>
      <c r="HF24" s="113"/>
      <c r="HG24" s="113"/>
      <c r="HH24" s="113"/>
      <c r="HI24" s="113"/>
      <c r="HJ24" s="113"/>
      <c r="HK24" s="113"/>
      <c r="HL24" s="113"/>
      <c r="HM24" s="113"/>
      <c r="HN24" s="113"/>
      <c r="HO24" s="113"/>
      <c r="HP24" s="113"/>
      <c r="HQ24" s="113"/>
      <c r="HR24" s="113"/>
      <c r="HS24" s="113"/>
      <c r="HT24" s="113"/>
      <c r="HU24" s="113"/>
      <c r="HV24" s="113"/>
      <c r="HW24" s="113"/>
      <c r="HX24" s="113"/>
      <c r="HY24" s="113"/>
      <c r="HZ24" s="113"/>
      <c r="IA24" s="113"/>
      <c r="IB24" s="113"/>
      <c r="IC24" s="113"/>
      <c r="ID24" s="113"/>
      <c r="IE24" s="113"/>
      <c r="IF24" s="113"/>
      <c r="IG24" s="113"/>
      <c r="IH24" s="113"/>
      <c r="II24" s="113"/>
      <c r="IJ24" s="113"/>
      <c r="IK24" s="113"/>
      <c r="IL24" s="113"/>
      <c r="IM24" s="113"/>
      <c r="IN24" s="113"/>
      <c r="IO24" s="113"/>
      <c r="IP24" s="113"/>
      <c r="IQ24" s="113"/>
      <c r="IR24" s="113"/>
      <c r="IS24" s="113"/>
      <c r="IT24" s="113"/>
      <c r="IU24" s="113"/>
      <c r="IV24" s="113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27" sqref="M27"/>
    </sheetView>
  </sheetViews>
  <sheetFormatPr defaultColWidth="10.125" defaultRowHeight="14.25"/>
  <cols>
    <col min="1" max="1" width="9.625" style="156" customWidth="1"/>
    <col min="2" max="2" width="11.125" style="156" customWidth="1"/>
    <col min="3" max="3" width="9.125" style="156" customWidth="1"/>
    <col min="4" max="4" width="9.5" style="156" customWidth="1"/>
    <col min="5" max="5" width="11.375" style="156" customWidth="1"/>
    <col min="6" max="6" width="10.375" style="156" customWidth="1"/>
    <col min="7" max="7" width="9.5" style="156" customWidth="1"/>
    <col min="8" max="8" width="9.125" style="156" customWidth="1"/>
    <col min="9" max="9" width="8.125" style="156" customWidth="1"/>
    <col min="10" max="10" width="10.5" style="156" customWidth="1"/>
    <col min="11" max="11" width="12.125" style="156" customWidth="1"/>
    <col min="12" max="16384" width="10.125" style="156"/>
  </cols>
  <sheetData>
    <row r="1" ht="23.25" spans="1:11">
      <c r="A1" s="157" t="s">
        <v>171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8" customHeight="1" spans="1:11">
      <c r="A2" s="158" t="s">
        <v>53</v>
      </c>
      <c r="B2" s="159" t="s">
        <v>54</v>
      </c>
      <c r="C2" s="159"/>
      <c r="D2" s="160" t="s">
        <v>61</v>
      </c>
      <c r="E2" s="161" t="s">
        <v>62</v>
      </c>
      <c r="F2" s="162" t="s">
        <v>172</v>
      </c>
      <c r="G2" s="163" t="s">
        <v>68</v>
      </c>
      <c r="H2" s="164"/>
      <c r="I2" s="192" t="s">
        <v>57</v>
      </c>
      <c r="J2" s="212" t="s">
        <v>56</v>
      </c>
      <c r="K2" s="213"/>
    </row>
    <row r="3" ht="18" customHeight="1" spans="1:12">
      <c r="A3" s="165" t="s">
        <v>75</v>
      </c>
      <c r="B3" s="166">
        <v>8000</v>
      </c>
      <c r="C3" s="166"/>
      <c r="D3" s="167" t="s">
        <v>173</v>
      </c>
      <c r="E3" s="168">
        <v>45478</v>
      </c>
      <c r="F3" s="169"/>
      <c r="G3" s="169"/>
      <c r="H3" s="170" t="s">
        <v>174</v>
      </c>
      <c r="I3" s="170"/>
      <c r="J3" s="170"/>
      <c r="K3" s="214"/>
      <c r="L3" s="156" t="s">
        <v>175</v>
      </c>
    </row>
    <row r="4" ht="18" customHeight="1" spans="1:11">
      <c r="A4" s="171" t="s">
        <v>71</v>
      </c>
      <c r="B4" s="166">
        <v>4</v>
      </c>
      <c r="C4" s="166">
        <v>6</v>
      </c>
      <c r="D4" s="172" t="s">
        <v>176</v>
      </c>
      <c r="E4" s="169" t="s">
        <v>177</v>
      </c>
      <c r="F4" s="169"/>
      <c r="G4" s="169"/>
      <c r="H4" s="172" t="s">
        <v>178</v>
      </c>
      <c r="I4" s="172"/>
      <c r="J4" s="184" t="s">
        <v>65</v>
      </c>
      <c r="K4" s="215" t="s">
        <v>66</v>
      </c>
    </row>
    <row r="5" ht="18" customHeight="1" spans="1:11">
      <c r="A5" s="171" t="s">
        <v>179</v>
      </c>
      <c r="B5" s="166">
        <v>1</v>
      </c>
      <c r="C5" s="166"/>
      <c r="D5" s="167" t="s">
        <v>180</v>
      </c>
      <c r="E5" s="167"/>
      <c r="G5" s="167"/>
      <c r="H5" s="172" t="s">
        <v>181</v>
      </c>
      <c r="I5" s="172"/>
      <c r="J5" s="184" t="s">
        <v>65</v>
      </c>
      <c r="K5" s="215" t="s">
        <v>66</v>
      </c>
    </row>
    <row r="6" ht="18" customHeight="1" spans="1:13">
      <c r="A6" s="173" t="s">
        <v>182</v>
      </c>
      <c r="B6" s="174">
        <v>80</v>
      </c>
      <c r="C6" s="174"/>
      <c r="D6" s="175" t="s">
        <v>183</v>
      </c>
      <c r="E6" s="176"/>
      <c r="F6" s="176"/>
      <c r="G6" s="175"/>
      <c r="H6" s="177" t="s">
        <v>184</v>
      </c>
      <c r="I6" s="177"/>
      <c r="J6" s="176" t="s">
        <v>65</v>
      </c>
      <c r="K6" s="216" t="s">
        <v>66</v>
      </c>
      <c r="M6" s="217"/>
    </row>
    <row r="7" ht="18" customHeight="1" spans="1:11">
      <c r="A7" s="178"/>
      <c r="B7" s="179"/>
      <c r="C7" s="179"/>
      <c r="D7" s="178"/>
      <c r="E7" s="179"/>
      <c r="F7" s="180"/>
      <c r="G7" s="178"/>
      <c r="H7" s="180"/>
      <c r="I7" s="179"/>
      <c r="J7" s="179"/>
      <c r="K7" s="179"/>
    </row>
    <row r="8" ht="18" customHeight="1" spans="1:11">
      <c r="A8" s="181" t="s">
        <v>185</v>
      </c>
      <c r="B8" s="162" t="s">
        <v>186</v>
      </c>
      <c r="C8" s="162" t="s">
        <v>187</v>
      </c>
      <c r="D8" s="162" t="s">
        <v>188</v>
      </c>
      <c r="E8" s="162" t="s">
        <v>189</v>
      </c>
      <c r="F8" s="162" t="s">
        <v>190</v>
      </c>
      <c r="G8" s="182" t="s">
        <v>78</v>
      </c>
      <c r="H8" s="183"/>
      <c r="I8" s="183" t="str">
        <f>首期!B8</f>
        <v>CGDD24052200002</v>
      </c>
      <c r="J8" s="183"/>
      <c r="K8" s="218"/>
    </row>
    <row r="9" ht="18" customHeight="1" spans="1:11">
      <c r="A9" s="171" t="s">
        <v>191</v>
      </c>
      <c r="B9" s="172"/>
      <c r="C9" s="184" t="s">
        <v>65</v>
      </c>
      <c r="D9" s="184" t="s">
        <v>66</v>
      </c>
      <c r="E9" s="167" t="s">
        <v>192</v>
      </c>
      <c r="F9" s="185" t="s">
        <v>193</v>
      </c>
      <c r="G9" s="186"/>
      <c r="H9" s="187"/>
      <c r="I9" s="187"/>
      <c r="J9" s="187"/>
      <c r="K9" s="219"/>
    </row>
    <row r="10" ht="18" customHeight="1" spans="1:11">
      <c r="A10" s="171" t="s">
        <v>194</v>
      </c>
      <c r="B10" s="172"/>
      <c r="C10" s="184" t="s">
        <v>65</v>
      </c>
      <c r="D10" s="184" t="s">
        <v>66</v>
      </c>
      <c r="E10" s="167" t="s">
        <v>195</v>
      </c>
      <c r="F10" s="185" t="s">
        <v>196</v>
      </c>
      <c r="G10" s="186" t="s">
        <v>197</v>
      </c>
      <c r="H10" s="187"/>
      <c r="I10" s="187"/>
      <c r="J10" s="187"/>
      <c r="K10" s="219"/>
    </row>
    <row r="11" ht="18" customHeight="1" spans="1:11">
      <c r="A11" s="188" t="s">
        <v>198</v>
      </c>
      <c r="B11" s="189"/>
      <c r="C11" s="189"/>
      <c r="D11" s="189"/>
      <c r="E11" s="189"/>
      <c r="F11" s="189"/>
      <c r="G11" s="189"/>
      <c r="H11" s="189"/>
      <c r="I11" s="189"/>
      <c r="J11" s="189"/>
      <c r="K11" s="220"/>
    </row>
    <row r="12" ht="18" customHeight="1" spans="1:11">
      <c r="A12" s="165" t="s">
        <v>89</v>
      </c>
      <c r="B12" s="184" t="s">
        <v>85</v>
      </c>
      <c r="C12" s="184" t="s">
        <v>86</v>
      </c>
      <c r="D12" s="185"/>
      <c r="E12" s="167" t="s">
        <v>87</v>
      </c>
      <c r="F12" s="184" t="s">
        <v>85</v>
      </c>
      <c r="G12" s="184" t="s">
        <v>86</v>
      </c>
      <c r="H12" s="184"/>
      <c r="I12" s="167" t="s">
        <v>199</v>
      </c>
      <c r="J12" s="184" t="s">
        <v>85</v>
      </c>
      <c r="K12" s="215" t="s">
        <v>86</v>
      </c>
    </row>
    <row r="13" ht="18" customHeight="1" spans="1:11">
      <c r="A13" s="165" t="s">
        <v>92</v>
      </c>
      <c r="B13" s="184" t="s">
        <v>85</v>
      </c>
      <c r="C13" s="184" t="s">
        <v>86</v>
      </c>
      <c r="D13" s="185"/>
      <c r="E13" s="167" t="s">
        <v>97</v>
      </c>
      <c r="F13" s="184" t="s">
        <v>85</v>
      </c>
      <c r="G13" s="184" t="s">
        <v>86</v>
      </c>
      <c r="H13" s="184"/>
      <c r="I13" s="167" t="s">
        <v>200</v>
      </c>
      <c r="J13" s="184" t="s">
        <v>85</v>
      </c>
      <c r="K13" s="215" t="s">
        <v>86</v>
      </c>
    </row>
    <row r="14" ht="18" customHeight="1" spans="1:11">
      <c r="A14" s="173" t="s">
        <v>201</v>
      </c>
      <c r="B14" s="176" t="s">
        <v>85</v>
      </c>
      <c r="C14" s="176" t="s">
        <v>86</v>
      </c>
      <c r="D14" s="190"/>
      <c r="E14" s="175" t="s">
        <v>202</v>
      </c>
      <c r="F14" s="176" t="s">
        <v>85</v>
      </c>
      <c r="G14" s="176" t="s">
        <v>86</v>
      </c>
      <c r="H14" s="176"/>
      <c r="I14" s="175" t="s">
        <v>203</v>
      </c>
      <c r="J14" s="176" t="s">
        <v>85</v>
      </c>
      <c r="K14" s="216" t="s">
        <v>86</v>
      </c>
    </row>
    <row r="15" ht="18" customHeight="1" spans="1:11">
      <c r="A15" s="178"/>
      <c r="B15" s="191"/>
      <c r="C15" s="191"/>
      <c r="D15" s="179"/>
      <c r="E15" s="178"/>
      <c r="F15" s="191"/>
      <c r="G15" s="191"/>
      <c r="H15" s="191"/>
      <c r="I15" s="178"/>
      <c r="J15" s="191"/>
      <c r="K15" s="191"/>
    </row>
    <row r="16" s="154" customFormat="1" ht="18" customHeight="1" spans="1:11">
      <c r="A16" s="158" t="s">
        <v>204</v>
      </c>
      <c r="B16" s="192"/>
      <c r="C16" s="192"/>
      <c r="D16" s="192"/>
      <c r="E16" s="192"/>
      <c r="F16" s="192"/>
      <c r="G16" s="192"/>
      <c r="H16" s="192"/>
      <c r="I16" s="192"/>
      <c r="J16" s="192"/>
      <c r="K16" s="221"/>
    </row>
    <row r="17" ht="18" customHeight="1" spans="1:11">
      <c r="A17" s="171" t="s">
        <v>205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2"/>
    </row>
    <row r="18" ht="18" customHeight="1" spans="1:11">
      <c r="A18" s="171" t="s">
        <v>206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2"/>
    </row>
    <row r="19" ht="22" customHeight="1" spans="1:11">
      <c r="A19" s="193"/>
      <c r="B19" s="184"/>
      <c r="C19" s="184"/>
      <c r="D19" s="184"/>
      <c r="E19" s="184"/>
      <c r="F19" s="184"/>
      <c r="G19" s="184"/>
      <c r="H19" s="184"/>
      <c r="I19" s="184"/>
      <c r="J19" s="184"/>
      <c r="K19" s="215"/>
    </row>
    <row r="20" ht="22" customHeight="1" spans="1:11">
      <c r="A20" s="194"/>
      <c r="B20" s="195"/>
      <c r="C20" s="195"/>
      <c r="D20" s="195"/>
      <c r="E20" s="195"/>
      <c r="F20" s="195"/>
      <c r="G20" s="195"/>
      <c r="H20" s="195"/>
      <c r="I20" s="195"/>
      <c r="J20" s="195"/>
      <c r="K20" s="223"/>
    </row>
    <row r="21" ht="22" customHeight="1" spans="1:11">
      <c r="A21" s="194"/>
      <c r="B21" s="195"/>
      <c r="C21" s="195"/>
      <c r="D21" s="195"/>
      <c r="E21" s="195"/>
      <c r="F21" s="195"/>
      <c r="G21" s="195"/>
      <c r="H21" s="195"/>
      <c r="I21" s="195"/>
      <c r="J21" s="195"/>
      <c r="K21" s="223"/>
    </row>
    <row r="22" ht="22" customHeight="1" spans="1:11">
      <c r="A22" s="194"/>
      <c r="B22" s="195"/>
      <c r="C22" s="195"/>
      <c r="D22" s="195"/>
      <c r="E22" s="195"/>
      <c r="F22" s="195"/>
      <c r="G22" s="195"/>
      <c r="H22" s="195"/>
      <c r="I22" s="195"/>
      <c r="J22" s="195"/>
      <c r="K22" s="223"/>
    </row>
    <row r="23" ht="22" customHeight="1" spans="1:11">
      <c r="A23" s="196"/>
      <c r="B23" s="197"/>
      <c r="C23" s="197"/>
      <c r="D23" s="197"/>
      <c r="E23" s="197"/>
      <c r="F23" s="197"/>
      <c r="G23" s="197"/>
      <c r="H23" s="197"/>
      <c r="I23" s="197"/>
      <c r="J23" s="197"/>
      <c r="K23" s="224"/>
    </row>
    <row r="24" ht="18" customHeight="1" spans="1:11">
      <c r="A24" s="171" t="s">
        <v>118</v>
      </c>
      <c r="B24" s="172"/>
      <c r="C24" s="184" t="s">
        <v>65</v>
      </c>
      <c r="D24" s="184" t="s">
        <v>66</v>
      </c>
      <c r="E24" s="170"/>
      <c r="F24" s="170"/>
      <c r="G24" s="170"/>
      <c r="H24" s="170"/>
      <c r="I24" s="170"/>
      <c r="J24" s="170"/>
      <c r="K24" s="214"/>
    </row>
    <row r="25" ht="18" customHeight="1" spans="1:11">
      <c r="A25" s="198" t="s">
        <v>207</v>
      </c>
      <c r="B25" s="199"/>
      <c r="C25" s="199"/>
      <c r="D25" s="199"/>
      <c r="E25" s="199"/>
      <c r="F25" s="199"/>
      <c r="G25" s="199"/>
      <c r="H25" s="199"/>
      <c r="I25" s="199"/>
      <c r="J25" s="199"/>
      <c r="K25" s="225"/>
    </row>
    <row r="26" ht="15" spans="1:11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ht="20" customHeight="1" spans="1:11">
      <c r="A27" s="201" t="s">
        <v>208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26" t="s">
        <v>209</v>
      </c>
    </row>
    <row r="28" ht="23" customHeight="1" spans="1:11">
      <c r="A28" s="194" t="s">
        <v>210</v>
      </c>
      <c r="B28" s="195"/>
      <c r="C28" s="195"/>
      <c r="D28" s="195"/>
      <c r="E28" s="195"/>
      <c r="F28" s="195"/>
      <c r="G28" s="195"/>
      <c r="H28" s="195"/>
      <c r="I28" s="195"/>
      <c r="J28" s="227"/>
      <c r="K28" s="228">
        <v>1</v>
      </c>
    </row>
    <row r="29" ht="23" customHeight="1" spans="1:11">
      <c r="A29" s="194" t="s">
        <v>211</v>
      </c>
      <c r="B29" s="195"/>
      <c r="C29" s="195"/>
      <c r="D29" s="195"/>
      <c r="E29" s="195"/>
      <c r="F29" s="195"/>
      <c r="G29" s="195"/>
      <c r="H29" s="195"/>
      <c r="I29" s="195"/>
      <c r="J29" s="227"/>
      <c r="K29" s="219">
        <v>1</v>
      </c>
    </row>
    <row r="30" ht="23" customHeight="1" spans="1:11">
      <c r="A30" s="194" t="s">
        <v>212</v>
      </c>
      <c r="B30" s="195"/>
      <c r="C30" s="195"/>
      <c r="D30" s="195"/>
      <c r="E30" s="195"/>
      <c r="F30" s="195"/>
      <c r="G30" s="195"/>
      <c r="H30" s="195"/>
      <c r="I30" s="195"/>
      <c r="J30" s="227"/>
      <c r="K30" s="219">
        <v>1</v>
      </c>
    </row>
    <row r="31" ht="23" customHeight="1" spans="1:11">
      <c r="A31" s="194"/>
      <c r="B31" s="195"/>
      <c r="C31" s="195"/>
      <c r="D31" s="195"/>
      <c r="E31" s="195"/>
      <c r="F31" s="195"/>
      <c r="G31" s="195"/>
      <c r="H31" s="195"/>
      <c r="I31" s="195"/>
      <c r="J31" s="227"/>
      <c r="K31" s="219"/>
    </row>
    <row r="32" ht="23" customHeight="1" spans="1:11">
      <c r="A32" s="194"/>
      <c r="B32" s="195"/>
      <c r="C32" s="195"/>
      <c r="D32" s="195"/>
      <c r="E32" s="195"/>
      <c r="F32" s="195"/>
      <c r="G32" s="195"/>
      <c r="H32" s="195"/>
      <c r="I32" s="195"/>
      <c r="J32" s="227"/>
      <c r="K32" s="229"/>
    </row>
    <row r="33" ht="23" customHeight="1" spans="1:11">
      <c r="A33" s="194"/>
      <c r="B33" s="195"/>
      <c r="C33" s="195"/>
      <c r="D33" s="195"/>
      <c r="E33" s="195"/>
      <c r="F33" s="195"/>
      <c r="G33" s="195"/>
      <c r="H33" s="195"/>
      <c r="I33" s="195"/>
      <c r="J33" s="227"/>
      <c r="K33" s="230"/>
    </row>
    <row r="34" ht="23" customHeight="1" spans="1:11">
      <c r="A34" s="194"/>
      <c r="B34" s="195"/>
      <c r="C34" s="195"/>
      <c r="D34" s="195"/>
      <c r="E34" s="195"/>
      <c r="F34" s="195"/>
      <c r="G34" s="195"/>
      <c r="H34" s="195"/>
      <c r="I34" s="195"/>
      <c r="J34" s="227"/>
      <c r="K34" s="219"/>
    </row>
    <row r="35" ht="23" customHeight="1" spans="1:11">
      <c r="A35" s="194"/>
      <c r="B35" s="195"/>
      <c r="C35" s="195"/>
      <c r="D35" s="195"/>
      <c r="E35" s="195"/>
      <c r="F35" s="195"/>
      <c r="G35" s="195"/>
      <c r="H35" s="195"/>
      <c r="I35" s="195"/>
      <c r="J35" s="227"/>
      <c r="K35" s="231"/>
    </row>
    <row r="36" ht="23" customHeight="1" spans="1:11">
      <c r="A36" s="203" t="s">
        <v>213</v>
      </c>
      <c r="B36" s="204"/>
      <c r="C36" s="204"/>
      <c r="D36" s="204"/>
      <c r="E36" s="204"/>
      <c r="F36" s="204"/>
      <c r="G36" s="204"/>
      <c r="H36" s="204"/>
      <c r="I36" s="204"/>
      <c r="J36" s="232"/>
      <c r="K36" s="233">
        <f>SUM(K28:K35)</f>
        <v>3</v>
      </c>
    </row>
    <row r="37" ht="18.75" customHeight="1" spans="1:11">
      <c r="A37" s="205" t="s">
        <v>214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34"/>
    </row>
    <row r="38" s="155" customFormat="1" ht="18.75" customHeight="1" spans="1:11">
      <c r="A38" s="171" t="s">
        <v>215</v>
      </c>
      <c r="B38" s="172"/>
      <c r="C38" s="172"/>
      <c r="D38" s="170" t="s">
        <v>216</v>
      </c>
      <c r="E38" s="170"/>
      <c r="F38" s="207" t="s">
        <v>217</v>
      </c>
      <c r="G38" s="208"/>
      <c r="H38" s="172" t="s">
        <v>218</v>
      </c>
      <c r="I38" s="172"/>
      <c r="J38" s="172" t="s">
        <v>219</v>
      </c>
      <c r="K38" s="222"/>
    </row>
    <row r="39" ht="18.75" customHeight="1" spans="1:11">
      <c r="A39" s="171" t="s">
        <v>119</v>
      </c>
      <c r="B39" s="172" t="s">
        <v>220</v>
      </c>
      <c r="C39" s="172"/>
      <c r="D39" s="172"/>
      <c r="E39" s="172"/>
      <c r="F39" s="172"/>
      <c r="G39" s="172"/>
      <c r="H39" s="172"/>
      <c r="I39" s="172"/>
      <c r="J39" s="172"/>
      <c r="K39" s="222"/>
    </row>
    <row r="40" ht="24" customHeight="1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22"/>
    </row>
    <row r="41" ht="24" customHeight="1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22"/>
    </row>
    <row r="42" ht="32.1" customHeight="1" spans="1:11">
      <c r="A42" s="173" t="s">
        <v>130</v>
      </c>
      <c r="B42" s="209" t="s">
        <v>221</v>
      </c>
      <c r="C42" s="209"/>
      <c r="D42" s="175" t="s">
        <v>222</v>
      </c>
      <c r="E42" s="190" t="s">
        <v>133</v>
      </c>
      <c r="F42" s="175" t="s">
        <v>134</v>
      </c>
      <c r="G42" s="210">
        <v>45460</v>
      </c>
      <c r="H42" s="211" t="s">
        <v>135</v>
      </c>
      <c r="I42" s="211"/>
      <c r="J42" s="209" t="s">
        <v>136</v>
      </c>
      <c r="K42" s="235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4"/>
  <sheetViews>
    <sheetView tabSelected="1" workbookViewId="0">
      <selection activeCell="K11" sqref="K11"/>
    </sheetView>
  </sheetViews>
  <sheetFormatPr defaultColWidth="9" defaultRowHeight="14.25"/>
  <cols>
    <col min="1" max="1" width="17.25" style="110" customWidth="1"/>
    <col min="2" max="3" width="10.625" style="110" customWidth="1"/>
    <col min="4" max="4" width="10.625" style="111" customWidth="1"/>
    <col min="5" max="7" width="10.625" style="110" customWidth="1"/>
    <col min="8" max="8" width="2.75" style="110" customWidth="1"/>
    <col min="9" max="11" width="15.625" style="110" customWidth="1"/>
    <col min="12" max="14" width="15.625" style="112" customWidth="1"/>
    <col min="15" max="252" width="9" style="110"/>
    <col min="253" max="16384" width="9" style="113"/>
  </cols>
  <sheetData>
    <row r="1" s="110" customFormat="1" ht="29" customHeight="1" spans="1:255">
      <c r="A1" s="114" t="s">
        <v>140</v>
      </c>
      <c r="B1" s="114"/>
      <c r="C1" s="115"/>
      <c r="D1" s="115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</row>
    <row r="2" s="110" customFormat="1" ht="20" customHeight="1" spans="1:255">
      <c r="A2" s="236" t="s">
        <v>61</v>
      </c>
      <c r="B2" s="237" t="s">
        <v>62</v>
      </c>
      <c r="C2" s="238"/>
      <c r="D2" s="239"/>
      <c r="E2" s="240" t="s">
        <v>67</v>
      </c>
      <c r="F2" s="241" t="s">
        <v>68</v>
      </c>
      <c r="G2" s="241"/>
      <c r="H2" s="242"/>
      <c r="I2" s="249" t="s">
        <v>57</v>
      </c>
      <c r="J2" s="250" t="s">
        <v>56</v>
      </c>
      <c r="K2" s="250"/>
      <c r="L2" s="250"/>
      <c r="M2" s="250"/>
      <c r="N2" s="251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</row>
    <row r="3" s="110" customFormat="1" spans="1:255">
      <c r="A3" s="243" t="s">
        <v>141</v>
      </c>
      <c r="B3" s="123" t="s">
        <v>142</v>
      </c>
      <c r="C3" s="124"/>
      <c r="D3" s="123"/>
      <c r="E3" s="123"/>
      <c r="F3" s="123"/>
      <c r="G3" s="123"/>
      <c r="H3" s="146"/>
      <c r="I3" s="148"/>
      <c r="J3" s="148"/>
      <c r="K3" s="148"/>
      <c r="L3" s="148"/>
      <c r="M3" s="148"/>
      <c r="N3" s="252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</row>
    <row r="4" s="110" customFormat="1" spans="1:255">
      <c r="A4" s="243"/>
      <c r="B4" s="125" t="s">
        <v>143</v>
      </c>
      <c r="C4" s="125" t="s">
        <v>144</v>
      </c>
      <c r="D4" s="125" t="s">
        <v>145</v>
      </c>
      <c r="E4" s="125" t="s">
        <v>146</v>
      </c>
      <c r="F4" s="125" t="s">
        <v>147</v>
      </c>
      <c r="G4" s="125" t="s">
        <v>148</v>
      </c>
      <c r="H4" s="146"/>
      <c r="I4" s="125" t="s">
        <v>143</v>
      </c>
      <c r="J4" s="125" t="s">
        <v>144</v>
      </c>
      <c r="K4" s="125" t="s">
        <v>145</v>
      </c>
      <c r="L4" s="125" t="s">
        <v>146</v>
      </c>
      <c r="M4" s="125" t="s">
        <v>147</v>
      </c>
      <c r="N4" s="125" t="s">
        <v>148</v>
      </c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</row>
    <row r="5" s="110" customFormat="1" ht="16.5" spans="1:255">
      <c r="A5" s="243"/>
      <c r="B5" s="127"/>
      <c r="C5" s="127"/>
      <c r="D5" s="128"/>
      <c r="E5" s="128"/>
      <c r="F5" s="128"/>
      <c r="G5" s="128"/>
      <c r="H5" s="244"/>
      <c r="I5" s="149" t="s">
        <v>111</v>
      </c>
      <c r="J5" s="149" t="s">
        <v>111</v>
      </c>
      <c r="K5" s="149" t="s">
        <v>111</v>
      </c>
      <c r="L5" s="149" t="s">
        <v>111</v>
      </c>
      <c r="M5" s="149" t="s">
        <v>111</v>
      </c>
      <c r="N5" s="149" t="s">
        <v>111</v>
      </c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</row>
    <row r="6" s="110" customFormat="1" ht="21" customHeight="1" spans="1:255">
      <c r="A6" s="129" t="s">
        <v>150</v>
      </c>
      <c r="B6" s="130">
        <f t="shared" ref="B6:B9" si="0">C6-5</f>
        <v>69</v>
      </c>
      <c r="C6" s="131">
        <v>74</v>
      </c>
      <c r="D6" s="130">
        <f t="shared" ref="D6:G6" si="1">C6+6</f>
        <v>80</v>
      </c>
      <c r="E6" s="130">
        <f t="shared" si="1"/>
        <v>86</v>
      </c>
      <c r="F6" s="130">
        <f t="shared" si="1"/>
        <v>92</v>
      </c>
      <c r="G6" s="130">
        <f t="shared" si="1"/>
        <v>98</v>
      </c>
      <c r="H6" s="244"/>
      <c r="I6" s="253" t="s">
        <v>223</v>
      </c>
      <c r="J6" s="253" t="s">
        <v>224</v>
      </c>
      <c r="K6" s="253" t="s">
        <v>225</v>
      </c>
      <c r="L6" s="253" t="s">
        <v>226</v>
      </c>
      <c r="M6" s="253" t="s">
        <v>227</v>
      </c>
      <c r="N6" s="253" t="s">
        <v>228</v>
      </c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</row>
    <row r="7" s="110" customFormat="1" ht="21" customHeight="1" spans="1:255">
      <c r="A7" s="129" t="s">
        <v>153</v>
      </c>
      <c r="B7" s="130">
        <f>C7-3</f>
        <v>51</v>
      </c>
      <c r="C7" s="131">
        <v>54</v>
      </c>
      <c r="D7" s="130">
        <f>C7+3</f>
        <v>57</v>
      </c>
      <c r="E7" s="130">
        <f>D7+3</f>
        <v>60</v>
      </c>
      <c r="F7" s="130">
        <f>E7+4</f>
        <v>64</v>
      </c>
      <c r="G7" s="130">
        <f t="shared" ref="G7:G9" si="2">F7+4</f>
        <v>68</v>
      </c>
      <c r="H7" s="244"/>
      <c r="I7" s="253" t="s">
        <v>229</v>
      </c>
      <c r="J7" s="253" t="s">
        <v>230</v>
      </c>
      <c r="K7" s="253" t="s">
        <v>231</v>
      </c>
      <c r="L7" s="253" t="s">
        <v>232</v>
      </c>
      <c r="M7" s="253" t="s">
        <v>233</v>
      </c>
      <c r="N7" s="253" t="s">
        <v>234</v>
      </c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</row>
    <row r="8" s="110" customFormat="1" ht="21" customHeight="1" spans="1:255">
      <c r="A8" s="129" t="s">
        <v>155</v>
      </c>
      <c r="B8" s="130">
        <f t="shared" si="0"/>
        <v>71</v>
      </c>
      <c r="C8" s="131">
        <v>76</v>
      </c>
      <c r="D8" s="130">
        <f>C8+6</f>
        <v>82</v>
      </c>
      <c r="E8" s="130">
        <f>D8+6</f>
        <v>88</v>
      </c>
      <c r="F8" s="130">
        <f>E8+6</f>
        <v>94</v>
      </c>
      <c r="G8" s="130">
        <f t="shared" si="2"/>
        <v>98</v>
      </c>
      <c r="H8" s="244"/>
      <c r="I8" s="253" t="s">
        <v>235</v>
      </c>
      <c r="J8" s="253" t="s">
        <v>235</v>
      </c>
      <c r="K8" s="253" t="s">
        <v>235</v>
      </c>
      <c r="L8" s="253" t="s">
        <v>235</v>
      </c>
      <c r="M8" s="253" t="s">
        <v>235</v>
      </c>
      <c r="N8" s="253" t="s">
        <v>235</v>
      </c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</row>
    <row r="9" s="110" customFormat="1" ht="21" customHeight="1" spans="1:255">
      <c r="A9" s="129" t="s">
        <v>156</v>
      </c>
      <c r="B9" s="130">
        <f t="shared" si="0"/>
        <v>81</v>
      </c>
      <c r="C9" s="131">
        <v>86</v>
      </c>
      <c r="D9" s="130">
        <f>C9+6</f>
        <v>92</v>
      </c>
      <c r="E9" s="130">
        <f>D9+6</f>
        <v>98</v>
      </c>
      <c r="F9" s="130">
        <f>E9+6</f>
        <v>104</v>
      </c>
      <c r="G9" s="130">
        <f t="shared" si="2"/>
        <v>108</v>
      </c>
      <c r="H9" s="244"/>
      <c r="I9" s="253" t="s">
        <v>236</v>
      </c>
      <c r="J9" s="253" t="s">
        <v>236</v>
      </c>
      <c r="K9" s="253" t="s">
        <v>235</v>
      </c>
      <c r="L9" s="253" t="s">
        <v>235</v>
      </c>
      <c r="M9" s="253" t="s">
        <v>237</v>
      </c>
      <c r="N9" s="253" t="s">
        <v>238</v>
      </c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</row>
    <row r="10" s="110" customFormat="1" ht="21" customHeight="1" spans="1:255">
      <c r="A10" s="129" t="s">
        <v>157</v>
      </c>
      <c r="B10" s="130">
        <f>C10-1.6</f>
        <v>23.9</v>
      </c>
      <c r="C10" s="131">
        <v>25.5</v>
      </c>
      <c r="D10" s="130">
        <f>C10+1.9</f>
        <v>27.4</v>
      </c>
      <c r="E10" s="130">
        <f>D10+1.9</f>
        <v>29.3</v>
      </c>
      <c r="F10" s="130">
        <f>E10+1.9</f>
        <v>31.2</v>
      </c>
      <c r="G10" s="130">
        <f>F10+1.3</f>
        <v>32.5</v>
      </c>
      <c r="H10" s="244"/>
      <c r="I10" s="253" t="s">
        <v>239</v>
      </c>
      <c r="J10" s="253" t="s">
        <v>239</v>
      </c>
      <c r="K10" s="253" t="s">
        <v>240</v>
      </c>
      <c r="L10" s="253" t="s">
        <v>225</v>
      </c>
      <c r="M10" s="253" t="s">
        <v>241</v>
      </c>
      <c r="N10" s="253" t="s">
        <v>242</v>
      </c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</row>
    <row r="11" s="110" customFormat="1" ht="21" customHeight="1" spans="1:255">
      <c r="A11" s="129" t="s">
        <v>158</v>
      </c>
      <c r="B11" s="130">
        <f>C11-1</f>
        <v>18.5</v>
      </c>
      <c r="C11" s="131">
        <v>19.5</v>
      </c>
      <c r="D11" s="130">
        <f>C11+1.2</f>
        <v>20.7</v>
      </c>
      <c r="E11" s="130">
        <f>D11+1.2</f>
        <v>21.9</v>
      </c>
      <c r="F11" s="130">
        <f>E11+1.2</f>
        <v>23.1</v>
      </c>
      <c r="G11" s="130">
        <f>F11+0.7</f>
        <v>23.8</v>
      </c>
      <c r="H11" s="244"/>
      <c r="I11" s="253" t="s">
        <v>243</v>
      </c>
      <c r="J11" s="253" t="s">
        <v>243</v>
      </c>
      <c r="K11" s="253" t="s">
        <v>244</v>
      </c>
      <c r="L11" s="253" t="s">
        <v>231</v>
      </c>
      <c r="M11" s="253" t="s">
        <v>227</v>
      </c>
      <c r="N11" s="253" t="s">
        <v>245</v>
      </c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</row>
    <row r="12" s="110" customFormat="1" ht="21" customHeight="1" spans="1:255">
      <c r="A12" s="129" t="s">
        <v>160</v>
      </c>
      <c r="B12" s="130">
        <f>C12-0.5</f>
        <v>16.5</v>
      </c>
      <c r="C12" s="131">
        <v>17</v>
      </c>
      <c r="D12" s="130">
        <f t="shared" ref="D12:G12" si="3">C12+0.5</f>
        <v>17.5</v>
      </c>
      <c r="E12" s="130">
        <f t="shared" si="3"/>
        <v>18</v>
      </c>
      <c r="F12" s="130">
        <f t="shared" si="3"/>
        <v>18.5</v>
      </c>
      <c r="G12" s="130">
        <f t="shared" si="3"/>
        <v>19</v>
      </c>
      <c r="H12" s="244"/>
      <c r="I12" s="253" t="s">
        <v>246</v>
      </c>
      <c r="J12" s="253" t="s">
        <v>235</v>
      </c>
      <c r="K12" s="253" t="s">
        <v>235</v>
      </c>
      <c r="L12" s="253" t="s">
        <v>235</v>
      </c>
      <c r="M12" s="253" t="s">
        <v>235</v>
      </c>
      <c r="N12" s="253" t="s">
        <v>235</v>
      </c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</row>
    <row r="13" s="110" customFormat="1" ht="21" customHeight="1" spans="1:255">
      <c r="A13" s="129" t="s">
        <v>161</v>
      </c>
      <c r="B13" s="130">
        <f>C13-0.5</f>
        <v>11</v>
      </c>
      <c r="C13" s="131">
        <v>11.5</v>
      </c>
      <c r="D13" s="130">
        <f t="shared" ref="D13:G13" si="4">C13+0.5</f>
        <v>12</v>
      </c>
      <c r="E13" s="130">
        <f t="shared" si="4"/>
        <v>12.5</v>
      </c>
      <c r="F13" s="130">
        <f t="shared" si="4"/>
        <v>13</v>
      </c>
      <c r="G13" s="130">
        <f t="shared" si="4"/>
        <v>13.5</v>
      </c>
      <c r="H13" s="244"/>
      <c r="I13" s="253" t="s">
        <v>247</v>
      </c>
      <c r="J13" s="253" t="s">
        <v>248</v>
      </c>
      <c r="K13" s="253" t="s">
        <v>249</v>
      </c>
      <c r="L13" s="253" t="s">
        <v>235</v>
      </c>
      <c r="M13" s="253" t="s">
        <v>235</v>
      </c>
      <c r="N13" s="253" t="s">
        <v>237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</row>
    <row r="14" s="110" customFormat="1" ht="21" customHeight="1" spans="1:255">
      <c r="A14" s="129" t="s">
        <v>162</v>
      </c>
      <c r="B14" s="130">
        <f>C14-1.5</f>
        <v>22.5</v>
      </c>
      <c r="C14" s="131">
        <v>24</v>
      </c>
      <c r="D14" s="130">
        <f>C14+1.7</f>
        <v>25.7</v>
      </c>
      <c r="E14" s="130">
        <f>D14+1.7</f>
        <v>27.4</v>
      </c>
      <c r="F14" s="130">
        <f>E14+1.7</f>
        <v>29.1</v>
      </c>
      <c r="G14" s="130">
        <f>F14+1.6</f>
        <v>30.7</v>
      </c>
      <c r="H14" s="244"/>
      <c r="I14" s="253" t="s">
        <v>250</v>
      </c>
      <c r="J14" s="253" t="s">
        <v>250</v>
      </c>
      <c r="K14" s="253" t="s">
        <v>251</v>
      </c>
      <c r="L14" s="253" t="s">
        <v>252</v>
      </c>
      <c r="M14" s="253" t="s">
        <v>253</v>
      </c>
      <c r="N14" s="253" t="s">
        <v>254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</row>
    <row r="15" s="110" customFormat="1" ht="21" customHeight="1" spans="1:255">
      <c r="A15" s="129" t="s">
        <v>163</v>
      </c>
      <c r="B15" s="130">
        <f>C15-1.8</f>
        <v>31.2</v>
      </c>
      <c r="C15" s="131">
        <v>33</v>
      </c>
      <c r="D15" s="130">
        <f>C15+2.25</f>
        <v>35.25</v>
      </c>
      <c r="E15" s="130">
        <f>D15+2.25</f>
        <v>37.5</v>
      </c>
      <c r="F15" s="130">
        <f>E15+2.25</f>
        <v>39.75</v>
      </c>
      <c r="G15" s="130">
        <f>F15+2</f>
        <v>41.75</v>
      </c>
      <c r="H15" s="244"/>
      <c r="I15" s="253" t="s">
        <v>252</v>
      </c>
      <c r="J15" s="253" t="s">
        <v>252</v>
      </c>
      <c r="K15" s="253" t="s">
        <v>255</v>
      </c>
      <c r="L15" s="253" t="s">
        <v>252</v>
      </c>
      <c r="M15" s="253" t="s">
        <v>251</v>
      </c>
      <c r="N15" s="253" t="s">
        <v>252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</row>
    <row r="16" s="110" customFormat="1" ht="21" customHeight="1" spans="1:255">
      <c r="A16" s="129" t="s">
        <v>164</v>
      </c>
      <c r="B16" s="130">
        <f>C16</f>
        <v>12</v>
      </c>
      <c r="C16" s="131">
        <v>12</v>
      </c>
      <c r="D16" s="130">
        <f>B16+1</f>
        <v>13</v>
      </c>
      <c r="E16" s="130">
        <f>D16</f>
        <v>13</v>
      </c>
      <c r="F16" s="130">
        <f>D16+1</f>
        <v>14</v>
      </c>
      <c r="G16" s="130">
        <f>F16</f>
        <v>14</v>
      </c>
      <c r="H16" s="244"/>
      <c r="I16" s="253" t="s">
        <v>235</v>
      </c>
      <c r="J16" s="253" t="s">
        <v>235</v>
      </c>
      <c r="K16" s="253" t="s">
        <v>235</v>
      </c>
      <c r="L16" s="253" t="s">
        <v>235</v>
      </c>
      <c r="M16" s="253" t="s">
        <v>235</v>
      </c>
      <c r="N16" s="253" t="s">
        <v>235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</row>
    <row r="17" s="110" customFormat="1" ht="21" customHeight="1" spans="1:255">
      <c r="A17" s="129" t="s">
        <v>165</v>
      </c>
      <c r="B17" s="130">
        <v>3.5</v>
      </c>
      <c r="C17" s="131">
        <v>3.5</v>
      </c>
      <c r="D17" s="130">
        <v>3.5</v>
      </c>
      <c r="E17" s="130">
        <v>3.5</v>
      </c>
      <c r="F17" s="130">
        <v>3.5</v>
      </c>
      <c r="G17" s="130">
        <v>3.5</v>
      </c>
      <c r="H17" s="244"/>
      <c r="I17" s="253"/>
      <c r="J17" s="253"/>
      <c r="K17" s="253"/>
      <c r="L17" s="253"/>
      <c r="M17" s="253"/>
      <c r="N17" s="25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</row>
    <row r="18" s="110" customFormat="1" ht="21" customHeight="1" spans="1:255">
      <c r="A18" s="129" t="s">
        <v>166</v>
      </c>
      <c r="B18" s="130">
        <v>2</v>
      </c>
      <c r="C18" s="131">
        <v>2</v>
      </c>
      <c r="D18" s="130">
        <v>2</v>
      </c>
      <c r="E18" s="130">
        <v>2</v>
      </c>
      <c r="F18" s="130">
        <v>2</v>
      </c>
      <c r="G18" s="130">
        <v>2</v>
      </c>
      <c r="H18" s="244"/>
      <c r="I18" s="253"/>
      <c r="J18" s="253"/>
      <c r="K18" s="253"/>
      <c r="L18" s="253"/>
      <c r="M18" s="253"/>
      <c r="N18" s="25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</row>
    <row r="19" s="110" customFormat="1" ht="21" customHeight="1" spans="1:255">
      <c r="A19" s="135"/>
      <c r="B19" s="136"/>
      <c r="C19" s="136"/>
      <c r="D19" s="136"/>
      <c r="E19" s="136"/>
      <c r="F19" s="136"/>
      <c r="G19" s="136"/>
      <c r="H19" s="244"/>
      <c r="I19" s="253"/>
      <c r="J19" s="253"/>
      <c r="K19" s="253"/>
      <c r="L19" s="253"/>
      <c r="M19" s="253"/>
      <c r="N19" s="25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</row>
    <row r="20" s="110" customFormat="1" ht="21" customHeight="1" spans="1:255">
      <c r="A20" s="135"/>
      <c r="B20" s="136"/>
      <c r="C20" s="136"/>
      <c r="D20" s="136"/>
      <c r="E20" s="136"/>
      <c r="F20" s="136"/>
      <c r="G20" s="136"/>
      <c r="H20" s="244"/>
      <c r="I20" s="253"/>
      <c r="J20" s="253"/>
      <c r="K20" s="253"/>
      <c r="L20" s="253"/>
      <c r="M20" s="253"/>
      <c r="N20" s="25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</row>
    <row r="21" s="110" customFormat="1" ht="21" customHeight="1" spans="1:255">
      <c r="A21" s="245"/>
      <c r="B21" s="246"/>
      <c r="C21" s="246"/>
      <c r="D21" s="246"/>
      <c r="E21" s="247"/>
      <c r="F21" s="246"/>
      <c r="G21" s="246"/>
      <c r="H21" s="248"/>
      <c r="I21" s="254"/>
      <c r="J21" s="254"/>
      <c r="K21" s="255"/>
      <c r="L21" s="254"/>
      <c r="M21" s="254"/>
      <c r="N21" s="255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  <c r="IR21" s="113"/>
      <c r="IS21" s="113"/>
      <c r="IT21" s="113"/>
      <c r="IU21" s="113"/>
    </row>
    <row r="22" ht="17.25" spans="1:15">
      <c r="A22" s="141"/>
      <c r="B22" s="141"/>
      <c r="C22" s="142"/>
      <c r="D22" s="142"/>
      <c r="E22" s="143"/>
      <c r="F22" s="142"/>
      <c r="G22" s="142"/>
      <c r="L22" s="110"/>
      <c r="M22" s="110"/>
      <c r="N22" s="110"/>
      <c r="O22" s="113"/>
    </row>
    <row r="23" spans="1:15">
      <c r="A23" s="144" t="s">
        <v>167</v>
      </c>
      <c r="B23" s="144"/>
      <c r="C23" s="145"/>
      <c r="D23" s="145"/>
      <c r="L23" s="110"/>
      <c r="M23" s="110"/>
      <c r="N23" s="110"/>
      <c r="O23" s="113"/>
    </row>
    <row r="24" spans="3:15">
      <c r="C24" s="111"/>
      <c r="I24" s="152" t="s">
        <v>168</v>
      </c>
      <c r="J24" s="153">
        <v>45460</v>
      </c>
      <c r="K24" s="152" t="s">
        <v>169</v>
      </c>
      <c r="L24" s="152" t="s">
        <v>133</v>
      </c>
      <c r="M24" s="152" t="s">
        <v>170</v>
      </c>
      <c r="N24" s="110" t="s">
        <v>136</v>
      </c>
      <c r="O24" s="113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36" sqref="M36"/>
    </sheetView>
  </sheetViews>
  <sheetFormatPr defaultColWidth="10.125" defaultRowHeight="14.25"/>
  <cols>
    <col min="1" max="1" width="9.625" style="156" customWidth="1"/>
    <col min="2" max="2" width="11.125" style="156" customWidth="1"/>
    <col min="3" max="3" width="9.125" style="156" customWidth="1"/>
    <col min="4" max="4" width="9.5" style="156" customWidth="1"/>
    <col min="5" max="5" width="11.375" style="156" customWidth="1"/>
    <col min="6" max="6" width="10.375" style="156" customWidth="1"/>
    <col min="7" max="7" width="9.5" style="156" customWidth="1"/>
    <col min="8" max="8" width="9.125" style="156" customWidth="1"/>
    <col min="9" max="9" width="8.125" style="156" customWidth="1"/>
    <col min="10" max="10" width="10.5" style="156" customWidth="1"/>
    <col min="11" max="11" width="12.125" style="156" customWidth="1"/>
    <col min="12" max="16384" width="10.125" style="156"/>
  </cols>
  <sheetData>
    <row r="1" ht="23.25" spans="1:11">
      <c r="A1" s="157" t="s">
        <v>171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8" customHeight="1" spans="1:11">
      <c r="A2" s="158" t="s">
        <v>53</v>
      </c>
      <c r="B2" s="159" t="s">
        <v>54</v>
      </c>
      <c r="C2" s="159"/>
      <c r="D2" s="160" t="s">
        <v>61</v>
      </c>
      <c r="E2" s="161" t="s">
        <v>62</v>
      </c>
      <c r="F2" s="162" t="s">
        <v>172</v>
      </c>
      <c r="G2" s="163" t="s">
        <v>68</v>
      </c>
      <c r="H2" s="164"/>
      <c r="I2" s="192" t="s">
        <v>57</v>
      </c>
      <c r="J2" s="212" t="s">
        <v>56</v>
      </c>
      <c r="K2" s="213"/>
    </row>
    <row r="3" ht="18" customHeight="1" spans="1:12">
      <c r="A3" s="165" t="s">
        <v>75</v>
      </c>
      <c r="B3" s="166">
        <v>8000</v>
      </c>
      <c r="C3" s="166"/>
      <c r="D3" s="167" t="s">
        <v>173</v>
      </c>
      <c r="E3" s="168">
        <v>45478</v>
      </c>
      <c r="F3" s="169"/>
      <c r="G3" s="169"/>
      <c r="H3" s="170" t="s">
        <v>174</v>
      </c>
      <c r="I3" s="170"/>
      <c r="J3" s="170"/>
      <c r="K3" s="214"/>
      <c r="L3" s="156" t="s">
        <v>256</v>
      </c>
    </row>
    <row r="4" ht="18" customHeight="1" spans="1:11">
      <c r="A4" s="171" t="s">
        <v>71</v>
      </c>
      <c r="B4" s="166">
        <v>4</v>
      </c>
      <c r="C4" s="166">
        <v>6</v>
      </c>
      <c r="D4" s="172" t="s">
        <v>176</v>
      </c>
      <c r="E4" s="169" t="s">
        <v>177</v>
      </c>
      <c r="F4" s="169"/>
      <c r="G4" s="169"/>
      <c r="H4" s="172" t="s">
        <v>178</v>
      </c>
      <c r="I4" s="172"/>
      <c r="J4" s="184" t="s">
        <v>65</v>
      </c>
      <c r="K4" s="215" t="s">
        <v>66</v>
      </c>
    </row>
    <row r="5" ht="18" customHeight="1" spans="1:11">
      <c r="A5" s="171" t="s">
        <v>179</v>
      </c>
      <c r="B5" s="166">
        <v>1</v>
      </c>
      <c r="C5" s="166"/>
      <c r="D5" s="167" t="s">
        <v>180</v>
      </c>
      <c r="E5" s="167"/>
      <c r="G5" s="167"/>
      <c r="H5" s="172" t="s">
        <v>181</v>
      </c>
      <c r="I5" s="172"/>
      <c r="J5" s="184" t="s">
        <v>65</v>
      </c>
      <c r="K5" s="215" t="s">
        <v>66</v>
      </c>
    </row>
    <row r="6" ht="18" customHeight="1" spans="1:13">
      <c r="A6" s="173" t="s">
        <v>182</v>
      </c>
      <c r="B6" s="174">
        <v>80</v>
      </c>
      <c r="C6" s="174"/>
      <c r="D6" s="175" t="s">
        <v>183</v>
      </c>
      <c r="E6" s="176"/>
      <c r="F6" s="176"/>
      <c r="G6" s="175"/>
      <c r="H6" s="177" t="s">
        <v>184</v>
      </c>
      <c r="I6" s="177"/>
      <c r="J6" s="176" t="s">
        <v>65</v>
      </c>
      <c r="K6" s="216" t="s">
        <v>66</v>
      </c>
      <c r="M6" s="217"/>
    </row>
    <row r="7" ht="18" customHeight="1" spans="1:11">
      <c r="A7" s="178"/>
      <c r="B7" s="179"/>
      <c r="C7" s="179"/>
      <c r="D7" s="178"/>
      <c r="E7" s="179"/>
      <c r="F7" s="180"/>
      <c r="G7" s="178"/>
      <c r="H7" s="180"/>
      <c r="I7" s="179"/>
      <c r="J7" s="179"/>
      <c r="K7" s="179"/>
    </row>
    <row r="8" ht="18" customHeight="1" spans="1:11">
      <c r="A8" s="181" t="s">
        <v>185</v>
      </c>
      <c r="B8" s="162" t="s">
        <v>186</v>
      </c>
      <c r="C8" s="162" t="s">
        <v>187</v>
      </c>
      <c r="D8" s="162" t="s">
        <v>188</v>
      </c>
      <c r="E8" s="162" t="s">
        <v>189</v>
      </c>
      <c r="F8" s="162" t="s">
        <v>190</v>
      </c>
      <c r="G8" s="182" t="s">
        <v>78</v>
      </c>
      <c r="H8" s="183"/>
      <c r="I8" s="183" t="str">
        <f>[5]首期!B8</f>
        <v>CGDD24052200002</v>
      </c>
      <c r="J8" s="183"/>
      <c r="K8" s="218"/>
    </row>
    <row r="9" ht="18" customHeight="1" spans="1:11">
      <c r="A9" s="171" t="s">
        <v>191</v>
      </c>
      <c r="B9" s="172"/>
      <c r="C9" s="184" t="s">
        <v>65</v>
      </c>
      <c r="D9" s="184" t="s">
        <v>66</v>
      </c>
      <c r="E9" s="167" t="s">
        <v>192</v>
      </c>
      <c r="F9" s="185" t="s">
        <v>193</v>
      </c>
      <c r="G9" s="186"/>
      <c r="H9" s="187"/>
      <c r="I9" s="187"/>
      <c r="J9" s="187"/>
      <c r="K9" s="219"/>
    </row>
    <row r="10" ht="18" customHeight="1" spans="1:11">
      <c r="A10" s="171" t="s">
        <v>194</v>
      </c>
      <c r="B10" s="172"/>
      <c r="C10" s="184" t="s">
        <v>65</v>
      </c>
      <c r="D10" s="184" t="s">
        <v>66</v>
      </c>
      <c r="E10" s="167" t="s">
        <v>195</v>
      </c>
      <c r="F10" s="185" t="s">
        <v>196</v>
      </c>
      <c r="G10" s="186" t="s">
        <v>197</v>
      </c>
      <c r="H10" s="187"/>
      <c r="I10" s="187"/>
      <c r="J10" s="187"/>
      <c r="K10" s="219"/>
    </row>
    <row r="11" ht="18" customHeight="1" spans="1:11">
      <c r="A11" s="188" t="s">
        <v>198</v>
      </c>
      <c r="B11" s="189"/>
      <c r="C11" s="189"/>
      <c r="D11" s="189"/>
      <c r="E11" s="189"/>
      <c r="F11" s="189"/>
      <c r="G11" s="189"/>
      <c r="H11" s="189"/>
      <c r="I11" s="189"/>
      <c r="J11" s="189"/>
      <c r="K11" s="220"/>
    </row>
    <row r="12" ht="18" customHeight="1" spans="1:11">
      <c r="A12" s="165" t="s">
        <v>89</v>
      </c>
      <c r="B12" s="184" t="s">
        <v>85</v>
      </c>
      <c r="C12" s="184" t="s">
        <v>86</v>
      </c>
      <c r="D12" s="185"/>
      <c r="E12" s="167" t="s">
        <v>87</v>
      </c>
      <c r="F12" s="184" t="s">
        <v>85</v>
      </c>
      <c r="G12" s="184" t="s">
        <v>86</v>
      </c>
      <c r="H12" s="184"/>
      <c r="I12" s="167" t="s">
        <v>199</v>
      </c>
      <c r="J12" s="184" t="s">
        <v>85</v>
      </c>
      <c r="K12" s="215" t="s">
        <v>86</v>
      </c>
    </row>
    <row r="13" ht="18" customHeight="1" spans="1:11">
      <c r="A13" s="165" t="s">
        <v>92</v>
      </c>
      <c r="B13" s="184" t="s">
        <v>85</v>
      </c>
      <c r="C13" s="184" t="s">
        <v>86</v>
      </c>
      <c r="D13" s="185"/>
      <c r="E13" s="167" t="s">
        <v>97</v>
      </c>
      <c r="F13" s="184" t="s">
        <v>85</v>
      </c>
      <c r="G13" s="184" t="s">
        <v>86</v>
      </c>
      <c r="H13" s="184"/>
      <c r="I13" s="167" t="s">
        <v>200</v>
      </c>
      <c r="J13" s="184" t="s">
        <v>85</v>
      </c>
      <c r="K13" s="215" t="s">
        <v>86</v>
      </c>
    </row>
    <row r="14" ht="18" customHeight="1" spans="1:11">
      <c r="A14" s="173" t="s">
        <v>201</v>
      </c>
      <c r="B14" s="176" t="s">
        <v>85</v>
      </c>
      <c r="C14" s="176" t="s">
        <v>86</v>
      </c>
      <c r="D14" s="190"/>
      <c r="E14" s="175" t="s">
        <v>202</v>
      </c>
      <c r="F14" s="176" t="s">
        <v>85</v>
      </c>
      <c r="G14" s="176" t="s">
        <v>86</v>
      </c>
      <c r="H14" s="176"/>
      <c r="I14" s="175" t="s">
        <v>203</v>
      </c>
      <c r="J14" s="176" t="s">
        <v>85</v>
      </c>
      <c r="K14" s="216" t="s">
        <v>86</v>
      </c>
    </row>
    <row r="15" ht="18" customHeight="1" spans="1:11">
      <c r="A15" s="178"/>
      <c r="B15" s="191"/>
      <c r="C15" s="191"/>
      <c r="D15" s="179"/>
      <c r="E15" s="178"/>
      <c r="F15" s="191"/>
      <c r="G15" s="191"/>
      <c r="H15" s="191"/>
      <c r="I15" s="178"/>
      <c r="J15" s="191"/>
      <c r="K15" s="191"/>
    </row>
    <row r="16" s="154" customFormat="1" ht="18" customHeight="1" spans="1:11">
      <c r="A16" s="158" t="s">
        <v>204</v>
      </c>
      <c r="B16" s="192"/>
      <c r="C16" s="192"/>
      <c r="D16" s="192"/>
      <c r="E16" s="192"/>
      <c r="F16" s="192"/>
      <c r="G16" s="192"/>
      <c r="H16" s="192"/>
      <c r="I16" s="192"/>
      <c r="J16" s="192"/>
      <c r="K16" s="221"/>
    </row>
    <row r="17" ht="18" customHeight="1" spans="1:11">
      <c r="A17" s="171" t="s">
        <v>205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2"/>
    </row>
    <row r="18" ht="18" customHeight="1" spans="1:11">
      <c r="A18" s="171" t="s">
        <v>206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2"/>
    </row>
    <row r="19" ht="22" customHeight="1" spans="1:11">
      <c r="A19" s="193"/>
      <c r="B19" s="184"/>
      <c r="C19" s="184"/>
      <c r="D19" s="184"/>
      <c r="E19" s="184"/>
      <c r="F19" s="184"/>
      <c r="G19" s="184"/>
      <c r="H19" s="184"/>
      <c r="I19" s="184"/>
      <c r="J19" s="184"/>
      <c r="K19" s="215"/>
    </row>
    <row r="20" ht="22" customHeight="1" spans="1:11">
      <c r="A20" s="194"/>
      <c r="B20" s="195"/>
      <c r="C20" s="195"/>
      <c r="D20" s="195"/>
      <c r="E20" s="195"/>
      <c r="F20" s="195"/>
      <c r="G20" s="195"/>
      <c r="H20" s="195"/>
      <c r="I20" s="195"/>
      <c r="J20" s="195"/>
      <c r="K20" s="223"/>
    </row>
    <row r="21" ht="22" customHeight="1" spans="1:11">
      <c r="A21" s="194"/>
      <c r="B21" s="195"/>
      <c r="C21" s="195"/>
      <c r="D21" s="195"/>
      <c r="E21" s="195"/>
      <c r="F21" s="195"/>
      <c r="G21" s="195"/>
      <c r="H21" s="195"/>
      <c r="I21" s="195"/>
      <c r="J21" s="195"/>
      <c r="K21" s="223"/>
    </row>
    <row r="22" ht="22" customHeight="1" spans="1:11">
      <c r="A22" s="194"/>
      <c r="B22" s="195"/>
      <c r="C22" s="195"/>
      <c r="D22" s="195"/>
      <c r="E22" s="195"/>
      <c r="F22" s="195"/>
      <c r="G22" s="195"/>
      <c r="H22" s="195"/>
      <c r="I22" s="195"/>
      <c r="J22" s="195"/>
      <c r="K22" s="223"/>
    </row>
    <row r="23" ht="22" customHeight="1" spans="1:11">
      <c r="A23" s="196"/>
      <c r="B23" s="197"/>
      <c r="C23" s="197"/>
      <c r="D23" s="197"/>
      <c r="E23" s="197"/>
      <c r="F23" s="197"/>
      <c r="G23" s="197"/>
      <c r="H23" s="197"/>
      <c r="I23" s="197"/>
      <c r="J23" s="197"/>
      <c r="K23" s="224"/>
    </row>
    <row r="24" ht="18" customHeight="1" spans="1:11">
      <c r="A24" s="171" t="s">
        <v>118</v>
      </c>
      <c r="B24" s="172"/>
      <c r="C24" s="184" t="s">
        <v>65</v>
      </c>
      <c r="D24" s="184" t="s">
        <v>66</v>
      </c>
      <c r="E24" s="170"/>
      <c r="F24" s="170"/>
      <c r="G24" s="170"/>
      <c r="H24" s="170"/>
      <c r="I24" s="170"/>
      <c r="J24" s="170"/>
      <c r="K24" s="214"/>
    </row>
    <row r="25" ht="18" customHeight="1" spans="1:11">
      <c r="A25" s="198" t="s">
        <v>207</v>
      </c>
      <c r="B25" s="199"/>
      <c r="C25" s="199"/>
      <c r="D25" s="199"/>
      <c r="E25" s="199"/>
      <c r="F25" s="199"/>
      <c r="G25" s="199"/>
      <c r="H25" s="199"/>
      <c r="I25" s="199"/>
      <c r="J25" s="199"/>
      <c r="K25" s="225"/>
    </row>
    <row r="26" ht="15" spans="1:11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ht="20" customHeight="1" spans="1:11">
      <c r="A27" s="201" t="s">
        <v>208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26" t="s">
        <v>209</v>
      </c>
    </row>
    <row r="28" ht="23" customHeight="1" spans="1:11">
      <c r="A28" s="194" t="s">
        <v>257</v>
      </c>
      <c r="B28" s="195"/>
      <c r="C28" s="195"/>
      <c r="D28" s="195"/>
      <c r="E28" s="195"/>
      <c r="F28" s="195"/>
      <c r="G28" s="195"/>
      <c r="H28" s="195"/>
      <c r="I28" s="195"/>
      <c r="J28" s="227"/>
      <c r="K28" s="228">
        <v>1</v>
      </c>
    </row>
    <row r="29" ht="23" customHeight="1" spans="1:11">
      <c r="A29" s="194" t="s">
        <v>258</v>
      </c>
      <c r="B29" s="195"/>
      <c r="C29" s="195"/>
      <c r="D29" s="195"/>
      <c r="E29" s="195"/>
      <c r="F29" s="195"/>
      <c r="G29" s="195"/>
      <c r="H29" s="195"/>
      <c r="I29" s="195"/>
      <c r="J29" s="227"/>
      <c r="K29" s="219">
        <v>1</v>
      </c>
    </row>
    <row r="30" ht="23" customHeight="1" spans="1:11">
      <c r="A30" s="194" t="s">
        <v>212</v>
      </c>
      <c r="B30" s="195"/>
      <c r="C30" s="195"/>
      <c r="D30" s="195"/>
      <c r="E30" s="195"/>
      <c r="F30" s="195"/>
      <c r="G30" s="195"/>
      <c r="H30" s="195"/>
      <c r="I30" s="195"/>
      <c r="J30" s="227"/>
      <c r="K30" s="219">
        <v>1</v>
      </c>
    </row>
    <row r="31" ht="23" customHeight="1" spans="1:11">
      <c r="A31" s="194"/>
      <c r="B31" s="195"/>
      <c r="C31" s="195"/>
      <c r="D31" s="195"/>
      <c r="E31" s="195"/>
      <c r="F31" s="195"/>
      <c r="G31" s="195"/>
      <c r="H31" s="195"/>
      <c r="I31" s="195"/>
      <c r="J31" s="227"/>
      <c r="K31" s="219"/>
    </row>
    <row r="32" ht="23" customHeight="1" spans="1:11">
      <c r="A32" s="194"/>
      <c r="B32" s="195"/>
      <c r="C32" s="195"/>
      <c r="D32" s="195"/>
      <c r="E32" s="195"/>
      <c r="F32" s="195"/>
      <c r="G32" s="195"/>
      <c r="H32" s="195"/>
      <c r="I32" s="195"/>
      <c r="J32" s="227"/>
      <c r="K32" s="229"/>
    </row>
    <row r="33" ht="23" customHeight="1" spans="1:11">
      <c r="A33" s="194"/>
      <c r="B33" s="195"/>
      <c r="C33" s="195"/>
      <c r="D33" s="195"/>
      <c r="E33" s="195"/>
      <c r="F33" s="195"/>
      <c r="G33" s="195"/>
      <c r="H33" s="195"/>
      <c r="I33" s="195"/>
      <c r="J33" s="227"/>
      <c r="K33" s="230"/>
    </row>
    <row r="34" ht="23" customHeight="1" spans="1:11">
      <c r="A34" s="194"/>
      <c r="B34" s="195"/>
      <c r="C34" s="195"/>
      <c r="D34" s="195"/>
      <c r="E34" s="195"/>
      <c r="F34" s="195"/>
      <c r="G34" s="195"/>
      <c r="H34" s="195"/>
      <c r="I34" s="195"/>
      <c r="J34" s="227"/>
      <c r="K34" s="219"/>
    </row>
    <row r="35" ht="23" customHeight="1" spans="1:11">
      <c r="A35" s="194"/>
      <c r="B35" s="195"/>
      <c r="C35" s="195"/>
      <c r="D35" s="195"/>
      <c r="E35" s="195"/>
      <c r="F35" s="195"/>
      <c r="G35" s="195"/>
      <c r="H35" s="195"/>
      <c r="I35" s="195"/>
      <c r="J35" s="227"/>
      <c r="K35" s="231"/>
    </row>
    <row r="36" ht="23" customHeight="1" spans="1:11">
      <c r="A36" s="203" t="s">
        <v>213</v>
      </c>
      <c r="B36" s="204"/>
      <c r="C36" s="204"/>
      <c r="D36" s="204"/>
      <c r="E36" s="204"/>
      <c r="F36" s="204"/>
      <c r="G36" s="204"/>
      <c r="H36" s="204"/>
      <c r="I36" s="204"/>
      <c r="J36" s="232"/>
      <c r="K36" s="233">
        <f>SUM(K28:K35)</f>
        <v>3</v>
      </c>
    </row>
    <row r="37" ht="18.75" customHeight="1" spans="1:11">
      <c r="A37" s="205" t="s">
        <v>214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34"/>
    </row>
    <row r="38" s="155" customFormat="1" ht="18.75" customHeight="1" spans="1:11">
      <c r="A38" s="171" t="s">
        <v>215</v>
      </c>
      <c r="B38" s="172"/>
      <c r="C38" s="172"/>
      <c r="D38" s="170" t="s">
        <v>216</v>
      </c>
      <c r="E38" s="170"/>
      <c r="F38" s="207" t="s">
        <v>217</v>
      </c>
      <c r="G38" s="208"/>
      <c r="H38" s="172" t="s">
        <v>218</v>
      </c>
      <c r="I38" s="172"/>
      <c r="J38" s="172" t="s">
        <v>219</v>
      </c>
      <c r="K38" s="222"/>
    </row>
    <row r="39" ht="18.75" customHeight="1" spans="1:11">
      <c r="A39" s="171" t="s">
        <v>119</v>
      </c>
      <c r="B39" s="172" t="s">
        <v>259</v>
      </c>
      <c r="C39" s="172"/>
      <c r="D39" s="172"/>
      <c r="E39" s="172"/>
      <c r="F39" s="172"/>
      <c r="G39" s="172"/>
      <c r="H39" s="172"/>
      <c r="I39" s="172"/>
      <c r="J39" s="172"/>
      <c r="K39" s="222"/>
    </row>
    <row r="40" ht="24" customHeight="1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22"/>
    </row>
    <row r="41" ht="24" customHeight="1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22"/>
    </row>
    <row r="42" ht="32.1" customHeight="1" spans="1:11">
      <c r="A42" s="173" t="s">
        <v>130</v>
      </c>
      <c r="B42" s="209" t="s">
        <v>221</v>
      </c>
      <c r="C42" s="209"/>
      <c r="D42" s="175" t="s">
        <v>222</v>
      </c>
      <c r="E42" s="190" t="s">
        <v>133</v>
      </c>
      <c r="F42" s="175" t="s">
        <v>134</v>
      </c>
      <c r="G42" s="210">
        <v>45472</v>
      </c>
      <c r="H42" s="211" t="s">
        <v>135</v>
      </c>
      <c r="I42" s="211"/>
      <c r="J42" s="209" t="s">
        <v>136</v>
      </c>
      <c r="K42" s="235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E25" sqref="E25"/>
    </sheetView>
  </sheetViews>
  <sheetFormatPr defaultColWidth="9" defaultRowHeight="14.25"/>
  <cols>
    <col min="1" max="1" width="17.25" style="110" customWidth="1"/>
    <col min="2" max="3" width="10.625" style="110" customWidth="1"/>
    <col min="4" max="4" width="10.625" style="111" customWidth="1"/>
    <col min="5" max="7" width="10.625" style="110" customWidth="1"/>
    <col min="8" max="8" width="5.375" style="110" customWidth="1"/>
    <col min="9" max="9" width="2.75" style="110" customWidth="1"/>
    <col min="10" max="12" width="15.625" style="110" customWidth="1"/>
    <col min="13" max="15" width="15.625" style="112" customWidth="1"/>
    <col min="16" max="253" width="9" style="110"/>
    <col min="254" max="16384" width="9" style="113"/>
  </cols>
  <sheetData>
    <row r="1" s="110" customFormat="1" ht="29" customHeight="1" spans="1:256">
      <c r="A1" s="114" t="s">
        <v>140</v>
      </c>
      <c r="B1" s="114"/>
      <c r="C1" s="115"/>
      <c r="D1" s="115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  <c r="IV1" s="113"/>
    </row>
    <row r="2" s="110" customFormat="1" ht="20" customHeight="1" spans="1:256">
      <c r="A2" s="117" t="s">
        <v>61</v>
      </c>
      <c r="B2" s="118" t="s">
        <v>62</v>
      </c>
      <c r="C2" s="119"/>
      <c r="D2" s="118"/>
      <c r="E2" s="120" t="s">
        <v>67</v>
      </c>
      <c r="F2" s="121" t="s">
        <v>68</v>
      </c>
      <c r="G2" s="121"/>
      <c r="H2" s="121"/>
      <c r="I2" s="146"/>
      <c r="J2" s="117" t="s">
        <v>57</v>
      </c>
      <c r="K2" s="147" t="s">
        <v>56</v>
      </c>
      <c r="L2" s="147"/>
      <c r="M2" s="147"/>
      <c r="N2" s="147"/>
      <c r="O2" s="147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</row>
    <row r="3" s="110" customFormat="1" spans="1:256">
      <c r="A3" s="122" t="s">
        <v>141</v>
      </c>
      <c r="B3" s="123" t="s">
        <v>142</v>
      </c>
      <c r="C3" s="124"/>
      <c r="D3" s="123"/>
      <c r="E3" s="123"/>
      <c r="F3" s="123"/>
      <c r="G3" s="123"/>
      <c r="H3" s="123"/>
      <c r="I3" s="146"/>
      <c r="J3" s="148"/>
      <c r="K3" s="148"/>
      <c r="L3" s="148"/>
      <c r="M3" s="148"/>
      <c r="N3" s="148"/>
      <c r="O3" s="148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  <c r="IV3" s="113"/>
    </row>
    <row r="4" s="110" customFormat="1" spans="1:256">
      <c r="A4" s="122"/>
      <c r="B4" s="125" t="s">
        <v>143</v>
      </c>
      <c r="C4" s="125" t="s">
        <v>144</v>
      </c>
      <c r="D4" s="125" t="s">
        <v>145</v>
      </c>
      <c r="E4" s="125" t="s">
        <v>146</v>
      </c>
      <c r="F4" s="125" t="s">
        <v>147</v>
      </c>
      <c r="G4" s="125" t="s">
        <v>148</v>
      </c>
      <c r="H4" s="126" t="s">
        <v>260</v>
      </c>
      <c r="I4" s="146"/>
      <c r="J4" s="125" t="s">
        <v>143</v>
      </c>
      <c r="K4" s="125" t="s">
        <v>144</v>
      </c>
      <c r="L4" s="125" t="s">
        <v>145</v>
      </c>
      <c r="M4" s="125" t="s">
        <v>146</v>
      </c>
      <c r="N4" s="125" t="s">
        <v>147</v>
      </c>
      <c r="O4" s="125" t="s">
        <v>148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</row>
    <row r="5" s="110" customFormat="1" ht="16.5" spans="1:256">
      <c r="A5" s="122"/>
      <c r="B5" s="127"/>
      <c r="C5" s="127"/>
      <c r="D5" s="128"/>
      <c r="E5" s="128"/>
      <c r="F5" s="128"/>
      <c r="G5" s="128"/>
      <c r="H5" s="126"/>
      <c r="I5" s="146"/>
      <c r="J5" s="149" t="s">
        <v>111</v>
      </c>
      <c r="K5" s="149" t="s">
        <v>111</v>
      </c>
      <c r="L5" s="149" t="s">
        <v>111</v>
      </c>
      <c r="M5" s="149" t="s">
        <v>111</v>
      </c>
      <c r="N5" s="149" t="s">
        <v>112</v>
      </c>
      <c r="O5" s="149" t="s">
        <v>112</v>
      </c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  <c r="IV5" s="113"/>
    </row>
    <row r="6" s="110" customFormat="1" ht="21" customHeight="1" spans="1:256">
      <c r="A6" s="129" t="s">
        <v>150</v>
      </c>
      <c r="B6" s="130">
        <f t="shared" ref="B6:B9" si="0">C6-5</f>
        <v>70</v>
      </c>
      <c r="C6" s="131">
        <v>75</v>
      </c>
      <c r="D6" s="130">
        <f t="shared" ref="D6:G6" si="1">C6+6</f>
        <v>81</v>
      </c>
      <c r="E6" s="130">
        <f t="shared" si="1"/>
        <v>87</v>
      </c>
      <c r="F6" s="130">
        <f t="shared" si="1"/>
        <v>93</v>
      </c>
      <c r="G6" s="130">
        <f t="shared" si="1"/>
        <v>99</v>
      </c>
      <c r="H6" s="132" t="s">
        <v>261</v>
      </c>
      <c r="I6" s="146"/>
      <c r="J6" s="150" t="s">
        <v>228</v>
      </c>
      <c r="K6" s="150" t="s">
        <v>252</v>
      </c>
      <c r="L6" s="150" t="s">
        <v>252</v>
      </c>
      <c r="M6" s="150" t="s">
        <v>225</v>
      </c>
      <c r="N6" s="150" t="s">
        <v>227</v>
      </c>
      <c r="O6" s="150" t="s">
        <v>226</v>
      </c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  <c r="IV6" s="113"/>
    </row>
    <row r="7" s="110" customFormat="1" ht="21" customHeight="1" spans="1:256">
      <c r="A7" s="129" t="s">
        <v>153</v>
      </c>
      <c r="B7" s="130">
        <f>C7-3</f>
        <v>51</v>
      </c>
      <c r="C7" s="131">
        <v>54</v>
      </c>
      <c r="D7" s="130">
        <f>C7+3</f>
        <v>57</v>
      </c>
      <c r="E7" s="130">
        <f>D7+3</f>
        <v>60</v>
      </c>
      <c r="F7" s="130">
        <f>E7+4</f>
        <v>64</v>
      </c>
      <c r="G7" s="130">
        <f t="shared" ref="G7:G9" si="2">F7+4</f>
        <v>68</v>
      </c>
      <c r="H7" s="132" t="s">
        <v>261</v>
      </c>
      <c r="I7" s="146"/>
      <c r="J7" s="150" t="s">
        <v>234</v>
      </c>
      <c r="K7" s="150" t="s">
        <v>230</v>
      </c>
      <c r="L7" s="150" t="s">
        <v>231</v>
      </c>
      <c r="M7" s="150" t="s">
        <v>232</v>
      </c>
      <c r="N7" s="150" t="s">
        <v>262</v>
      </c>
      <c r="O7" s="150" t="s">
        <v>263</v>
      </c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  <c r="IV7" s="113"/>
    </row>
    <row r="8" s="110" customFormat="1" ht="21" customHeight="1" spans="1:256">
      <c r="A8" s="129" t="s">
        <v>155</v>
      </c>
      <c r="B8" s="130">
        <f t="shared" si="0"/>
        <v>71</v>
      </c>
      <c r="C8" s="131">
        <v>76</v>
      </c>
      <c r="D8" s="130">
        <f>C8+6</f>
        <v>82</v>
      </c>
      <c r="E8" s="130">
        <f>D8+6</f>
        <v>88</v>
      </c>
      <c r="F8" s="130">
        <f>E8+6</f>
        <v>94</v>
      </c>
      <c r="G8" s="130">
        <f t="shared" si="2"/>
        <v>98</v>
      </c>
      <c r="H8" s="132" t="s">
        <v>261</v>
      </c>
      <c r="I8" s="146"/>
      <c r="J8" s="150" t="s">
        <v>235</v>
      </c>
      <c r="K8" s="150" t="s">
        <v>235</v>
      </c>
      <c r="L8" s="150" t="s">
        <v>235</v>
      </c>
      <c r="M8" s="150" t="s">
        <v>235</v>
      </c>
      <c r="N8" s="150" t="s">
        <v>235</v>
      </c>
      <c r="O8" s="150" t="s">
        <v>235</v>
      </c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</row>
    <row r="9" s="110" customFormat="1" ht="21" customHeight="1" spans="1:256">
      <c r="A9" s="129" t="s">
        <v>156</v>
      </c>
      <c r="B9" s="130">
        <f t="shared" si="0"/>
        <v>81</v>
      </c>
      <c r="C9" s="131">
        <v>86</v>
      </c>
      <c r="D9" s="130">
        <f>C9+6</f>
        <v>92</v>
      </c>
      <c r="E9" s="130">
        <f>D9+6</f>
        <v>98</v>
      </c>
      <c r="F9" s="130">
        <f>E9+6</f>
        <v>104</v>
      </c>
      <c r="G9" s="130">
        <f t="shared" si="2"/>
        <v>108</v>
      </c>
      <c r="H9" s="132" t="s">
        <v>264</v>
      </c>
      <c r="I9" s="146"/>
      <c r="J9" s="150" t="s">
        <v>238</v>
      </c>
      <c r="K9" s="150" t="s">
        <v>236</v>
      </c>
      <c r="L9" s="150" t="s">
        <v>235</v>
      </c>
      <c r="M9" s="150" t="s">
        <v>235</v>
      </c>
      <c r="N9" s="150" t="s">
        <v>237</v>
      </c>
      <c r="O9" s="150" t="s">
        <v>238</v>
      </c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</row>
    <row r="10" s="110" customFormat="1" ht="21" customHeight="1" spans="1:256">
      <c r="A10" s="129" t="s">
        <v>157</v>
      </c>
      <c r="B10" s="130">
        <f>C10-1.6</f>
        <v>23.9</v>
      </c>
      <c r="C10" s="131">
        <v>25.5</v>
      </c>
      <c r="D10" s="130">
        <f>C10+1.9</f>
        <v>27.4</v>
      </c>
      <c r="E10" s="130">
        <f>D10+1.9</f>
        <v>29.3</v>
      </c>
      <c r="F10" s="130">
        <f>E10+1.9</f>
        <v>31.2</v>
      </c>
      <c r="G10" s="130">
        <f>F10+1.3</f>
        <v>32.5</v>
      </c>
      <c r="H10" s="132" t="s">
        <v>264</v>
      </c>
      <c r="I10" s="146"/>
      <c r="J10" s="150" t="s">
        <v>242</v>
      </c>
      <c r="K10" s="150" t="s">
        <v>239</v>
      </c>
      <c r="L10" s="150" t="s">
        <v>240</v>
      </c>
      <c r="M10" s="150" t="s">
        <v>225</v>
      </c>
      <c r="N10" s="150" t="s">
        <v>241</v>
      </c>
      <c r="O10" s="150" t="s">
        <v>242</v>
      </c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</row>
    <row r="11" s="110" customFormat="1" ht="21" customHeight="1" spans="1:256">
      <c r="A11" s="129" t="s">
        <v>158</v>
      </c>
      <c r="B11" s="130">
        <f>C11-1</f>
        <v>18.5</v>
      </c>
      <c r="C11" s="131">
        <v>19.5</v>
      </c>
      <c r="D11" s="130">
        <f>C11+1.2</f>
        <v>20.7</v>
      </c>
      <c r="E11" s="130">
        <f>D11+1.2</f>
        <v>21.9</v>
      </c>
      <c r="F11" s="130">
        <f>E11+1.2</f>
        <v>23.1</v>
      </c>
      <c r="G11" s="130">
        <f>F11+0.7</f>
        <v>23.8</v>
      </c>
      <c r="H11" s="132" t="s">
        <v>265</v>
      </c>
      <c r="I11" s="146"/>
      <c r="J11" s="150" t="s">
        <v>245</v>
      </c>
      <c r="K11" s="150" t="s">
        <v>243</v>
      </c>
      <c r="L11" s="150" t="s">
        <v>244</v>
      </c>
      <c r="M11" s="150" t="s">
        <v>231</v>
      </c>
      <c r="N11" s="150" t="s">
        <v>227</v>
      </c>
      <c r="O11" s="150" t="s">
        <v>245</v>
      </c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  <c r="IV11" s="113"/>
    </row>
    <row r="12" s="110" customFormat="1" ht="21" customHeight="1" spans="1:256">
      <c r="A12" s="129" t="s">
        <v>160</v>
      </c>
      <c r="B12" s="130">
        <f>C12-0.5</f>
        <v>16.5</v>
      </c>
      <c r="C12" s="131">
        <v>17</v>
      </c>
      <c r="D12" s="130">
        <f t="shared" ref="D12:G12" si="3">C12+0.5</f>
        <v>17.5</v>
      </c>
      <c r="E12" s="130">
        <f t="shared" si="3"/>
        <v>18</v>
      </c>
      <c r="F12" s="130">
        <f t="shared" si="3"/>
        <v>18.5</v>
      </c>
      <c r="G12" s="130">
        <f t="shared" si="3"/>
        <v>19</v>
      </c>
      <c r="H12" s="132" t="s">
        <v>264</v>
      </c>
      <c r="I12" s="146"/>
      <c r="J12" s="150" t="s">
        <v>235</v>
      </c>
      <c r="K12" s="150" t="s">
        <v>235</v>
      </c>
      <c r="L12" s="150" t="s">
        <v>235</v>
      </c>
      <c r="M12" s="150" t="s">
        <v>235</v>
      </c>
      <c r="N12" s="150" t="s">
        <v>235</v>
      </c>
      <c r="O12" s="150" t="s">
        <v>235</v>
      </c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</row>
    <row r="13" s="110" customFormat="1" ht="21" customHeight="1" spans="1:256">
      <c r="A13" s="129" t="s">
        <v>161</v>
      </c>
      <c r="B13" s="130">
        <f>C13-0.5</f>
        <v>11</v>
      </c>
      <c r="C13" s="131">
        <v>11.5</v>
      </c>
      <c r="D13" s="130">
        <f t="shared" ref="D13:G13" si="4">C13+0.5</f>
        <v>12</v>
      </c>
      <c r="E13" s="130">
        <f t="shared" si="4"/>
        <v>12.5</v>
      </c>
      <c r="F13" s="130">
        <f t="shared" si="4"/>
        <v>13</v>
      </c>
      <c r="G13" s="130">
        <f t="shared" si="4"/>
        <v>13.5</v>
      </c>
      <c r="H13" s="132">
        <v>0</v>
      </c>
      <c r="I13" s="146"/>
      <c r="J13" s="150" t="s">
        <v>237</v>
      </c>
      <c r="K13" s="150" t="s">
        <v>248</v>
      </c>
      <c r="L13" s="150" t="s">
        <v>249</v>
      </c>
      <c r="M13" s="150" t="s">
        <v>235</v>
      </c>
      <c r="N13" s="150" t="s">
        <v>235</v>
      </c>
      <c r="O13" s="150" t="s">
        <v>237</v>
      </c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  <c r="IV13" s="113"/>
    </row>
    <row r="14" s="110" customFormat="1" ht="21" customHeight="1" spans="1:256">
      <c r="A14" s="129" t="s">
        <v>162</v>
      </c>
      <c r="B14" s="130">
        <f>C14-1.5</f>
        <v>22.5</v>
      </c>
      <c r="C14" s="131">
        <v>24</v>
      </c>
      <c r="D14" s="130">
        <f>C14+1.7</f>
        <v>25.7</v>
      </c>
      <c r="E14" s="130">
        <f>D14+1.7</f>
        <v>27.4</v>
      </c>
      <c r="F14" s="130">
        <f>E14+1.7</f>
        <v>29.1</v>
      </c>
      <c r="G14" s="130">
        <f>F14+1.6</f>
        <v>30.7</v>
      </c>
      <c r="H14" s="133"/>
      <c r="I14" s="146"/>
      <c r="J14" s="150" t="s">
        <v>254</v>
      </c>
      <c r="K14" s="150" t="s">
        <v>250</v>
      </c>
      <c r="L14" s="150" t="s">
        <v>254</v>
      </c>
      <c r="M14" s="150" t="s">
        <v>252</v>
      </c>
      <c r="N14" s="150" t="s">
        <v>252</v>
      </c>
      <c r="O14" s="150" t="s">
        <v>250</v>
      </c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  <c r="IV14" s="113"/>
    </row>
    <row r="15" s="110" customFormat="1" ht="21" customHeight="1" spans="1:256">
      <c r="A15" s="129" t="s">
        <v>163</v>
      </c>
      <c r="B15" s="130">
        <f>C15-1.8</f>
        <v>31.2</v>
      </c>
      <c r="C15" s="131">
        <v>33</v>
      </c>
      <c r="D15" s="130">
        <f>C15+2.25</f>
        <v>35.25</v>
      </c>
      <c r="E15" s="130">
        <f>D15+2.25</f>
        <v>37.5</v>
      </c>
      <c r="F15" s="130">
        <f>E15+2.25</f>
        <v>39.75</v>
      </c>
      <c r="G15" s="130">
        <f>F15+2</f>
        <v>41.75</v>
      </c>
      <c r="H15" s="133"/>
      <c r="I15" s="146"/>
      <c r="J15" s="150" t="s">
        <v>252</v>
      </c>
      <c r="K15" s="150" t="s">
        <v>252</v>
      </c>
      <c r="L15" s="150" t="s">
        <v>252</v>
      </c>
      <c r="M15" s="150" t="s">
        <v>252</v>
      </c>
      <c r="N15" s="150" t="s">
        <v>252</v>
      </c>
      <c r="O15" s="150" t="s">
        <v>252</v>
      </c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  <c r="IV15" s="113"/>
    </row>
    <row r="16" s="110" customFormat="1" ht="21" customHeight="1" spans="1:256">
      <c r="A16" s="129" t="s">
        <v>164</v>
      </c>
      <c r="B16" s="130">
        <f>C16</f>
        <v>12</v>
      </c>
      <c r="C16" s="131">
        <v>12</v>
      </c>
      <c r="D16" s="130">
        <f>B16+1</f>
        <v>13</v>
      </c>
      <c r="E16" s="130">
        <f>D16</f>
        <v>13</v>
      </c>
      <c r="F16" s="130">
        <f>D16+1</f>
        <v>14</v>
      </c>
      <c r="G16" s="130">
        <f>F16</f>
        <v>14</v>
      </c>
      <c r="H16" s="133"/>
      <c r="I16" s="146"/>
      <c r="J16" s="150" t="s">
        <v>235</v>
      </c>
      <c r="K16" s="150" t="s">
        <v>235</v>
      </c>
      <c r="L16" s="150" t="s">
        <v>235</v>
      </c>
      <c r="M16" s="150" t="s">
        <v>235</v>
      </c>
      <c r="N16" s="150" t="s">
        <v>235</v>
      </c>
      <c r="O16" s="150" t="s">
        <v>235</v>
      </c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  <c r="IV16" s="113"/>
    </row>
    <row r="17" s="110" customFormat="1" ht="21" customHeight="1" spans="1:256">
      <c r="A17" s="129" t="s">
        <v>165</v>
      </c>
      <c r="B17" s="130">
        <v>3.5</v>
      </c>
      <c r="C17" s="131">
        <v>3.5</v>
      </c>
      <c r="D17" s="130">
        <v>3.5</v>
      </c>
      <c r="E17" s="130">
        <v>3.5</v>
      </c>
      <c r="F17" s="130">
        <v>3.5</v>
      </c>
      <c r="G17" s="130">
        <v>3.5</v>
      </c>
      <c r="H17" s="134"/>
      <c r="I17" s="146"/>
      <c r="J17" s="150"/>
      <c r="K17" s="150"/>
      <c r="L17" s="150"/>
      <c r="M17" s="150"/>
      <c r="N17" s="150"/>
      <c r="O17" s="150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  <c r="IV17" s="113"/>
    </row>
    <row r="18" s="110" customFormat="1" ht="21" customHeight="1" spans="1:256">
      <c r="A18" s="129" t="s">
        <v>166</v>
      </c>
      <c r="B18" s="130">
        <v>2</v>
      </c>
      <c r="C18" s="131">
        <v>2</v>
      </c>
      <c r="D18" s="130">
        <v>2</v>
      </c>
      <c r="E18" s="130">
        <v>2</v>
      </c>
      <c r="F18" s="130">
        <v>2</v>
      </c>
      <c r="G18" s="130">
        <v>2</v>
      </c>
      <c r="H18" s="134"/>
      <c r="I18" s="146"/>
      <c r="J18" s="150"/>
      <c r="K18" s="150"/>
      <c r="L18" s="150"/>
      <c r="M18" s="150"/>
      <c r="N18" s="150"/>
      <c r="O18" s="150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  <c r="IV18" s="113"/>
    </row>
    <row r="19" s="110" customFormat="1" ht="21" customHeight="1" spans="1:256">
      <c r="A19" s="135"/>
      <c r="B19" s="136"/>
      <c r="C19" s="136"/>
      <c r="D19" s="136"/>
      <c r="E19" s="136"/>
      <c r="F19" s="136"/>
      <c r="G19" s="136"/>
      <c r="H19" s="134"/>
      <c r="I19" s="146"/>
      <c r="J19" s="150"/>
      <c r="K19" s="150"/>
      <c r="L19" s="150"/>
      <c r="M19" s="150"/>
      <c r="N19" s="150"/>
      <c r="O19" s="150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  <c r="IV19" s="113"/>
    </row>
    <row r="20" s="110" customFormat="1" ht="21" customHeight="1" spans="1:256">
      <c r="A20" s="135"/>
      <c r="B20" s="136"/>
      <c r="C20" s="136"/>
      <c r="D20" s="136"/>
      <c r="E20" s="136"/>
      <c r="F20" s="136"/>
      <c r="G20" s="136"/>
      <c r="H20" s="137"/>
      <c r="I20" s="146"/>
      <c r="J20" s="150"/>
      <c r="K20" s="150"/>
      <c r="L20" s="150"/>
      <c r="M20" s="150"/>
      <c r="N20" s="150"/>
      <c r="O20" s="150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  <c r="IV20" s="113"/>
    </row>
    <row r="21" s="110" customFormat="1" ht="21" customHeight="1" spans="1:256">
      <c r="A21" s="138"/>
      <c r="B21" s="139"/>
      <c r="C21" s="139"/>
      <c r="D21" s="139"/>
      <c r="E21" s="140"/>
      <c r="F21" s="139"/>
      <c r="G21" s="139"/>
      <c r="H21" s="139"/>
      <c r="I21" s="146"/>
      <c r="J21" s="151"/>
      <c r="K21" s="151"/>
      <c r="L21" s="150"/>
      <c r="M21" s="151"/>
      <c r="N21" s="151"/>
      <c r="O21" s="150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  <c r="IR21" s="113"/>
      <c r="IS21" s="113"/>
      <c r="IT21" s="113"/>
      <c r="IU21" s="113"/>
      <c r="IV21" s="113"/>
    </row>
    <row r="22" ht="16.5" spans="1:16">
      <c r="A22" s="141"/>
      <c r="B22" s="141"/>
      <c r="C22" s="142"/>
      <c r="D22" s="142"/>
      <c r="E22" s="143"/>
      <c r="F22" s="142"/>
      <c r="G22" s="142"/>
      <c r="H22" s="142"/>
      <c r="M22" s="110"/>
      <c r="N22" s="110"/>
      <c r="O22" s="110"/>
      <c r="P22" s="113"/>
    </row>
    <row r="23" spans="1:16">
      <c r="A23" s="144" t="s">
        <v>167</v>
      </c>
      <c r="B23" s="144"/>
      <c r="C23" s="145"/>
      <c r="D23" s="145"/>
      <c r="M23" s="110"/>
      <c r="N23" s="110"/>
      <c r="O23" s="110"/>
      <c r="P23" s="113"/>
    </row>
    <row r="24" spans="3:16">
      <c r="C24" s="111"/>
      <c r="J24" s="152" t="s">
        <v>168</v>
      </c>
      <c r="K24" s="153">
        <v>45472</v>
      </c>
      <c r="L24" s="152" t="s">
        <v>169</v>
      </c>
      <c r="M24" s="152" t="s">
        <v>133</v>
      </c>
      <c r="N24" s="152" t="s">
        <v>170</v>
      </c>
      <c r="O24" s="110" t="s">
        <v>136</v>
      </c>
      <c r="P24" s="113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19" sqref="M19"/>
    </sheetView>
  </sheetViews>
  <sheetFormatPr defaultColWidth="10.125" defaultRowHeight="14.25"/>
  <cols>
    <col min="1" max="1" width="9.625" style="156" customWidth="1"/>
    <col min="2" max="2" width="11.125" style="156" customWidth="1"/>
    <col min="3" max="3" width="9.125" style="156" customWidth="1"/>
    <col min="4" max="4" width="9.5" style="156" customWidth="1"/>
    <col min="5" max="5" width="11.375" style="156" customWidth="1"/>
    <col min="6" max="6" width="10.375" style="156" customWidth="1"/>
    <col min="7" max="7" width="9.5" style="156" customWidth="1"/>
    <col min="8" max="8" width="9.125" style="156" customWidth="1"/>
    <col min="9" max="9" width="8.125" style="156" customWidth="1"/>
    <col min="10" max="10" width="10.5" style="156" customWidth="1"/>
    <col min="11" max="11" width="12.125" style="156" customWidth="1"/>
    <col min="12" max="16384" width="10.125" style="156"/>
  </cols>
  <sheetData>
    <row r="1" ht="23.25" spans="1:11">
      <c r="A1" s="157" t="s">
        <v>171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8" customHeight="1" spans="1:11">
      <c r="A2" s="158" t="s">
        <v>53</v>
      </c>
      <c r="B2" s="159" t="s">
        <v>54</v>
      </c>
      <c r="C2" s="159"/>
      <c r="D2" s="160" t="s">
        <v>61</v>
      </c>
      <c r="E2" s="161" t="s">
        <v>62</v>
      </c>
      <c r="F2" s="162" t="s">
        <v>172</v>
      </c>
      <c r="G2" s="163" t="s">
        <v>68</v>
      </c>
      <c r="H2" s="164"/>
      <c r="I2" s="192" t="s">
        <v>57</v>
      </c>
      <c r="J2" s="212" t="s">
        <v>56</v>
      </c>
      <c r="K2" s="213"/>
    </row>
    <row r="3" ht="18" customHeight="1" spans="1:11">
      <c r="A3" s="165" t="s">
        <v>75</v>
      </c>
      <c r="B3" s="166">
        <v>8000</v>
      </c>
      <c r="C3" s="166"/>
      <c r="D3" s="167" t="s">
        <v>173</v>
      </c>
      <c r="E3" s="168">
        <v>45478</v>
      </c>
      <c r="F3" s="169"/>
      <c r="G3" s="169"/>
      <c r="H3" s="170" t="s">
        <v>174</v>
      </c>
      <c r="I3" s="170"/>
      <c r="J3" s="170"/>
      <c r="K3" s="214"/>
    </row>
    <row r="4" ht="18" customHeight="1" spans="1:11">
      <c r="A4" s="171" t="s">
        <v>71</v>
      </c>
      <c r="B4" s="166">
        <v>4</v>
      </c>
      <c r="C4" s="166">
        <v>6</v>
      </c>
      <c r="D4" s="172" t="s">
        <v>176</v>
      </c>
      <c r="E4" s="169" t="s">
        <v>177</v>
      </c>
      <c r="F4" s="169"/>
      <c r="G4" s="169"/>
      <c r="H4" s="172" t="s">
        <v>178</v>
      </c>
      <c r="I4" s="172"/>
      <c r="J4" s="184" t="s">
        <v>65</v>
      </c>
      <c r="K4" s="215" t="s">
        <v>66</v>
      </c>
    </row>
    <row r="5" ht="18" customHeight="1" spans="1:11">
      <c r="A5" s="171" t="s">
        <v>179</v>
      </c>
      <c r="B5" s="166">
        <v>1</v>
      </c>
      <c r="C5" s="166"/>
      <c r="D5" s="167" t="s">
        <v>180</v>
      </c>
      <c r="E5" s="167"/>
      <c r="G5" s="167"/>
      <c r="H5" s="172" t="s">
        <v>181</v>
      </c>
      <c r="I5" s="172"/>
      <c r="J5" s="184" t="s">
        <v>65</v>
      </c>
      <c r="K5" s="215" t="s">
        <v>66</v>
      </c>
    </row>
    <row r="6" ht="18" customHeight="1" spans="1:13">
      <c r="A6" s="173" t="s">
        <v>182</v>
      </c>
      <c r="B6" s="174">
        <v>80</v>
      </c>
      <c r="C6" s="174"/>
      <c r="D6" s="175" t="s">
        <v>183</v>
      </c>
      <c r="E6" s="176"/>
      <c r="F6" s="176"/>
      <c r="G6" s="175"/>
      <c r="H6" s="177" t="s">
        <v>184</v>
      </c>
      <c r="I6" s="177"/>
      <c r="J6" s="176" t="s">
        <v>65</v>
      </c>
      <c r="K6" s="216" t="s">
        <v>66</v>
      </c>
      <c r="M6" s="217"/>
    </row>
    <row r="7" ht="18" customHeight="1" spans="1:11">
      <c r="A7" s="178"/>
      <c r="B7" s="179"/>
      <c r="C7" s="179"/>
      <c r="D7" s="178"/>
      <c r="E7" s="179"/>
      <c r="F7" s="180"/>
      <c r="G7" s="178"/>
      <c r="H7" s="180"/>
      <c r="I7" s="179"/>
      <c r="J7" s="179"/>
      <c r="K7" s="179"/>
    </row>
    <row r="8" ht="18" customHeight="1" spans="1:11">
      <c r="A8" s="181" t="s">
        <v>185</v>
      </c>
      <c r="B8" s="162" t="s">
        <v>186</v>
      </c>
      <c r="C8" s="162" t="s">
        <v>187</v>
      </c>
      <c r="D8" s="162" t="s">
        <v>188</v>
      </c>
      <c r="E8" s="162" t="s">
        <v>189</v>
      </c>
      <c r="F8" s="162" t="s">
        <v>190</v>
      </c>
      <c r="G8" s="182" t="s">
        <v>78</v>
      </c>
      <c r="H8" s="183"/>
      <c r="I8" s="183" t="str">
        <f>首期!B8</f>
        <v>CGDD24052200002</v>
      </c>
      <c r="J8" s="183"/>
      <c r="K8" s="218"/>
    </row>
    <row r="9" ht="18" customHeight="1" spans="1:11">
      <c r="A9" s="171" t="s">
        <v>191</v>
      </c>
      <c r="B9" s="172"/>
      <c r="C9" s="184" t="s">
        <v>65</v>
      </c>
      <c r="D9" s="184" t="s">
        <v>66</v>
      </c>
      <c r="E9" s="167" t="s">
        <v>192</v>
      </c>
      <c r="F9" s="185" t="s">
        <v>193</v>
      </c>
      <c r="G9" s="186"/>
      <c r="H9" s="187"/>
      <c r="I9" s="187"/>
      <c r="J9" s="187"/>
      <c r="K9" s="219"/>
    </row>
    <row r="10" ht="18" customHeight="1" spans="1:11">
      <c r="A10" s="171" t="s">
        <v>194</v>
      </c>
      <c r="B10" s="172"/>
      <c r="C10" s="184" t="s">
        <v>65</v>
      </c>
      <c r="D10" s="184" t="s">
        <v>66</v>
      </c>
      <c r="E10" s="167" t="s">
        <v>195</v>
      </c>
      <c r="F10" s="185" t="s">
        <v>196</v>
      </c>
      <c r="G10" s="186" t="s">
        <v>197</v>
      </c>
      <c r="H10" s="187"/>
      <c r="I10" s="187"/>
      <c r="J10" s="187"/>
      <c r="K10" s="219"/>
    </row>
    <row r="11" ht="18" customHeight="1" spans="1:11">
      <c r="A11" s="188" t="s">
        <v>198</v>
      </c>
      <c r="B11" s="189"/>
      <c r="C11" s="189"/>
      <c r="D11" s="189"/>
      <c r="E11" s="189"/>
      <c r="F11" s="189"/>
      <c r="G11" s="189"/>
      <c r="H11" s="189"/>
      <c r="I11" s="189"/>
      <c r="J11" s="189"/>
      <c r="K11" s="220"/>
    </row>
    <row r="12" ht="18" customHeight="1" spans="1:11">
      <c r="A12" s="165" t="s">
        <v>89</v>
      </c>
      <c r="B12" s="184" t="s">
        <v>85</v>
      </c>
      <c r="C12" s="184" t="s">
        <v>86</v>
      </c>
      <c r="D12" s="185"/>
      <c r="E12" s="167" t="s">
        <v>87</v>
      </c>
      <c r="F12" s="184" t="s">
        <v>85</v>
      </c>
      <c r="G12" s="184" t="s">
        <v>86</v>
      </c>
      <c r="H12" s="184"/>
      <c r="I12" s="167" t="s">
        <v>199</v>
      </c>
      <c r="J12" s="184" t="s">
        <v>85</v>
      </c>
      <c r="K12" s="215" t="s">
        <v>86</v>
      </c>
    </row>
    <row r="13" ht="18" customHeight="1" spans="1:11">
      <c r="A13" s="165" t="s">
        <v>92</v>
      </c>
      <c r="B13" s="184" t="s">
        <v>85</v>
      </c>
      <c r="C13" s="184" t="s">
        <v>86</v>
      </c>
      <c r="D13" s="185"/>
      <c r="E13" s="167" t="s">
        <v>97</v>
      </c>
      <c r="F13" s="184" t="s">
        <v>85</v>
      </c>
      <c r="G13" s="184" t="s">
        <v>86</v>
      </c>
      <c r="H13" s="184"/>
      <c r="I13" s="167" t="s">
        <v>200</v>
      </c>
      <c r="J13" s="184" t="s">
        <v>85</v>
      </c>
      <c r="K13" s="215" t="s">
        <v>86</v>
      </c>
    </row>
    <row r="14" ht="18" customHeight="1" spans="1:11">
      <c r="A14" s="173" t="s">
        <v>201</v>
      </c>
      <c r="B14" s="176" t="s">
        <v>85</v>
      </c>
      <c r="C14" s="176" t="s">
        <v>86</v>
      </c>
      <c r="D14" s="190"/>
      <c r="E14" s="175" t="s">
        <v>202</v>
      </c>
      <c r="F14" s="176" t="s">
        <v>85</v>
      </c>
      <c r="G14" s="176" t="s">
        <v>86</v>
      </c>
      <c r="H14" s="176"/>
      <c r="I14" s="175" t="s">
        <v>203</v>
      </c>
      <c r="J14" s="176" t="s">
        <v>85</v>
      </c>
      <c r="K14" s="216" t="s">
        <v>86</v>
      </c>
    </row>
    <row r="15" ht="18" customHeight="1" spans="1:11">
      <c r="A15" s="178"/>
      <c r="B15" s="191"/>
      <c r="C15" s="191"/>
      <c r="D15" s="179"/>
      <c r="E15" s="178"/>
      <c r="F15" s="191"/>
      <c r="G15" s="191"/>
      <c r="H15" s="191"/>
      <c r="I15" s="178"/>
      <c r="J15" s="191"/>
      <c r="K15" s="191"/>
    </row>
    <row r="16" s="154" customFormat="1" ht="18" customHeight="1" spans="1:11">
      <c r="A16" s="158" t="s">
        <v>204</v>
      </c>
      <c r="B16" s="192"/>
      <c r="C16" s="192"/>
      <c r="D16" s="192"/>
      <c r="E16" s="192"/>
      <c r="F16" s="192"/>
      <c r="G16" s="192"/>
      <c r="H16" s="192"/>
      <c r="I16" s="192"/>
      <c r="J16" s="192"/>
      <c r="K16" s="221"/>
    </row>
    <row r="17" ht="18" customHeight="1" spans="1:11">
      <c r="A17" s="171" t="s">
        <v>205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2"/>
    </row>
    <row r="18" ht="18" customHeight="1" spans="1:11">
      <c r="A18" s="171" t="s">
        <v>266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2"/>
    </row>
    <row r="19" ht="22" customHeight="1" spans="1:11">
      <c r="A19" s="193"/>
      <c r="B19" s="184"/>
      <c r="C19" s="184"/>
      <c r="D19" s="184"/>
      <c r="E19" s="184"/>
      <c r="F19" s="184"/>
      <c r="G19" s="184"/>
      <c r="H19" s="184"/>
      <c r="I19" s="184"/>
      <c r="J19" s="184"/>
      <c r="K19" s="215"/>
    </row>
    <row r="20" ht="22" customHeight="1" spans="1:11">
      <c r="A20" s="194"/>
      <c r="B20" s="195"/>
      <c r="C20" s="195"/>
      <c r="D20" s="195"/>
      <c r="E20" s="195"/>
      <c r="F20" s="195"/>
      <c r="G20" s="195"/>
      <c r="H20" s="195"/>
      <c r="I20" s="195"/>
      <c r="J20" s="195"/>
      <c r="K20" s="223"/>
    </row>
    <row r="21" ht="22" customHeight="1" spans="1:11">
      <c r="A21" s="194"/>
      <c r="B21" s="195"/>
      <c r="C21" s="195"/>
      <c r="D21" s="195"/>
      <c r="E21" s="195"/>
      <c r="F21" s="195"/>
      <c r="G21" s="195"/>
      <c r="H21" s="195"/>
      <c r="I21" s="195"/>
      <c r="J21" s="195"/>
      <c r="K21" s="223"/>
    </row>
    <row r="22" ht="22" customHeight="1" spans="1:11">
      <c r="A22" s="194"/>
      <c r="B22" s="195"/>
      <c r="C22" s="195"/>
      <c r="D22" s="195"/>
      <c r="E22" s="195"/>
      <c r="F22" s="195"/>
      <c r="G22" s="195"/>
      <c r="H22" s="195"/>
      <c r="I22" s="195"/>
      <c r="J22" s="195"/>
      <c r="K22" s="223"/>
    </row>
    <row r="23" ht="22" customHeight="1" spans="1:11">
      <c r="A23" s="196"/>
      <c r="B23" s="197"/>
      <c r="C23" s="197"/>
      <c r="D23" s="197"/>
      <c r="E23" s="197"/>
      <c r="F23" s="197"/>
      <c r="G23" s="197"/>
      <c r="H23" s="197"/>
      <c r="I23" s="197"/>
      <c r="J23" s="197"/>
      <c r="K23" s="224"/>
    </row>
    <row r="24" ht="18" customHeight="1" spans="1:11">
      <c r="A24" s="171" t="s">
        <v>118</v>
      </c>
      <c r="B24" s="172"/>
      <c r="C24" s="184" t="s">
        <v>65</v>
      </c>
      <c r="D24" s="184" t="s">
        <v>66</v>
      </c>
      <c r="E24" s="170"/>
      <c r="F24" s="170"/>
      <c r="G24" s="170"/>
      <c r="H24" s="170"/>
      <c r="I24" s="170"/>
      <c r="J24" s="170"/>
      <c r="K24" s="214"/>
    </row>
    <row r="25" ht="18" customHeight="1" spans="1:11">
      <c r="A25" s="198" t="s">
        <v>207</v>
      </c>
      <c r="B25" s="199"/>
      <c r="C25" s="199"/>
      <c r="D25" s="199"/>
      <c r="E25" s="199"/>
      <c r="F25" s="199"/>
      <c r="G25" s="199"/>
      <c r="H25" s="199"/>
      <c r="I25" s="199"/>
      <c r="J25" s="199"/>
      <c r="K25" s="225"/>
    </row>
    <row r="26" ht="15" spans="1:11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ht="20" customHeight="1" spans="1:11">
      <c r="A27" s="201" t="s">
        <v>208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26" t="s">
        <v>209</v>
      </c>
    </row>
    <row r="28" ht="23" customHeight="1" spans="1:11">
      <c r="A28" s="194" t="s">
        <v>267</v>
      </c>
      <c r="B28" s="195"/>
      <c r="C28" s="195"/>
      <c r="D28" s="195"/>
      <c r="E28" s="195"/>
      <c r="F28" s="195"/>
      <c r="G28" s="195"/>
      <c r="H28" s="195"/>
      <c r="I28" s="195"/>
      <c r="J28" s="227"/>
      <c r="K28" s="228">
        <v>2</v>
      </c>
    </row>
    <row r="29" ht="23" customHeight="1" spans="1:11">
      <c r="A29" s="194" t="s">
        <v>268</v>
      </c>
      <c r="B29" s="195"/>
      <c r="C29" s="195"/>
      <c r="D29" s="195"/>
      <c r="E29" s="195"/>
      <c r="F29" s="195"/>
      <c r="G29" s="195"/>
      <c r="H29" s="195"/>
      <c r="I29" s="195"/>
      <c r="J29" s="227"/>
      <c r="K29" s="219">
        <v>1</v>
      </c>
    </row>
    <row r="30" ht="23" customHeight="1" spans="1:11">
      <c r="A30" s="194" t="s">
        <v>269</v>
      </c>
      <c r="B30" s="195"/>
      <c r="C30" s="195"/>
      <c r="D30" s="195"/>
      <c r="E30" s="195"/>
      <c r="F30" s="195"/>
      <c r="G30" s="195"/>
      <c r="H30" s="195"/>
      <c r="I30" s="195"/>
      <c r="J30" s="227"/>
      <c r="K30" s="219">
        <v>2</v>
      </c>
    </row>
    <row r="31" ht="23" customHeight="1" spans="1:11">
      <c r="A31" s="194"/>
      <c r="B31" s="195"/>
      <c r="C31" s="195"/>
      <c r="D31" s="195"/>
      <c r="E31" s="195"/>
      <c r="F31" s="195"/>
      <c r="G31" s="195"/>
      <c r="H31" s="195"/>
      <c r="I31" s="195"/>
      <c r="J31" s="227"/>
      <c r="K31" s="219"/>
    </row>
    <row r="32" ht="23" customHeight="1" spans="1:11">
      <c r="A32" s="194"/>
      <c r="B32" s="195"/>
      <c r="C32" s="195"/>
      <c r="D32" s="195"/>
      <c r="E32" s="195"/>
      <c r="F32" s="195"/>
      <c r="G32" s="195"/>
      <c r="H32" s="195"/>
      <c r="I32" s="195"/>
      <c r="J32" s="227"/>
      <c r="K32" s="229"/>
    </row>
    <row r="33" ht="23" customHeight="1" spans="1:11">
      <c r="A33" s="194"/>
      <c r="B33" s="195"/>
      <c r="C33" s="195"/>
      <c r="D33" s="195"/>
      <c r="E33" s="195"/>
      <c r="F33" s="195"/>
      <c r="G33" s="195"/>
      <c r="H33" s="195"/>
      <c r="I33" s="195"/>
      <c r="J33" s="227"/>
      <c r="K33" s="230"/>
    </row>
    <row r="34" ht="23" customHeight="1" spans="1:11">
      <c r="A34" s="194"/>
      <c r="B34" s="195"/>
      <c r="C34" s="195"/>
      <c r="D34" s="195"/>
      <c r="E34" s="195"/>
      <c r="F34" s="195"/>
      <c r="G34" s="195"/>
      <c r="H34" s="195"/>
      <c r="I34" s="195"/>
      <c r="J34" s="227"/>
      <c r="K34" s="219"/>
    </row>
    <row r="35" ht="23" customHeight="1" spans="1:11">
      <c r="A35" s="194"/>
      <c r="B35" s="195"/>
      <c r="C35" s="195"/>
      <c r="D35" s="195"/>
      <c r="E35" s="195"/>
      <c r="F35" s="195"/>
      <c r="G35" s="195"/>
      <c r="H35" s="195"/>
      <c r="I35" s="195"/>
      <c r="J35" s="227"/>
      <c r="K35" s="231"/>
    </row>
    <row r="36" ht="23" customHeight="1" spans="1:11">
      <c r="A36" s="203" t="s">
        <v>213</v>
      </c>
      <c r="B36" s="204"/>
      <c r="C36" s="204"/>
      <c r="D36" s="204"/>
      <c r="E36" s="204"/>
      <c r="F36" s="204"/>
      <c r="G36" s="204"/>
      <c r="H36" s="204"/>
      <c r="I36" s="204"/>
      <c r="J36" s="232"/>
      <c r="K36" s="233">
        <f>SUM(K28:K35)</f>
        <v>5</v>
      </c>
    </row>
    <row r="37" ht="18.75" customHeight="1" spans="1:11">
      <c r="A37" s="205" t="s">
        <v>214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34"/>
    </row>
    <row r="38" s="155" customFormat="1" ht="18.75" customHeight="1" spans="1:11">
      <c r="A38" s="171" t="s">
        <v>215</v>
      </c>
      <c r="B38" s="172"/>
      <c r="C38" s="172"/>
      <c r="D38" s="170" t="s">
        <v>216</v>
      </c>
      <c r="E38" s="170"/>
      <c r="F38" s="207" t="s">
        <v>217</v>
      </c>
      <c r="G38" s="208"/>
      <c r="H38" s="172" t="s">
        <v>218</v>
      </c>
      <c r="I38" s="172"/>
      <c r="J38" s="172" t="s">
        <v>219</v>
      </c>
      <c r="K38" s="222"/>
    </row>
    <row r="39" ht="18.75" customHeight="1" spans="1:11">
      <c r="A39" s="171" t="s">
        <v>119</v>
      </c>
      <c r="B39" s="172" t="s">
        <v>270</v>
      </c>
      <c r="C39" s="172"/>
      <c r="D39" s="172"/>
      <c r="E39" s="172"/>
      <c r="F39" s="172"/>
      <c r="G39" s="172"/>
      <c r="H39" s="172"/>
      <c r="I39" s="172"/>
      <c r="J39" s="172"/>
      <c r="K39" s="222"/>
    </row>
    <row r="40" ht="24" customHeight="1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22"/>
    </row>
    <row r="41" ht="24" customHeight="1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22"/>
    </row>
    <row r="42" ht="32.1" customHeight="1" spans="1:11">
      <c r="A42" s="173" t="s">
        <v>130</v>
      </c>
      <c r="B42" s="209" t="s">
        <v>221</v>
      </c>
      <c r="C42" s="209"/>
      <c r="D42" s="175" t="s">
        <v>222</v>
      </c>
      <c r="E42" s="190" t="s">
        <v>133</v>
      </c>
      <c r="F42" s="175" t="s">
        <v>134</v>
      </c>
      <c r="G42" s="210">
        <v>45478</v>
      </c>
      <c r="H42" s="211" t="s">
        <v>135</v>
      </c>
      <c r="I42" s="211"/>
      <c r="J42" s="209" t="s">
        <v>136</v>
      </c>
      <c r="K42" s="235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尾期</vt:lpstr>
      <vt:lpstr>验货尺寸表 (尾期)</vt:lpstr>
      <vt:lpstr>尾期 (第二次走货)</vt:lpstr>
      <vt:lpstr>验货尺寸表 (尾期第二次走货）</vt:lpstr>
      <vt:lpstr>尾期 尾数)</vt:lpstr>
      <vt:lpstr>验货尺寸表 (尾数）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2024-07-09T04:02:35Z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