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<sst xmlns="http://schemas.openxmlformats.org/spreadsheetml/2006/main" count="992" uniqueCount="355">
  <si>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</si>
  <si>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</si>
  <si>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</si>
  <si>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</si>
  <si>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</si>
  <si>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</si>
  <si>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</si>
  <si>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</si>
  <si>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</si>
  <si>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</si>
  <si>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</si>
  <si>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</si>
  <si>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</si>
  <si>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</si>
  <si>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</si>
  <si>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</si>
  <si>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</si>
  <si>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</si>
  <si>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</si>
  <si>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</si>
  <si>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</si>
  <si>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</si>
  <si>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</si>
  <si>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</si>
  <si>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</si>
  <si>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</si>
  <si>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</si>
  <si>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</si>
  <si>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TAMMAM91575</t>
  </si>
  <si>
    <t>合同交期</t>
  </si>
  <si>
    <t>产前确认样</t>
  </si>
  <si>
    <t>有</t>
  </si>
  <si>
    <t>无</t>
  </si>
  <si>
    <t>品名</t>
  </si>
  <si>
    <t>男式休闲裤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</si>
  <si>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</si>
  <si>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</si>
  <si>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</si>
  <si>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</si>
  <si>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</si>
  <si>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</si>
  <si>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</si>
  <si>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</si>
  <si>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</si>
  <si>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</si>
  <si>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</si>
  <si>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</si>
  <si>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</si>
  <si>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</si>
  <si>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</si>
  <si>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</si>
  <si>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</si>
  <si>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</si>
  <si>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</si>
  <si>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</si>
  <si>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</si>
  <si>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</si>
  <si>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</si>
  <si>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</si>
  <si>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</si>
  <si>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</si>
  <si>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</si>
  <si>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</si>
  <si>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</si>
  <si>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</si>
  <si>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</si>
  <si>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</si>
  <si>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</si>
  <si>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</si>
  <si>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</si>
  <si>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</si>
  <si>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</si>
  <si>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</si>
  <si>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</si>
  <si>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</si>
  <si>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</si>
  <si>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</si>
  <si>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</si>
  <si>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</si>
  <si>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</si>
  <si>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</si>
  <si>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</si>
  <si>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</si>
  <si>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</si>
  <si>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</si>
  <si>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</si>
  <si>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黑色、L码、1件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</si>
  <si>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</si>
  <si>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</si>
  <si>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</si>
  <si>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</si>
  <si>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</si>
  <si>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1：腰头抽褶不均匀，大货需要改善。</t>
  </si>
  <si>
    <t>2：前袋贴条不顺直，</t>
  </si>
  <si>
    <t>3：腰头与前袋口位置左右不对称。</t>
  </si>
  <si>
    <t>4：膝围处省位左右不对称</t>
  </si>
  <si>
    <t>5：后袋袋唇大小出现宽窄，</t>
  </si>
  <si>
    <t>6：线头未清理干净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</si>
  <si>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</si>
  <si>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</si>
  <si>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</si>
  <si>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</si>
  <si>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</si>
  <si>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</si>
  <si>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</si>
  <si>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</si>
  <si>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</si>
  <si>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</si>
  <si>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</si>
  <si>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</si>
  <si>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</si>
  <si>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</si>
  <si>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</si>
  <si>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</si>
  <si>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</si>
  <si>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</si>
  <si>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</si>
  <si>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L/黑色(大货首件）</t>
  </si>
  <si>
    <t>165/80B</t>
  </si>
  <si>
    <t>170/84B</t>
  </si>
  <si>
    <t>175/88B</t>
  </si>
  <si>
    <t>180/92B</t>
  </si>
  <si>
    <t>185/96B</t>
  </si>
  <si>
    <t>190/100B</t>
  </si>
  <si>
    <t>洗水后</t>
  </si>
  <si>
    <t>裤长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</si>
  <si>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</si>
  <si>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+0</t>
  </si>
  <si>
    <t>内档长</t>
  </si>
  <si>
    <t>腰围（平量）</t>
  </si>
  <si>
    <t>腰围（拉量）</t>
  </si>
  <si>
    <t>臀围</t>
  </si>
  <si>
    <t>腿围/2</t>
  </si>
  <si>
    <t>-0.5</t>
  </si>
  <si>
    <t>膝围/2</t>
  </si>
  <si>
    <t>脚口/2</t>
  </si>
  <si>
    <t>前裆长（含腰）</t>
  </si>
  <si>
    <t>后裆长（含腰)</t>
  </si>
  <si>
    <t>脚口高</t>
  </si>
  <si>
    <t>前插袋</t>
  </si>
  <si>
    <t>后口袋</t>
  </si>
  <si>
    <t>前腰高</t>
  </si>
  <si>
    <t>后腰高</t>
  </si>
  <si>
    <t>腰绳长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</si>
  <si>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</si>
  <si>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</si>
  <si>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</si>
  <si>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</si>
  <si>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</si>
  <si>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</si>
  <si>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</si>
  <si>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</si>
  <si>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</si>
  <si>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</si>
  <si>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</si>
  <si>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</si>
  <si>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</si>
  <si>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黑色，M,XXL,XXXL,各3件</t>
  </si>
  <si>
    <t>蓝岩黑，L,XL，各3件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</si>
  <si>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</si>
  <si>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</si>
  <si>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</si>
  <si>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1：上脚口有接线不顺直（1件）</t>
  </si>
  <si>
    <t>2：右侧袋拼块不圆顺，有起皱现象（1件）</t>
  </si>
  <si>
    <t>【整改的严重缺陷及整改复核时间】</t>
  </si>
  <si>
    <t>+0.1</t>
  </si>
  <si>
    <t>+0.6</t>
  </si>
  <si>
    <t>+0.3</t>
  </si>
  <si>
    <t>+0.2</t>
  </si>
  <si>
    <t>-1</t>
  </si>
  <si>
    <t>-0.6</t>
  </si>
  <si>
    <t>+1</t>
  </si>
  <si>
    <t>-0.8</t>
  </si>
  <si>
    <t>-0.4</t>
  </si>
  <si>
    <t>-0.2</t>
  </si>
  <si>
    <t>-0.3</t>
  </si>
  <si>
    <t>-0.1</t>
  </si>
  <si>
    <t>+0.4</t>
  </si>
  <si>
    <t xml:space="preserve">    1. 初期请洗测2-3件，有问题的另加测量数量。</t>
  </si>
  <si>
    <t>2.中期验货需要齐色码洗水测试，并填写洗水前后尺寸</t>
  </si>
  <si>
    <t>验货时间：2024/6/24</t>
  </si>
  <si>
    <t>洗前/洗后</t>
  </si>
  <si>
    <t>+0.1/+0</t>
  </si>
  <si>
    <t>-0.5/+0</t>
  </si>
  <si>
    <t>+0.6/+0.8</t>
  </si>
  <si>
    <t>+0.3/+0.3</t>
  </si>
  <si>
    <t>-0.8/-0.7</t>
  </si>
  <si>
    <t>-0.6/-1</t>
  </si>
  <si>
    <t>+6/+0</t>
  </si>
  <si>
    <t>-0.5/-0.3</t>
  </si>
  <si>
    <t>+0/-0.2</t>
  </si>
  <si>
    <t>+0/+0</t>
  </si>
  <si>
    <t>+1/+1</t>
  </si>
  <si>
    <t>-0.4/-0.3</t>
  </si>
  <si>
    <t>-0.4/-0.4</t>
  </si>
  <si>
    <t>-0.2/-0.1</t>
  </si>
  <si>
    <t>-0.5/-0.5</t>
  </si>
  <si>
    <t>-0.3/-0.5</t>
  </si>
  <si>
    <t>+0.1/+0.1</t>
  </si>
  <si>
    <t>+0.2/+0.2</t>
  </si>
  <si>
    <t>-0.3/-0.3</t>
  </si>
  <si>
    <t>-0.2/-0.4</t>
  </si>
  <si>
    <t>+0/-0.5</t>
  </si>
  <si>
    <t>-0.1/+0</t>
  </si>
  <si>
    <t>+0.4/+0.4</t>
  </si>
  <si>
    <t>-0.2/-0.2</t>
  </si>
  <si>
    <t>+0.3/+0</t>
  </si>
  <si>
    <t>验货时间：2024/6/22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</si>
  <si>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</si>
  <si>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</si>
  <si>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</si>
  <si>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</si>
  <si>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</si>
  <si>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</si>
  <si>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</si>
  <si>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</si>
  <si>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</si>
  <si>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</si>
  <si>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</si>
  <si>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</si>
  <si>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</si>
  <si>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</si>
  <si>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</si>
  <si>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</si>
  <si>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</si>
  <si>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</si>
  <si>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</si>
  <si>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</si>
  <si>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</si>
  <si>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</si>
  <si>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</si>
  <si>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</si>
  <si>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</si>
  <si>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</si>
  <si>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</si>
  <si>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</si>
  <si>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</si>
  <si>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</si>
  <si>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</si>
  <si>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</si>
  <si>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</si>
  <si>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</si>
  <si>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</si>
  <si>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</si>
  <si>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黑色：S/3、M/25、L/25、XL/25、XXL/25、XXXL/25</t>
  </si>
  <si>
    <t>蓝岩黑：S/1、M/16、L/16、XL/16、XXL/16、XXXL/16</t>
  </si>
  <si>
    <t>情况说明：</t>
  </si>
  <si>
    <t xml:space="preserve">【问题点描述】  </t>
  </si>
  <si>
    <t>1：吊粒方向穿错（1件，蓝岩黑,XXL)</t>
  </si>
  <si>
    <t>2:袋子内里线头未清理干净（1件）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</si>
  <si>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</si>
  <si>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</si>
  <si>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</si>
  <si>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</si>
  <si>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</si>
  <si>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</si>
  <si>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尾期验货，抽验125件，不良品2件，在可接受范围内，以上不良品样裤需改善后才能出货。</t>
  </si>
  <si>
    <t>以上问题点已修正。</t>
  </si>
  <si>
    <t>服装QC部门</t>
  </si>
  <si>
    <t>检验人</t>
  </si>
  <si>
    <t>+0.7</t>
  </si>
  <si>
    <t>-0.7</t>
  </si>
  <si>
    <t>+0.8</t>
  </si>
  <si>
    <t>验货时间：7-6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</si>
  <si>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</si>
  <si>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</si>
  <si>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</si>
  <si>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</si>
  <si>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</si>
  <si>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</si>
  <si>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</si>
  <si>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</si>
  <si>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</si>
  <si>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</si>
  <si>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</si>
  <si>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</si>
  <si>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</si>
  <si>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</si>
  <si>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</si>
  <si>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</si>
  <si>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</si>
  <si>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G240401832</t>
  </si>
  <si>
    <t>C23517A</t>
  </si>
  <si>
    <t>TAEEAM91571</t>
  </si>
  <si>
    <t>源莱美</t>
  </si>
  <si>
    <t>YES</t>
  </si>
  <si>
    <t>G240301140A</t>
  </si>
  <si>
    <t>TAEEAM92572</t>
  </si>
  <si>
    <t>TAMMAM92576</t>
  </si>
  <si>
    <t>制表时间：2024年5月23日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</si>
  <si>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</si>
  <si>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</si>
  <si>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</si>
  <si>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</si>
  <si>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</si>
  <si>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</si>
  <si>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</si>
  <si>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</si>
  <si>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</si>
  <si>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</si>
  <si>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</si>
  <si>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制表时间：2024年5月24日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</si>
  <si>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</si>
  <si>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</si>
  <si>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</si>
  <si>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</si>
  <si>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</si>
  <si>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</si>
  <si>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</si>
  <si>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</si>
  <si>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</si>
  <si>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</si>
  <si>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</si>
  <si>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</si>
  <si>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</si>
  <si>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</si>
  <si>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</si>
  <si>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</si>
  <si>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</si>
  <si>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</si>
  <si>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</si>
  <si>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</si>
  <si>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</si>
  <si>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</si>
  <si>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</si>
  <si>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</si>
  <si>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</si>
  <si>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</si>
  <si>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</si>
  <si>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</si>
  <si>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</si>
  <si>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</si>
  <si>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</si>
  <si>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</si>
  <si>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</si>
  <si>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</si>
  <si>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</si>
  <si>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</si>
  <si>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</si>
  <si>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</si>
  <si>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</si>
  <si>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左右前片/前袋左右袋唇</t>
  </si>
  <si>
    <t>压烫胶条</t>
  </si>
  <si>
    <t>未脱落</t>
  </si>
  <si>
    <t>后片/右侧</t>
  </si>
  <si>
    <t>印花</t>
  </si>
  <si>
    <t>制表时间：2024年5月30日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</si>
  <si>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</si>
  <si>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</si>
  <si>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</si>
  <si>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</si>
  <si>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</si>
  <si>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4.5CM橡筋</t>
  </si>
  <si>
    <t>制表时间：2024年5月28日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</si>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</sst>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6" borderId="73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4" applyNumberFormat="0" applyFill="0" applyAlignment="0" applyProtection="0">
      <alignment vertical="center"/>
    </xf>
    <xf numFmtId="0" fontId="35" fillId="0" borderId="74" applyNumberFormat="0" applyFill="0" applyAlignment="0" applyProtection="0">
      <alignment vertical="center"/>
    </xf>
    <xf numFmtId="0" fontId="36" fillId="0" borderId="7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76" applyNumberFormat="0" applyAlignment="0" applyProtection="0">
      <alignment vertical="center"/>
    </xf>
    <xf numFmtId="0" fontId="38" fillId="8" borderId="77" applyNumberFormat="0" applyAlignment="0" applyProtection="0">
      <alignment vertical="center"/>
    </xf>
    <xf numFmtId="0" fontId="39" fillId="8" borderId="76" applyNumberFormat="0" applyAlignment="0" applyProtection="0">
      <alignment vertical="center"/>
    </xf>
    <xf numFmtId="0" fontId="40" fillId="9" borderId="78" applyNumberFormat="0" applyAlignment="0" applyProtection="0">
      <alignment vertical="center"/>
    </xf>
    <xf numFmtId="0" fontId="41" fillId="0" borderId="79" applyNumberFormat="0" applyFill="0" applyAlignment="0" applyProtection="0">
      <alignment vertical="center"/>
    </xf>
    <xf numFmtId="0" fontId="42" fillId="0" borderId="80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8" fillId="0" borderId="0">
      <alignment vertical="center"/>
    </xf>
    <xf numFmtId="0" fontId="8" fillId="0" borderId="0">
      <alignment vertical="center"/>
    </xf>
  </cellStyleXfs>
  <cellXfs count="35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10" fillId="3" borderId="0" xfId="51" applyFont="1" applyFill="1"/>
    <xf numFmtId="0" fontId="11" fillId="3" borderId="0" xfId="51" applyFont="1" applyFill="1" applyAlignment="1">
      <alignment horizontal="center"/>
    </xf>
    <xf numFmtId="0" fontId="10" fillId="3" borderId="0" xfId="51" applyFont="1" applyFill="1" applyAlignment="1">
      <alignment horizontal="center"/>
    </xf>
    <xf numFmtId="0" fontId="11" fillId="3" borderId="2" xfId="49" applyFont="1" applyFill="1" applyBorder="1" applyAlignment="1">
      <alignment horizontal="center" vertical="center"/>
    </xf>
    <xf numFmtId="0" fontId="12" fillId="0" borderId="2" xfId="49" applyFont="1" applyBorder="1" applyAlignment="1">
      <alignment horizontal="center" vertical="center"/>
    </xf>
    <xf numFmtId="0" fontId="10" fillId="3" borderId="2" xfId="49" applyFont="1" applyFill="1" applyBorder="1" applyAlignment="1">
      <alignment horizontal="center" vertical="center"/>
    </xf>
    <xf numFmtId="0" fontId="10" fillId="3" borderId="9" xfId="51" applyFont="1" applyFill="1" applyBorder="1" applyAlignment="1">
      <alignment horizont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3" fillId="0" borderId="7" xfId="50" applyFont="1" applyBorder="1" applyAlignment="1">
      <alignment horizontal="center" vertical="center"/>
    </xf>
    <xf numFmtId="0" fontId="13" fillId="0" borderId="2" xfId="50" applyFont="1" applyBorder="1" applyAlignment="1">
      <alignment horizontal="center" vertical="center"/>
    </xf>
    <xf numFmtId="0" fontId="14" fillId="0" borderId="2" xfId="5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0" fillId="3" borderId="10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9" xfId="49" applyFont="1" applyFill="1" applyBorder="1" applyAlignment="1">
      <alignment horizontal="left" vertical="center"/>
    </xf>
    <xf numFmtId="0" fontId="10" fillId="3" borderId="9" xfId="49" applyFont="1" applyFill="1" applyBorder="1" applyAlignment="1">
      <alignment horizontal="center" vertical="center"/>
    </xf>
    <xf numFmtId="0" fontId="10" fillId="3" borderId="11" xfId="49" applyFont="1" applyFill="1" applyBorder="1" applyAlignment="1">
      <alignment horizontal="center" vertical="center"/>
    </xf>
    <xf numFmtId="0" fontId="11" fillId="3" borderId="1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6" fillId="0" borderId="0" xfId="49" applyAlignment="1">
      <alignment horizontal="left" vertical="center"/>
    </xf>
    <xf numFmtId="0" fontId="17" fillId="0" borderId="13" xfId="49" applyFont="1" applyBorder="1" applyAlignment="1">
      <alignment horizontal="center" vertical="top"/>
    </xf>
    <xf numFmtId="0" fontId="18" fillId="0" borderId="14" xfId="49" applyFont="1" applyBorder="1" applyAlignment="1">
      <alignment horizontal="left" vertical="center"/>
    </xf>
    <xf numFmtId="0" fontId="12" fillId="0" borderId="15" xfId="49" applyFont="1" applyBorder="1" applyAlignment="1">
      <alignment horizontal="center" vertical="center"/>
    </xf>
    <xf numFmtId="0" fontId="18" fillId="0" borderId="16" xfId="49" applyFont="1" applyBorder="1" applyAlignment="1">
      <alignment horizontal="center" vertical="center"/>
    </xf>
    <xf numFmtId="0" fontId="19" fillId="0" borderId="16" xfId="49" applyFont="1" applyBorder="1">
      <alignment vertical="center"/>
    </xf>
    <xf numFmtId="0" fontId="18" fillId="0" borderId="16" xfId="49" applyFont="1" applyBorder="1">
      <alignment vertical="center"/>
    </xf>
    <xf numFmtId="0" fontId="12" fillId="0" borderId="17" xfId="49" applyFont="1" applyBorder="1" applyAlignment="1">
      <alignment horizontal="left" vertical="center"/>
    </xf>
    <xf numFmtId="0" fontId="12" fillId="0" borderId="18" xfId="49" applyFont="1" applyBorder="1" applyAlignment="1">
      <alignment horizontal="left" vertical="center"/>
    </xf>
    <xf numFmtId="0" fontId="18" fillId="0" borderId="19" xfId="49" applyFont="1" applyBorder="1">
      <alignment vertical="center"/>
    </xf>
    <xf numFmtId="0" fontId="12" fillId="0" borderId="17" xfId="49" applyFont="1" applyBorder="1" applyAlignment="1">
      <alignment horizontal="center" vertical="center"/>
    </xf>
    <xf numFmtId="0" fontId="18" fillId="0" borderId="17" xfId="49" applyFont="1" applyBorder="1">
      <alignment vertical="center"/>
    </xf>
    <xf numFmtId="58" fontId="19" fillId="0" borderId="17" xfId="49" applyNumberFormat="1" applyFont="1" applyBorder="1" applyAlignment="1">
      <alignment horizontal="center" vertical="center"/>
    </xf>
    <xf numFmtId="0" fontId="19" fillId="0" borderId="17" xfId="49" applyFont="1" applyBorder="1" applyAlignment="1">
      <alignment horizontal="center" vertical="center"/>
    </xf>
    <xf numFmtId="0" fontId="18" fillId="0" borderId="17" xfId="49" applyFont="1" applyBorder="1" applyAlignment="1">
      <alignment horizontal="center" vertical="center"/>
    </xf>
    <xf numFmtId="0" fontId="18" fillId="0" borderId="19" xfId="49" applyFont="1" applyBorder="1" applyAlignment="1">
      <alignment horizontal="left" vertical="center"/>
    </xf>
    <xf numFmtId="0" fontId="18" fillId="0" borderId="17" xfId="49" applyFont="1" applyBorder="1" applyAlignment="1">
      <alignment horizontal="left" vertical="center"/>
    </xf>
    <xf numFmtId="0" fontId="18" fillId="0" borderId="20" xfId="49" applyFont="1" applyBorder="1">
      <alignment vertical="center"/>
    </xf>
    <xf numFmtId="0" fontId="12" fillId="0" borderId="21" xfId="49" applyFont="1" applyBorder="1" applyAlignment="1">
      <alignment horizontal="center" vertical="center"/>
    </xf>
    <xf numFmtId="0" fontId="18" fillId="0" borderId="21" xfId="49" applyFont="1" applyBorder="1">
      <alignment vertical="center"/>
    </xf>
    <xf numFmtId="0" fontId="19" fillId="0" borderId="21" xfId="49" applyFont="1" applyBorder="1">
      <alignment vertical="center"/>
    </xf>
    <xf numFmtId="0" fontId="19" fillId="0" borderId="21" xfId="49" applyFont="1" applyBorder="1" applyAlignment="1">
      <alignment horizontal="left" vertical="center"/>
    </xf>
    <xf numFmtId="0" fontId="18" fillId="0" borderId="21" xfId="49" applyFont="1" applyBorder="1" applyAlignment="1">
      <alignment horizontal="left" vertical="center"/>
    </xf>
    <xf numFmtId="0" fontId="18" fillId="0" borderId="0" xfId="49" applyFont="1">
      <alignment vertical="center"/>
    </xf>
    <xf numFmtId="0" fontId="19" fillId="0" borderId="0" xfId="49" applyFont="1">
      <alignment vertical="center"/>
    </xf>
    <xf numFmtId="0" fontId="19" fillId="0" borderId="0" xfId="49" applyFont="1" applyAlignment="1">
      <alignment horizontal="left" vertical="center"/>
    </xf>
    <xf numFmtId="0" fontId="18" fillId="0" borderId="14" xfId="49" applyFont="1" applyBorder="1">
      <alignment vertical="center"/>
    </xf>
    <xf numFmtId="0" fontId="19" fillId="0" borderId="22" xfId="49" applyFont="1" applyBorder="1" applyAlignment="1">
      <alignment horizontal="center" vertical="center"/>
    </xf>
    <xf numFmtId="0" fontId="19" fillId="0" borderId="23" xfId="49" applyFont="1" applyBorder="1" applyAlignment="1">
      <alignment horizontal="center" vertical="center"/>
    </xf>
    <xf numFmtId="0" fontId="19" fillId="0" borderId="17" xfId="49" applyFont="1" applyBorder="1" applyAlignment="1">
      <alignment horizontal="left" vertical="center"/>
    </xf>
    <xf numFmtId="0" fontId="19" fillId="0" borderId="17" xfId="49" applyFont="1" applyBorder="1">
      <alignment vertical="center"/>
    </xf>
    <xf numFmtId="0" fontId="19" fillId="0" borderId="24" xfId="49" applyFont="1" applyBorder="1" applyAlignment="1">
      <alignment horizontal="center" vertical="center"/>
    </xf>
    <xf numFmtId="0" fontId="19" fillId="0" borderId="25" xfId="49" applyFont="1" applyBorder="1" applyAlignment="1">
      <alignment horizontal="center" vertical="center"/>
    </xf>
    <xf numFmtId="0" fontId="15" fillId="0" borderId="26" xfId="49" applyFont="1" applyBorder="1" applyAlignment="1">
      <alignment horizontal="left" vertical="center"/>
    </xf>
    <xf numFmtId="0" fontId="15" fillId="0" borderId="25" xfId="49" applyFont="1" applyBorder="1" applyAlignment="1">
      <alignment horizontal="left" vertical="center"/>
    </xf>
    <xf numFmtId="0" fontId="18" fillId="0" borderId="16" xfId="49" applyFont="1" applyBorder="1" applyAlignment="1">
      <alignment horizontal="left" vertical="center"/>
    </xf>
    <xf numFmtId="0" fontId="19" fillId="0" borderId="19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9" fillId="0" borderId="25" xfId="49" applyFont="1" applyBorder="1" applyAlignment="1">
      <alignment horizontal="left" vertical="center"/>
    </xf>
    <xf numFmtId="0" fontId="19" fillId="0" borderId="19" xfId="49" applyFont="1" applyBorder="1" applyAlignment="1">
      <alignment horizontal="left" vertical="center" wrapText="1"/>
    </xf>
    <xf numFmtId="0" fontId="19" fillId="0" borderId="17" xfId="49" applyFont="1" applyBorder="1" applyAlignment="1">
      <alignment horizontal="left" vertical="center" wrapText="1"/>
    </xf>
    <xf numFmtId="0" fontId="18" fillId="0" borderId="20" xfId="49" applyFont="1" applyBorder="1" applyAlignment="1">
      <alignment horizontal="left" vertical="center"/>
    </xf>
    <xf numFmtId="0" fontId="16" fillId="0" borderId="21" xfId="49" applyBorder="1" applyAlignment="1">
      <alignment horizontal="center" vertical="center"/>
    </xf>
    <xf numFmtId="0" fontId="18" fillId="0" borderId="27" xfId="49" applyFont="1" applyBorder="1" applyAlignment="1">
      <alignment horizontal="center" vertical="center"/>
    </xf>
    <xf numFmtId="0" fontId="18" fillId="0" borderId="28" xfId="49" applyFont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0" fontId="16" fillId="0" borderId="26" xfId="49" applyBorder="1" applyAlignment="1">
      <alignment horizontal="left" vertical="center"/>
    </xf>
    <xf numFmtId="0" fontId="16" fillId="0" borderId="25" xfId="49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5" fillId="0" borderId="14" xfId="49" applyFont="1" applyBorder="1" applyAlignment="1">
      <alignment horizontal="left" vertical="center"/>
    </xf>
    <xf numFmtId="0" fontId="15" fillId="0" borderId="16" xfId="49" applyFont="1" applyBorder="1" applyAlignment="1">
      <alignment horizontal="left" vertical="center"/>
    </xf>
    <xf numFmtId="0" fontId="18" fillId="0" borderId="24" xfId="49" applyFont="1" applyBorder="1" applyAlignment="1">
      <alignment horizontal="left" vertical="center"/>
    </xf>
    <xf numFmtId="0" fontId="18" fillId="0" borderId="31" xfId="49" applyFont="1" applyBorder="1" applyAlignment="1">
      <alignment horizontal="left" vertical="center"/>
    </xf>
    <xf numFmtId="0" fontId="19" fillId="0" borderId="21" xfId="49" applyFont="1" applyBorder="1" applyAlignment="1">
      <alignment horizontal="center" vertical="center"/>
    </xf>
    <xf numFmtId="58" fontId="19" fillId="0" borderId="21" xfId="49" applyNumberFormat="1" applyFont="1" applyBorder="1">
      <alignment vertical="center"/>
    </xf>
    <xf numFmtId="0" fontId="18" fillId="0" borderId="21" xfId="49" applyFont="1" applyBorder="1" applyAlignment="1">
      <alignment horizontal="center" vertical="center"/>
    </xf>
    <xf numFmtId="0" fontId="19" fillId="0" borderId="16" xfId="49" applyFont="1" applyBorder="1" applyAlignment="1">
      <alignment horizontal="center" vertical="center"/>
    </xf>
    <xf numFmtId="0" fontId="19" fillId="0" borderId="32" xfId="49" applyFont="1" applyBorder="1" applyAlignment="1">
      <alignment horizontal="center" vertical="center"/>
    </xf>
    <xf numFmtId="0" fontId="18" fillId="0" borderId="18" xfId="49" applyFont="1" applyBorder="1" applyAlignment="1">
      <alignment horizontal="center" vertical="center"/>
    </xf>
    <xf numFmtId="0" fontId="19" fillId="0" borderId="18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19" fillId="0" borderId="34" xfId="49" applyFont="1" applyBorder="1" applyAlignment="1">
      <alignment horizontal="center" vertical="center"/>
    </xf>
    <xf numFmtId="0" fontId="19" fillId="0" borderId="35" xfId="49" applyFont="1" applyBorder="1" applyAlignment="1">
      <alignment horizontal="center" vertical="center"/>
    </xf>
    <xf numFmtId="0" fontId="15" fillId="0" borderId="35" xfId="49" applyFont="1" applyBorder="1" applyAlignment="1">
      <alignment horizontal="left" vertical="center"/>
    </xf>
    <xf numFmtId="0" fontId="18" fillId="0" borderId="32" xfId="49" applyFont="1" applyBorder="1" applyAlignment="1">
      <alignment horizontal="left" vertical="center"/>
    </xf>
    <xf numFmtId="0" fontId="18" fillId="0" borderId="18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18" xfId="49" applyFont="1" applyBorder="1" applyAlignment="1">
      <alignment horizontal="left" vertical="center" wrapText="1"/>
    </xf>
    <xf numFmtId="0" fontId="16" fillId="0" borderId="33" xfId="49" applyBorder="1" applyAlignment="1">
      <alignment horizontal="center" vertical="center"/>
    </xf>
    <xf numFmtId="0" fontId="18" fillId="0" borderId="34" xfId="49" applyFont="1" applyBorder="1" applyAlignment="1">
      <alignment horizontal="left" vertical="center"/>
    </xf>
    <xf numFmtId="0" fontId="16" fillId="0" borderId="35" xfId="49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15" fillId="0" borderId="32" xfId="49" applyFont="1" applyBorder="1" applyAlignment="1">
      <alignment horizontal="left" vertical="center"/>
    </xf>
    <xf numFmtId="0" fontId="19" fillId="0" borderId="33" xfId="49" applyFont="1" applyBorder="1" applyAlignment="1">
      <alignment horizontal="center" vertical="center"/>
    </xf>
    <xf numFmtId="0" fontId="11" fillId="3" borderId="3" xfId="51" applyFont="1" applyFill="1" applyBorder="1" applyAlignment="1">
      <alignment horizontal="center" vertical="center"/>
    </xf>
    <xf numFmtId="0" fontId="11" fillId="3" borderId="8" xfId="51" applyFont="1" applyFill="1" applyBorder="1" applyAlignment="1">
      <alignment horizontal="center" vertical="center"/>
    </xf>
    <xf numFmtId="0" fontId="13" fillId="0" borderId="3" xfId="50" applyFont="1" applyBorder="1" applyAlignment="1">
      <alignment horizontal="center" vertical="center"/>
    </xf>
    <xf numFmtId="0" fontId="14" fillId="0" borderId="3" xfId="50" applyFont="1" applyBorder="1" applyAlignment="1">
      <alignment horizontal="center" vertical="center"/>
    </xf>
    <xf numFmtId="0" fontId="11" fillId="3" borderId="4" xfId="51" applyFont="1" applyFill="1" applyBorder="1" applyAlignment="1">
      <alignment horizontal="center" vertical="center"/>
    </xf>
    <xf numFmtId="0" fontId="13" fillId="0" borderId="4" xfId="50" applyFont="1" applyBorder="1" applyAlignment="1">
      <alignment horizontal="center" vertical="center"/>
    </xf>
    <xf numFmtId="0" fontId="14" fillId="0" borderId="4" xfId="50" applyFont="1" applyBorder="1" applyAlignment="1">
      <alignment horizontal="center" vertical="center"/>
    </xf>
    <xf numFmtId="49" fontId="10" fillId="3" borderId="37" xfId="51" applyNumberFormat="1" applyFont="1" applyFill="1" applyBorder="1" applyAlignment="1">
      <alignment horizontal="center"/>
    </xf>
    <xf numFmtId="49" fontId="10" fillId="3" borderId="38" xfId="51" applyNumberFormat="1" applyFont="1" applyFill="1" applyBorder="1" applyAlignment="1">
      <alignment horizontal="center"/>
    </xf>
    <xf numFmtId="49" fontId="10" fillId="3" borderId="38" xfId="52" applyNumberFormat="1" applyFont="1" applyFill="1" applyBorder="1" applyAlignment="1">
      <alignment horizontal="center" vertical="center"/>
    </xf>
    <xf numFmtId="49" fontId="10" fillId="3" borderId="39" xfId="51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 vertical="center"/>
    </xf>
    <xf numFmtId="0" fontId="10" fillId="3" borderId="5" xfId="51" applyFont="1" applyFill="1" applyBorder="1" applyAlignment="1">
      <alignment horizontal="center" vertical="center"/>
    </xf>
    <xf numFmtId="0" fontId="11" fillId="3" borderId="5" xfId="52" applyFont="1" applyFill="1" applyBorder="1" applyAlignment="1">
      <alignment horizontal="center" vertical="center"/>
    </xf>
    <xf numFmtId="49" fontId="10" fillId="3" borderId="5" xfId="52" applyNumberFormat="1" applyFont="1" applyFill="1" applyBorder="1" applyAlignment="1">
      <alignment horizontal="center" vertical="center"/>
    </xf>
    <xf numFmtId="0" fontId="21" fillId="0" borderId="13" xfId="49" applyFont="1" applyBorder="1" applyAlignment="1">
      <alignment horizontal="center" vertical="top"/>
    </xf>
    <xf numFmtId="0" fontId="20" fillId="0" borderId="40" xfId="49" applyFont="1" applyBorder="1" applyAlignment="1">
      <alignment horizontal="left" vertical="center"/>
    </xf>
    <xf numFmtId="0" fontId="20" fillId="0" borderId="15" xfId="49" applyFont="1" applyBorder="1" applyAlignment="1">
      <alignment horizontal="center" vertical="center"/>
    </xf>
    <xf numFmtId="0" fontId="22" fillId="0" borderId="15" xfId="49" applyFont="1" applyBorder="1" applyAlignment="1">
      <alignment horizontal="center" vertical="center"/>
    </xf>
    <xf numFmtId="0" fontId="15" fillId="0" borderId="15" xfId="49" applyFont="1" applyBorder="1" applyAlignment="1">
      <alignment horizontal="left" vertical="center"/>
    </xf>
    <xf numFmtId="0" fontId="15" fillId="0" borderId="14" xfId="49" applyFont="1" applyBorder="1" applyAlignment="1">
      <alignment horizontal="center" vertical="center"/>
    </xf>
    <xf numFmtId="0" fontId="15" fillId="0" borderId="41" xfId="49" applyFont="1" applyBorder="1" applyAlignment="1">
      <alignment horizontal="center" vertical="center"/>
    </xf>
    <xf numFmtId="0" fontId="15" fillId="0" borderId="42" xfId="49" applyFont="1" applyBorder="1" applyAlignment="1">
      <alignment horizontal="center" vertical="center"/>
    </xf>
    <xf numFmtId="0" fontId="20" fillId="0" borderId="14" xfId="49" applyFont="1" applyBorder="1" applyAlignment="1">
      <alignment horizontal="center" vertical="center"/>
    </xf>
    <xf numFmtId="0" fontId="20" fillId="0" borderId="16" xfId="49" applyFont="1" applyBorder="1" applyAlignment="1">
      <alignment horizontal="center" vertical="center"/>
    </xf>
    <xf numFmtId="0" fontId="20" fillId="0" borderId="32" xfId="49" applyFont="1" applyBorder="1" applyAlignment="1">
      <alignment horizontal="center" vertical="center"/>
    </xf>
    <xf numFmtId="0" fontId="12" fillId="0" borderId="2" xfId="49" applyFont="1" applyBorder="1" applyAlignment="1">
      <alignment horizontal="left" vertical="center"/>
    </xf>
    <xf numFmtId="0" fontId="15" fillId="0" borderId="31" xfId="49" applyFont="1" applyBorder="1" applyAlignment="1">
      <alignment horizontal="left" vertical="center"/>
    </xf>
    <xf numFmtId="0" fontId="15" fillId="0" borderId="17" xfId="49" applyFont="1" applyBorder="1" applyAlignment="1">
      <alignment horizontal="left" vertical="center"/>
    </xf>
    <xf numFmtId="14" fontId="12" fillId="0" borderId="17" xfId="49" applyNumberFormat="1" applyFont="1" applyBorder="1" applyAlignment="1">
      <alignment horizontal="center" vertical="center"/>
    </xf>
    <xf numFmtId="14" fontId="12" fillId="0" borderId="18" xfId="49" applyNumberFormat="1" applyFont="1" applyBorder="1" applyAlignment="1">
      <alignment horizontal="center" vertical="center"/>
    </xf>
    <xf numFmtId="0" fontId="15" fillId="0" borderId="19" xfId="49" applyFont="1" applyBorder="1" applyAlignment="1">
      <alignment horizontal="left" vertical="center"/>
    </xf>
    <xf numFmtId="0" fontId="15" fillId="0" borderId="26" xfId="49" applyFont="1" applyBorder="1">
      <alignment vertical="center"/>
    </xf>
    <xf numFmtId="0" fontId="15" fillId="0" borderId="19" xfId="49" applyFont="1" applyBorder="1" applyAlignment="1">
      <alignment horizontal="center" vertical="center"/>
    </xf>
    <xf numFmtId="0" fontId="12" fillId="0" borderId="19" xfId="49" applyFont="1" applyBorder="1" applyAlignment="1">
      <alignment horizontal="left" vertical="center"/>
    </xf>
    <xf numFmtId="0" fontId="15" fillId="0" borderId="20" xfId="49" applyFont="1" applyBorder="1" applyAlignment="1">
      <alignment horizontal="left" vertical="center"/>
    </xf>
    <xf numFmtId="0" fontId="12" fillId="0" borderId="43" xfId="49" applyFont="1" applyBorder="1" applyAlignment="1">
      <alignment horizontal="center" vertical="center"/>
    </xf>
    <xf numFmtId="0" fontId="12" fillId="0" borderId="44" xfId="49" applyFont="1" applyBorder="1" applyAlignment="1">
      <alignment horizontal="center" vertical="center"/>
    </xf>
    <xf numFmtId="0" fontId="15" fillId="0" borderId="21" xfId="49" applyFont="1" applyBorder="1" applyAlignment="1">
      <alignment horizontal="left" vertical="center"/>
    </xf>
    <xf numFmtId="14" fontId="12" fillId="0" borderId="21" xfId="49" applyNumberFormat="1" applyFont="1" applyBorder="1" applyAlignment="1">
      <alignment horizontal="center" vertical="center"/>
    </xf>
    <xf numFmtId="14" fontId="12" fillId="0" borderId="33" xfId="49" applyNumberFormat="1" applyFont="1" applyBorder="1" applyAlignment="1">
      <alignment horizontal="center" vertical="center"/>
    </xf>
    <xf numFmtId="0" fontId="12" fillId="0" borderId="20" xfId="49" applyFont="1" applyBorder="1" applyAlignment="1">
      <alignment horizontal="left" vertical="center"/>
    </xf>
    <xf numFmtId="0" fontId="20" fillId="0" borderId="0" xfId="49" applyFont="1" applyAlignment="1">
      <alignment horizontal="left" vertical="center"/>
    </xf>
    <xf numFmtId="0" fontId="15" fillId="0" borderId="14" xfId="49" applyFont="1" applyBorder="1">
      <alignment vertical="center"/>
    </xf>
    <xf numFmtId="0" fontId="16" fillId="0" borderId="16" xfId="49" applyBorder="1" applyAlignment="1">
      <alignment horizontal="left" vertical="center"/>
    </xf>
    <xf numFmtId="0" fontId="12" fillId="0" borderId="16" xfId="49" applyFont="1" applyBorder="1" applyAlignment="1">
      <alignment horizontal="left" vertical="center"/>
    </xf>
    <xf numFmtId="0" fontId="16" fillId="0" borderId="16" xfId="49" applyBorder="1">
      <alignment vertical="center"/>
    </xf>
    <xf numFmtId="0" fontId="15" fillId="0" borderId="16" xfId="49" applyFont="1" applyBorder="1">
      <alignment vertical="center"/>
    </xf>
    <xf numFmtId="0" fontId="15" fillId="0" borderId="19" xfId="49" applyFont="1" applyBorder="1">
      <alignment vertical="center"/>
    </xf>
    <xf numFmtId="0" fontId="16" fillId="0" borderId="17" xfId="49" applyBorder="1" applyAlignment="1">
      <alignment horizontal="left" vertical="center"/>
    </xf>
    <xf numFmtId="0" fontId="16" fillId="0" borderId="17" xfId="49" applyBorder="1">
      <alignment vertical="center"/>
    </xf>
    <xf numFmtId="0" fontId="15" fillId="0" borderId="17" xfId="49" applyFont="1" applyBorder="1">
      <alignment vertical="center"/>
    </xf>
    <xf numFmtId="0" fontId="15" fillId="0" borderId="0" xfId="49" applyFont="1" applyAlignment="1">
      <alignment horizontal="left" vertical="center"/>
    </xf>
    <xf numFmtId="0" fontId="19" fillId="0" borderId="14" xfId="49" applyFont="1" applyBorder="1" applyAlignment="1">
      <alignment horizontal="left" vertical="center"/>
    </xf>
    <xf numFmtId="0" fontId="19" fillId="0" borderId="16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2" fillId="0" borderId="21" xfId="49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5" fillId="0" borderId="20" xfId="49" applyFont="1" applyBorder="1" applyAlignment="1">
      <alignment horizontal="center" vertical="center"/>
    </xf>
    <xf numFmtId="0" fontId="15" fillId="0" borderId="21" xfId="49" applyFont="1" applyBorder="1" applyAlignment="1">
      <alignment horizontal="center" vertical="center"/>
    </xf>
    <xf numFmtId="0" fontId="15" fillId="0" borderId="16" xfId="49" applyFont="1" applyBorder="1" applyAlignment="1">
      <alignment horizontal="center" vertical="center"/>
    </xf>
    <xf numFmtId="0" fontId="15" fillId="0" borderId="17" xfId="49" applyFont="1" applyBorder="1" applyAlignment="1">
      <alignment horizontal="center" vertical="center"/>
    </xf>
    <xf numFmtId="0" fontId="15" fillId="0" borderId="29" xfId="49" applyFont="1" applyBorder="1" applyAlignment="1">
      <alignment horizontal="left" vertical="center"/>
    </xf>
    <xf numFmtId="0" fontId="15" fillId="0" borderId="30" xfId="49" applyFont="1" applyBorder="1" applyAlignment="1">
      <alignment horizontal="left" vertical="center"/>
    </xf>
    <xf numFmtId="0" fontId="12" fillId="0" borderId="28" xfId="49" applyFont="1" applyBorder="1" applyAlignment="1">
      <alignment horizontal="left" vertical="center"/>
    </xf>
    <xf numFmtId="0" fontId="12" fillId="0" borderId="23" xfId="49" applyFont="1" applyBorder="1" applyAlignment="1">
      <alignment horizontal="left" vertical="center"/>
    </xf>
    <xf numFmtId="0" fontId="12" fillId="0" borderId="26" xfId="49" applyFont="1" applyBorder="1" applyAlignment="1">
      <alignment horizontal="left" vertical="center"/>
    </xf>
    <xf numFmtId="0" fontId="12" fillId="0" borderId="25" xfId="49" applyFont="1" applyBorder="1" applyAlignment="1">
      <alignment horizontal="left" vertical="center"/>
    </xf>
    <xf numFmtId="0" fontId="20" fillId="0" borderId="45" xfId="49" applyFont="1" applyBorder="1">
      <alignment vertical="center"/>
    </xf>
    <xf numFmtId="0" fontId="12" fillId="0" borderId="46" xfId="49" applyFont="1" applyBorder="1" applyAlignment="1">
      <alignment horizontal="center" vertical="center"/>
    </xf>
    <xf numFmtId="0" fontId="20" fillId="0" borderId="46" xfId="49" applyFont="1" applyBorder="1">
      <alignment vertical="center"/>
    </xf>
    <xf numFmtId="58" fontId="16" fillId="0" borderId="46" xfId="49" applyNumberFormat="1" applyBorder="1" applyAlignment="1">
      <alignment horizontal="center" vertical="center"/>
    </xf>
    <xf numFmtId="0" fontId="20" fillId="0" borderId="46" xfId="49" applyFont="1" applyBorder="1" applyAlignment="1">
      <alignment horizontal="center" vertical="center"/>
    </xf>
    <xf numFmtId="0" fontId="20" fillId="0" borderId="47" xfId="49" applyFont="1" applyBorder="1" applyAlignment="1">
      <alignment horizontal="left" vertical="center"/>
    </xf>
    <xf numFmtId="0" fontId="20" fillId="0" borderId="46" xfId="49" applyFont="1" applyBorder="1" applyAlignment="1">
      <alignment horizontal="left" vertical="center"/>
    </xf>
    <xf numFmtId="0" fontId="20" fillId="0" borderId="48" xfId="49" applyFont="1" applyBorder="1" applyAlignment="1">
      <alignment horizontal="center" vertical="center"/>
    </xf>
    <xf numFmtId="0" fontId="20" fillId="0" borderId="49" xfId="49" applyFont="1" applyBorder="1" applyAlignment="1">
      <alignment horizontal="center" vertical="center"/>
    </xf>
    <xf numFmtId="0" fontId="20" fillId="0" borderId="20" xfId="49" applyFont="1" applyBorder="1" applyAlignment="1">
      <alignment horizontal="center" vertical="center"/>
    </xf>
    <xf numFmtId="0" fontId="20" fillId="0" borderId="21" xfId="49" applyFont="1" applyBorder="1" applyAlignment="1">
      <alignment horizontal="center" vertical="center"/>
    </xf>
    <xf numFmtId="0" fontId="16" fillId="0" borderId="15" xfId="49" applyBorder="1" applyAlignment="1">
      <alignment horizontal="center" vertical="center"/>
    </xf>
    <xf numFmtId="0" fontId="16" fillId="0" borderId="50" xfId="49" applyBorder="1" applyAlignment="1">
      <alignment horizontal="center" vertical="center"/>
    </xf>
    <xf numFmtId="0" fontId="15" fillId="0" borderId="18" xfId="49" applyFont="1" applyBorder="1" applyAlignment="1">
      <alignment horizontal="center" vertical="center"/>
    </xf>
    <xf numFmtId="0" fontId="12" fillId="0" borderId="33" xfId="49" applyFont="1" applyBorder="1" applyAlignment="1">
      <alignment horizontal="left" vertical="center"/>
    </xf>
    <xf numFmtId="0" fontId="12" fillId="0" borderId="32" xfId="49" applyFont="1" applyBorder="1" applyAlignment="1">
      <alignment horizontal="left" vertical="center"/>
    </xf>
    <xf numFmtId="0" fontId="15" fillId="0" borderId="33" xfId="49" applyFont="1" applyBorder="1" applyAlignment="1">
      <alignment horizontal="left" vertical="center"/>
    </xf>
    <xf numFmtId="0" fontId="18" fillId="0" borderId="25" xfId="49" applyFont="1" applyBorder="1" applyAlignment="1">
      <alignment horizontal="left" vertical="center"/>
    </xf>
    <xf numFmtId="0" fontId="18" fillId="0" borderId="35" xfId="49" applyFont="1" applyBorder="1" applyAlignment="1">
      <alignment horizontal="left" vertical="center"/>
    </xf>
    <xf numFmtId="0" fontId="15" fillId="0" borderId="33" xfId="49" applyFont="1" applyBorder="1" applyAlignment="1">
      <alignment horizontal="center" vertical="center"/>
    </xf>
    <xf numFmtId="0" fontId="15" fillId="0" borderId="36" xfId="49" applyFont="1" applyBorder="1" applyAlignment="1">
      <alignment horizontal="left" vertical="center"/>
    </xf>
    <xf numFmtId="0" fontId="12" fillId="0" borderId="34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12" fillId="0" borderId="51" xfId="49" applyFont="1" applyBorder="1" applyAlignment="1">
      <alignment horizontal="center" vertical="center"/>
    </xf>
    <xf numFmtId="0" fontId="20" fillId="0" borderId="52" xfId="49" applyFont="1" applyBorder="1" applyAlignment="1">
      <alignment horizontal="left" vertical="center"/>
    </xf>
    <xf numFmtId="0" fontId="20" fillId="0" borderId="53" xfId="49" applyFont="1" applyBorder="1" applyAlignment="1">
      <alignment horizontal="center" vertical="center"/>
    </xf>
    <xf numFmtId="0" fontId="20" fillId="0" borderId="33" xfId="49" applyFont="1" applyBorder="1" applyAlignment="1">
      <alignment horizontal="center" vertical="center"/>
    </xf>
    <xf numFmtId="0" fontId="16" fillId="0" borderId="46" xfId="49" applyBorder="1" applyAlignment="1">
      <alignment horizontal="center" vertical="center"/>
    </xf>
    <xf numFmtId="0" fontId="16" fillId="0" borderId="51" xfId="49" applyBorder="1" applyAlignment="1">
      <alignment horizontal="center" vertical="center"/>
    </xf>
    <xf numFmtId="176" fontId="23" fillId="0" borderId="2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5" xfId="50" applyFont="1" applyBorder="1" applyAlignment="1">
      <alignment horizontal="center" vertical="center"/>
    </xf>
    <xf numFmtId="176" fontId="13" fillId="0" borderId="2" xfId="50" applyNumberFormat="1" applyFont="1" applyBorder="1" applyAlignment="1">
      <alignment horizontal="center" vertical="center"/>
    </xf>
    <xf numFmtId="176" fontId="14" fillId="0" borderId="2" xfId="50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0" fontId="11" fillId="3" borderId="2" xfId="49" applyFont="1" applyFill="1" applyBorder="1" applyAlignment="1">
      <alignment horizontal="left" vertical="center"/>
    </xf>
    <xf numFmtId="14" fontId="11" fillId="3" borderId="0" xfId="51" applyNumberFormat="1" applyFont="1" applyFill="1" applyAlignment="1">
      <alignment horizontal="center"/>
    </xf>
    <xf numFmtId="0" fontId="24" fillId="0" borderId="13" xfId="49" applyFont="1" applyBorder="1" applyAlignment="1">
      <alignment horizontal="center" vertical="top"/>
    </xf>
    <xf numFmtId="0" fontId="15" fillId="0" borderId="32" xfId="49" applyFont="1" applyBorder="1" applyAlignment="1">
      <alignment horizontal="center" vertical="center"/>
    </xf>
    <xf numFmtId="0" fontId="12" fillId="0" borderId="18" xfId="49" applyFont="1" applyBorder="1" applyAlignment="1">
      <alignment horizontal="center" vertical="center"/>
    </xf>
    <xf numFmtId="0" fontId="12" fillId="0" borderId="24" xfId="49" applyFont="1" applyBorder="1" applyAlignment="1">
      <alignment horizontal="center" vertical="center"/>
    </xf>
    <xf numFmtId="0" fontId="12" fillId="0" borderId="35" xfId="49" applyFont="1" applyBorder="1" applyAlignment="1">
      <alignment horizontal="center" vertical="center"/>
    </xf>
    <xf numFmtId="0" fontId="15" fillId="0" borderId="20" xfId="49" applyFont="1" applyBorder="1">
      <alignment vertical="center"/>
    </xf>
    <xf numFmtId="0" fontId="12" fillId="0" borderId="33" xfId="49" applyFont="1" applyBorder="1" applyAlignment="1">
      <alignment horizontal="center" vertical="center"/>
    </xf>
    <xf numFmtId="0" fontId="15" fillId="0" borderId="56" xfId="49" applyFont="1" applyBorder="1" applyAlignment="1">
      <alignment horizontal="left" vertical="center"/>
    </xf>
    <xf numFmtId="0" fontId="15" fillId="0" borderId="27" xfId="49" applyFont="1" applyBorder="1" applyAlignment="1">
      <alignment horizontal="left" vertical="center"/>
    </xf>
    <xf numFmtId="0" fontId="15" fillId="0" borderId="48" xfId="49" applyFont="1" applyBorder="1">
      <alignment vertical="center"/>
    </xf>
    <xf numFmtId="0" fontId="16" fillId="0" borderId="49" xfId="49" applyBorder="1" applyAlignment="1">
      <alignment horizontal="left" vertical="center"/>
    </xf>
    <xf numFmtId="0" fontId="12" fillId="0" borderId="49" xfId="49" applyFont="1" applyBorder="1" applyAlignment="1">
      <alignment horizontal="left" vertical="center"/>
    </xf>
    <xf numFmtId="0" fontId="16" fillId="0" borderId="49" xfId="49" applyBorder="1">
      <alignment vertical="center"/>
    </xf>
    <xf numFmtId="0" fontId="15" fillId="0" borderId="49" xfId="49" applyFont="1" applyBorder="1">
      <alignment vertical="center"/>
    </xf>
    <xf numFmtId="0" fontId="15" fillId="0" borderId="48" xfId="49" applyFont="1" applyBorder="1" applyAlignment="1">
      <alignment horizontal="center" vertical="center"/>
    </xf>
    <xf numFmtId="0" fontId="12" fillId="0" borderId="49" xfId="49" applyFont="1" applyBorder="1" applyAlignment="1">
      <alignment horizontal="center" vertical="center"/>
    </xf>
    <xf numFmtId="0" fontId="15" fillId="0" borderId="49" xfId="49" applyFont="1" applyBorder="1" applyAlignment="1">
      <alignment horizontal="center" vertical="center"/>
    </xf>
    <xf numFmtId="0" fontId="16" fillId="0" borderId="49" xfId="49" applyBorder="1" applyAlignment="1">
      <alignment horizontal="center" vertical="center"/>
    </xf>
    <xf numFmtId="0" fontId="16" fillId="0" borderId="17" xfId="49" applyBorder="1" applyAlignment="1">
      <alignment horizontal="center" vertical="center"/>
    </xf>
    <xf numFmtId="0" fontId="15" fillId="0" borderId="29" xfId="49" applyFont="1" applyBorder="1" applyAlignment="1">
      <alignment horizontal="left" vertical="center" wrapText="1"/>
    </xf>
    <xf numFmtId="0" fontId="15" fillId="0" borderId="30" xfId="49" applyFont="1" applyBorder="1" applyAlignment="1">
      <alignment horizontal="left" vertical="center" wrapText="1"/>
    </xf>
    <xf numFmtId="0" fontId="15" fillId="0" borderId="48" xfId="49" applyFont="1" applyBorder="1" applyAlignment="1">
      <alignment horizontal="left" vertical="center"/>
    </xf>
    <xf numFmtId="0" fontId="15" fillId="0" borderId="49" xfId="49" applyFont="1" applyBorder="1" applyAlignment="1">
      <alignment horizontal="left" vertical="center"/>
    </xf>
    <xf numFmtId="0" fontId="25" fillId="0" borderId="57" xfId="49" applyFont="1" applyBorder="1" applyAlignment="1">
      <alignment horizontal="left" vertical="center" wrapText="1"/>
    </xf>
    <xf numFmtId="9" fontId="12" fillId="0" borderId="17" xfId="49" applyNumberFormat="1" applyFont="1" applyBorder="1" applyAlignment="1">
      <alignment horizontal="center" vertical="center"/>
    </xf>
    <xf numFmtId="0" fontId="20" fillId="0" borderId="47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9" fontId="12" fillId="0" borderId="28" xfId="49" applyNumberFormat="1" applyFont="1" applyBorder="1" applyAlignment="1">
      <alignment horizontal="left" vertical="center"/>
    </xf>
    <xf numFmtId="9" fontId="12" fillId="0" borderId="23" xfId="49" applyNumberFormat="1" applyFont="1" applyBorder="1" applyAlignment="1">
      <alignment horizontal="left" vertical="center"/>
    </xf>
    <xf numFmtId="9" fontId="12" fillId="0" borderId="29" xfId="49" applyNumberFormat="1" applyFont="1" applyBorder="1" applyAlignment="1">
      <alignment horizontal="left" vertical="center"/>
    </xf>
    <xf numFmtId="9" fontId="12" fillId="0" borderId="30" xfId="49" applyNumberFormat="1" applyFont="1" applyBorder="1" applyAlignment="1">
      <alignment horizontal="left" vertical="center"/>
    </xf>
    <xf numFmtId="0" fontId="18" fillId="0" borderId="48" xfId="49" applyFont="1" applyBorder="1" applyAlignment="1">
      <alignment horizontal="left" vertical="center"/>
    </xf>
    <xf numFmtId="0" fontId="18" fillId="0" borderId="49" xfId="49" applyFont="1" applyBorder="1" applyAlignment="1">
      <alignment horizontal="left" vertical="center"/>
    </xf>
    <xf numFmtId="0" fontId="18" fillId="0" borderId="58" xfId="49" applyFont="1" applyBorder="1" applyAlignment="1">
      <alignment horizontal="left" vertical="center"/>
    </xf>
    <xf numFmtId="0" fontId="18" fillId="0" borderId="30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12" fillId="0" borderId="59" xfId="49" applyFont="1" applyBorder="1" applyAlignment="1">
      <alignment horizontal="left" vertical="center"/>
    </xf>
    <xf numFmtId="0" fontId="12" fillId="0" borderId="60" xfId="49" applyFont="1" applyBorder="1" applyAlignment="1">
      <alignment horizontal="left" vertical="center"/>
    </xf>
    <xf numFmtId="0" fontId="20" fillId="0" borderId="40" xfId="49" applyFont="1" applyBorder="1">
      <alignment vertical="center"/>
    </xf>
    <xf numFmtId="0" fontId="26" fillId="0" borderId="46" xfId="49" applyFont="1" applyBorder="1" applyAlignment="1">
      <alignment horizontal="center" vertical="center"/>
    </xf>
    <xf numFmtId="0" fontId="20" fillId="0" borderId="15" xfId="49" applyFont="1" applyBorder="1">
      <alignment vertical="center"/>
    </xf>
    <xf numFmtId="0" fontId="12" fillId="0" borderId="61" xfId="49" applyFont="1" applyBorder="1">
      <alignment vertical="center"/>
    </xf>
    <xf numFmtId="0" fontId="20" fillId="0" borderId="61" xfId="49" applyFont="1" applyBorder="1">
      <alignment vertical="center"/>
    </xf>
    <xf numFmtId="58" fontId="16" fillId="0" borderId="15" xfId="49" applyNumberFormat="1" applyBorder="1">
      <alignment vertical="center"/>
    </xf>
    <xf numFmtId="0" fontId="20" fillId="0" borderId="27" xfId="49" applyFont="1" applyBorder="1" applyAlignment="1">
      <alignment horizontal="center" vertical="center"/>
    </xf>
    <xf numFmtId="0" fontId="12" fillId="0" borderId="56" xfId="49" applyFont="1" applyBorder="1" applyAlignment="1">
      <alignment horizontal="left" vertical="center"/>
    </xf>
    <xf numFmtId="0" fontId="12" fillId="0" borderId="27" xfId="49" applyFont="1" applyBorder="1" applyAlignment="1">
      <alignment horizontal="left" vertical="center"/>
    </xf>
    <xf numFmtId="0" fontId="16" fillId="0" borderId="61" xfId="49" applyBorder="1">
      <alignment vertical="center"/>
    </xf>
    <xf numFmtId="0" fontId="15" fillId="0" borderId="62" xfId="49" applyFont="1" applyBorder="1" applyAlignment="1">
      <alignment horizontal="left" vertical="center"/>
    </xf>
    <xf numFmtId="0" fontId="12" fillId="0" borderId="53" xfId="49" applyFont="1" applyBorder="1" applyAlignment="1">
      <alignment horizontal="left" vertical="center"/>
    </xf>
    <xf numFmtId="0" fontId="15" fillId="0" borderId="0" xfId="49" applyFont="1">
      <alignment vertical="center"/>
    </xf>
    <xf numFmtId="0" fontId="15" fillId="0" borderId="36" xfId="49" applyFont="1" applyBorder="1" applyAlignment="1">
      <alignment horizontal="left" vertical="center" wrapText="1"/>
    </xf>
    <xf numFmtId="0" fontId="15" fillId="0" borderId="53" xfId="49" applyFont="1" applyBorder="1" applyAlignment="1">
      <alignment horizontal="left" vertical="center"/>
    </xf>
    <xf numFmtId="0" fontId="22" fillId="0" borderId="18" xfId="49" applyFont="1" applyBorder="1" applyAlignment="1">
      <alignment horizontal="left" vertical="center" wrapText="1"/>
    </xf>
    <xf numFmtId="0" fontId="22" fillId="0" borderId="18" xfId="49" applyFont="1" applyBorder="1" applyAlignment="1">
      <alignment horizontal="left" vertical="center"/>
    </xf>
    <xf numFmtId="0" fontId="20" fillId="0" borderId="52" xfId="0" applyFont="1" applyBorder="1" applyAlignment="1">
      <alignment horizontal="left" vertical="center"/>
    </xf>
    <xf numFmtId="9" fontId="12" fillId="0" borderId="34" xfId="49" applyNumberFormat="1" applyFont="1" applyBorder="1" applyAlignment="1">
      <alignment horizontal="left" vertical="center"/>
    </xf>
    <xf numFmtId="9" fontId="12" fillId="0" borderId="36" xfId="49" applyNumberFormat="1" applyFont="1" applyBorder="1" applyAlignment="1">
      <alignment horizontal="left" vertical="center"/>
    </xf>
    <xf numFmtId="0" fontId="18" fillId="0" borderId="53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12" fillId="0" borderId="63" xfId="49" applyFont="1" applyBorder="1" applyAlignment="1">
      <alignment horizontal="left" vertical="center"/>
    </xf>
    <xf numFmtId="0" fontId="20" fillId="0" borderId="64" xfId="49" applyFont="1" applyBorder="1" applyAlignment="1">
      <alignment horizontal="center" vertical="center"/>
    </xf>
    <xf numFmtId="0" fontId="12" fillId="0" borderId="61" xfId="49" applyFont="1" applyBorder="1" applyAlignment="1">
      <alignment horizontal="center" vertical="center"/>
    </xf>
    <xf numFmtId="0" fontId="12" fillId="0" borderId="62" xfId="49" applyFont="1" applyBorder="1" applyAlignment="1">
      <alignment horizontal="center" vertical="center"/>
    </xf>
    <xf numFmtId="0" fontId="12" fillId="0" borderId="62" xfId="49" applyFont="1" applyBorder="1" applyAlignment="1">
      <alignment horizontal="left" vertical="center"/>
    </xf>
    <xf numFmtId="0" fontId="27" fillId="0" borderId="65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28" fillId="0" borderId="55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4" borderId="2" xfId="0" applyFont="1" applyFill="1" applyBorder="1"/>
    <xf numFmtId="0" fontId="0" fillId="0" borderId="55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7" fillId="0" borderId="69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/>
    </xf>
    <xf numFmtId="0" fontId="28" fillId="0" borderId="71" xfId="0" applyFont="1" applyBorder="1"/>
    <xf numFmtId="0" fontId="0" fillId="0" borderId="71" xfId="0" applyBorder="1"/>
    <xf numFmtId="0" fontId="0" fillId="0" borderId="72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97345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81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62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01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03275"/>
              <a:ext cx="393700" cy="149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38175"/>
              <a:ext cx="3873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165100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90575"/>
              <a:ext cx="40005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01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8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603250</xdr:colOff>
          <xdr:row>45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603250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603250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603250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641350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89820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880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603250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8982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880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209550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247650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247650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519366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519366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55638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0830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0830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4532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55638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621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405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8575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53250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51050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32025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32050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32025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7490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192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319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1292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38275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38275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37050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621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431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32025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56075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14575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272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38275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55638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519366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519366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55638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topLeftCell="A4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35" t="s">
        <v>0</v>
      </c>
      <c r="C2" s="336"/>
      <c r="D2" s="336"/>
      <c r="E2" s="336"/>
      <c r="F2" s="336"/>
      <c r="G2" s="336"/>
      <c r="H2" s="336"/>
      <c r="I2" s="350"/>
    </row>
    <row r="3" ht="28" customHeight="1" spans="2:9">
      <c r="B3" s="337"/>
      <c r="C3" s="338"/>
      <c r="D3" s="339" t="s">
        <v>1</v>
      </c>
      <c r="E3" s="340"/>
      <c r="F3" s="341" t="s">
        <v>2</v>
      </c>
      <c r="G3" s="342"/>
      <c r="H3" s="339" t="s">
        <v>3</v>
      </c>
      <c r="I3" s="351"/>
    </row>
    <row r="4" ht="28" customHeight="1" spans="2:9">
      <c r="B4" s="337" t="s">
        <v>4</v>
      </c>
      <c r="C4" s="338" t="s">
        <v>5</v>
      </c>
      <c r="D4" s="338" t="s">
        <v>6</v>
      </c>
      <c r="E4" s="338" t="s">
        <v>7</v>
      </c>
      <c r="F4" s="343" t="s">
        <v>6</v>
      </c>
      <c r="G4" s="343" t="s">
        <v>7</v>
      </c>
      <c r="H4" s="338" t="s">
        <v>6</v>
      </c>
      <c r="I4" s="352" t="s">
        <v>7</v>
      </c>
    </row>
    <row r="5" ht="28" customHeight="1" spans="2:9">
      <c r="B5" s="344" t="s">
        <v>8</v>
      </c>
      <c r="C5" s="10">
        <v>13</v>
      </c>
      <c r="D5" s="10">
        <v>0</v>
      </c>
      <c r="E5" s="10">
        <v>1</v>
      </c>
      <c r="F5" s="345">
        <v>0</v>
      </c>
      <c r="G5" s="345">
        <v>1</v>
      </c>
      <c r="H5" s="10">
        <v>1</v>
      </c>
      <c r="I5" s="353">
        <v>2</v>
      </c>
    </row>
    <row r="6" ht="28" customHeight="1" spans="2:9">
      <c r="B6" s="344" t="s">
        <v>9</v>
      </c>
      <c r="C6" s="10">
        <v>20</v>
      </c>
      <c r="D6" s="10">
        <v>0</v>
      </c>
      <c r="E6" s="10">
        <v>1</v>
      </c>
      <c r="F6" s="345">
        <v>1</v>
      </c>
      <c r="G6" s="345">
        <v>2</v>
      </c>
      <c r="H6" s="10">
        <v>2</v>
      </c>
      <c r="I6" s="353">
        <v>3</v>
      </c>
    </row>
    <row r="7" ht="28" customHeight="1" spans="2:9">
      <c r="B7" s="344" t="s">
        <v>10</v>
      </c>
      <c r="C7" s="10">
        <v>32</v>
      </c>
      <c r="D7" s="10">
        <v>0</v>
      </c>
      <c r="E7" s="10">
        <v>1</v>
      </c>
      <c r="F7" s="345">
        <v>2</v>
      </c>
      <c r="G7" s="345">
        <v>3</v>
      </c>
      <c r="H7" s="10">
        <v>3</v>
      </c>
      <c r="I7" s="353">
        <v>4</v>
      </c>
    </row>
    <row r="8" ht="28" customHeight="1" spans="2:9">
      <c r="B8" s="344" t="s">
        <v>11</v>
      </c>
      <c r="C8" s="10">
        <v>50</v>
      </c>
      <c r="D8" s="10">
        <v>1</v>
      </c>
      <c r="E8" s="10">
        <v>2</v>
      </c>
      <c r="F8" s="345">
        <v>3</v>
      </c>
      <c r="G8" s="345">
        <v>4</v>
      </c>
      <c r="H8" s="10">
        <v>5</v>
      </c>
      <c r="I8" s="353">
        <v>6</v>
      </c>
    </row>
    <row r="9" ht="28" customHeight="1" spans="2:9">
      <c r="B9" s="344" t="s">
        <v>12</v>
      </c>
      <c r="C9" s="10">
        <v>80</v>
      </c>
      <c r="D9" s="10">
        <v>2</v>
      </c>
      <c r="E9" s="10">
        <v>3</v>
      </c>
      <c r="F9" s="345">
        <v>5</v>
      </c>
      <c r="G9" s="345">
        <v>6</v>
      </c>
      <c r="H9" s="10">
        <v>7</v>
      </c>
      <c r="I9" s="353">
        <v>8</v>
      </c>
    </row>
    <row r="10" ht="28" customHeight="1" spans="2:9">
      <c r="B10" s="344" t="s">
        <v>13</v>
      </c>
      <c r="C10" s="10">
        <v>125</v>
      </c>
      <c r="D10" s="10">
        <v>3</v>
      </c>
      <c r="E10" s="10">
        <v>4</v>
      </c>
      <c r="F10" s="345">
        <v>7</v>
      </c>
      <c r="G10" s="345">
        <v>8</v>
      </c>
      <c r="H10" s="10">
        <v>10</v>
      </c>
      <c r="I10" s="353">
        <v>11</v>
      </c>
    </row>
    <row r="11" ht="28" customHeight="1" spans="2:9">
      <c r="B11" s="344" t="s">
        <v>14</v>
      </c>
      <c r="C11" s="10">
        <v>200</v>
      </c>
      <c r="D11" s="10">
        <v>5</v>
      </c>
      <c r="E11" s="10">
        <v>6</v>
      </c>
      <c r="F11" s="345">
        <v>10</v>
      </c>
      <c r="G11" s="345">
        <v>11</v>
      </c>
      <c r="H11" s="10">
        <v>14</v>
      </c>
      <c r="I11" s="353">
        <v>15</v>
      </c>
    </row>
    <row r="12" ht="28" customHeight="1" spans="2:9">
      <c r="B12" s="346" t="s">
        <v>15</v>
      </c>
      <c r="C12" s="347">
        <v>315</v>
      </c>
      <c r="D12" s="347">
        <v>7</v>
      </c>
      <c r="E12" s="347">
        <v>8</v>
      </c>
      <c r="F12" s="348">
        <v>14</v>
      </c>
      <c r="G12" s="348">
        <v>15</v>
      </c>
      <c r="H12" s="347">
        <v>21</v>
      </c>
      <c r="I12" s="354">
        <v>22</v>
      </c>
    </row>
    <row r="14" spans="2:4">
      <c r="B14" s="349" t="s">
        <v>16</v>
      </c>
      <c r="C14" s="349"/>
      <c r="D14" s="34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A12" sqref="A12:M12"/>
    </sheetView>
  </sheetViews>
  <sheetFormatPr defaultColWidth="9" defaultRowHeight="14.25"/>
  <cols>
    <col min="1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265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4" t="s">
        <v>294</v>
      </c>
      <c r="H2" s="4"/>
      <c r="I2" s="4" t="s">
        <v>295</v>
      </c>
      <c r="J2" s="4"/>
      <c r="K2" s="6" t="s">
        <v>296</v>
      </c>
      <c r="L2" s="47" t="s">
        <v>297</v>
      </c>
      <c r="M2" s="18" t="s">
        <v>298</v>
      </c>
    </row>
    <row r="3" s="1" customFormat="1" ht="16.5" spans="1:13">
      <c r="A3" s="4"/>
      <c r="B3" s="7"/>
      <c r="C3" s="7"/>
      <c r="D3" s="7"/>
      <c r="E3" s="7"/>
      <c r="F3" s="7"/>
      <c r="G3" s="4" t="s">
        <v>299</v>
      </c>
      <c r="H3" s="4" t="s">
        <v>300</v>
      </c>
      <c r="I3" s="4" t="s">
        <v>299</v>
      </c>
      <c r="J3" s="4" t="s">
        <v>300</v>
      </c>
      <c r="K3" s="8"/>
      <c r="L3" s="48"/>
      <c r="M3" s="19"/>
    </row>
    <row r="4" ht="21" customHeight="1" spans="1:13">
      <c r="A4" s="22">
        <v>1</v>
      </c>
      <c r="B4" s="22" t="s">
        <v>284</v>
      </c>
      <c r="C4" s="23" t="s">
        <v>281</v>
      </c>
      <c r="D4" s="23" t="s">
        <v>282</v>
      </c>
      <c r="E4" s="23" t="s">
        <v>84</v>
      </c>
      <c r="F4" s="21" t="s">
        <v>283</v>
      </c>
      <c r="G4" s="22">
        <v>1</v>
      </c>
      <c r="H4" s="22">
        <v>0.5</v>
      </c>
      <c r="I4" s="22">
        <v>1</v>
      </c>
      <c r="J4" s="22">
        <v>0.8</v>
      </c>
      <c r="K4" s="22"/>
      <c r="L4" s="22"/>
      <c r="M4" s="22" t="s">
        <v>285</v>
      </c>
    </row>
    <row r="5" spans="1:13">
      <c r="A5" s="21">
        <v>2</v>
      </c>
      <c r="B5" s="22" t="s">
        <v>284</v>
      </c>
      <c r="C5" s="21" t="s">
        <v>286</v>
      </c>
      <c r="D5" s="21" t="s">
        <v>282</v>
      </c>
      <c r="E5" s="21" t="s">
        <v>83</v>
      </c>
      <c r="F5" s="21" t="s">
        <v>283</v>
      </c>
      <c r="G5" s="21">
        <v>1</v>
      </c>
      <c r="H5" s="21">
        <v>0.5</v>
      </c>
      <c r="I5" s="21">
        <v>1</v>
      </c>
      <c r="J5" s="21">
        <v>0.8</v>
      </c>
      <c r="K5" s="21"/>
      <c r="L5" s="21"/>
      <c r="M5" s="22" t="s">
        <v>285</v>
      </c>
    </row>
    <row r="6" spans="1:13">
      <c r="A6" s="21"/>
      <c r="B6" s="22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2" t="s">
        <v>301</v>
      </c>
      <c r="B11" s="13"/>
      <c r="C11" s="13"/>
      <c r="D11" s="13"/>
      <c r="E11" s="14"/>
      <c r="F11" s="15"/>
      <c r="G11" s="28"/>
      <c r="H11" s="12" t="s">
        <v>302</v>
      </c>
      <c r="I11" s="13"/>
      <c r="J11" s="13"/>
      <c r="K11" s="14"/>
      <c r="L11" s="49"/>
      <c r="M11" s="20"/>
    </row>
    <row r="12" ht="112.5" customHeight="1" spans="1:13">
      <c r="A12" s="46" t="s">
        <v>303</v>
      </c>
      <c r="B12" s="4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">
      <c r="A13" t="s">
        <v>304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306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35" t="s">
        <v>307</v>
      </c>
      <c r="H2" s="36"/>
      <c r="I2" s="44"/>
      <c r="J2" s="35" t="s">
        <v>308</v>
      </c>
      <c r="K2" s="36"/>
      <c r="L2" s="44"/>
      <c r="M2" s="35" t="s">
        <v>309</v>
      </c>
      <c r="N2" s="36"/>
      <c r="O2" s="44"/>
      <c r="P2" s="35" t="s">
        <v>310</v>
      </c>
      <c r="Q2" s="36"/>
      <c r="R2" s="44"/>
      <c r="S2" s="36" t="s">
        <v>311</v>
      </c>
      <c r="T2" s="36"/>
      <c r="U2" s="44"/>
      <c r="V2" s="31" t="s">
        <v>312</v>
      </c>
      <c r="W2" s="31" t="s">
        <v>279</v>
      </c>
    </row>
    <row r="3" s="1" customFormat="1" ht="16.5" spans="1:23">
      <c r="A3" s="7"/>
      <c r="B3" s="37"/>
      <c r="C3" s="37"/>
      <c r="D3" s="37"/>
      <c r="E3" s="37"/>
      <c r="F3" s="37"/>
      <c r="G3" s="4" t="s">
        <v>313</v>
      </c>
      <c r="H3" s="4" t="s">
        <v>33</v>
      </c>
      <c r="I3" s="4" t="s">
        <v>270</v>
      </c>
      <c r="J3" s="4" t="s">
        <v>313</v>
      </c>
      <c r="K3" s="4" t="s">
        <v>33</v>
      </c>
      <c r="L3" s="4" t="s">
        <v>270</v>
      </c>
      <c r="M3" s="4" t="s">
        <v>313</v>
      </c>
      <c r="N3" s="4" t="s">
        <v>33</v>
      </c>
      <c r="O3" s="4" t="s">
        <v>270</v>
      </c>
      <c r="P3" s="4" t="s">
        <v>313</v>
      </c>
      <c r="Q3" s="4" t="s">
        <v>33</v>
      </c>
      <c r="R3" s="4" t="s">
        <v>270</v>
      </c>
      <c r="S3" s="4" t="s">
        <v>313</v>
      </c>
      <c r="T3" s="4" t="s">
        <v>33</v>
      </c>
      <c r="U3" s="4" t="s">
        <v>270</v>
      </c>
      <c r="V3" s="45"/>
      <c r="W3" s="45"/>
    </row>
    <row r="4" spans="1:23">
      <c r="A4" s="38" t="s">
        <v>314</v>
      </c>
      <c r="B4" s="39"/>
      <c r="C4" s="39"/>
      <c r="D4" s="39"/>
      <c r="E4" s="39"/>
      <c r="F4" s="3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0"/>
      <c r="B5" s="41"/>
      <c r="C5" s="41"/>
      <c r="D5" s="41"/>
      <c r="E5" s="41"/>
      <c r="F5" s="41"/>
      <c r="G5" s="35" t="s">
        <v>315</v>
      </c>
      <c r="H5" s="36"/>
      <c r="I5" s="44"/>
      <c r="J5" s="35" t="s">
        <v>316</v>
      </c>
      <c r="K5" s="36"/>
      <c r="L5" s="44"/>
      <c r="M5" s="35" t="s">
        <v>317</v>
      </c>
      <c r="N5" s="36"/>
      <c r="O5" s="44"/>
      <c r="P5" s="35" t="s">
        <v>318</v>
      </c>
      <c r="Q5" s="36"/>
      <c r="R5" s="44"/>
      <c r="S5" s="36" t="s">
        <v>319</v>
      </c>
      <c r="T5" s="36"/>
      <c r="U5" s="44"/>
      <c r="V5" s="9"/>
      <c r="W5" s="9"/>
    </row>
    <row r="6" ht="16.5" spans="1:23">
      <c r="A6" s="40"/>
      <c r="B6" s="41"/>
      <c r="C6" s="41"/>
      <c r="D6" s="41"/>
      <c r="E6" s="41"/>
      <c r="F6" s="41"/>
      <c r="G6" s="4" t="s">
        <v>313</v>
      </c>
      <c r="H6" s="4" t="s">
        <v>33</v>
      </c>
      <c r="I6" s="4" t="s">
        <v>270</v>
      </c>
      <c r="J6" s="4" t="s">
        <v>313</v>
      </c>
      <c r="K6" s="4" t="s">
        <v>33</v>
      </c>
      <c r="L6" s="4" t="s">
        <v>270</v>
      </c>
      <c r="M6" s="4" t="s">
        <v>313</v>
      </c>
      <c r="N6" s="4" t="s">
        <v>33</v>
      </c>
      <c r="O6" s="4" t="s">
        <v>270</v>
      </c>
      <c r="P6" s="4" t="s">
        <v>313</v>
      </c>
      <c r="Q6" s="4" t="s">
        <v>33</v>
      </c>
      <c r="R6" s="4" t="s">
        <v>270</v>
      </c>
      <c r="S6" s="4" t="s">
        <v>313</v>
      </c>
      <c r="T6" s="4" t="s">
        <v>33</v>
      </c>
      <c r="U6" s="4" t="s">
        <v>270</v>
      </c>
      <c r="V6" s="9"/>
      <c r="W6" s="9"/>
    </row>
    <row r="7" spans="1:23">
      <c r="A7" s="42"/>
      <c r="B7" s="43"/>
      <c r="C7" s="43"/>
      <c r="D7" s="43"/>
      <c r="E7" s="43"/>
      <c r="F7" s="43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9" t="s">
        <v>320</v>
      </c>
      <c r="B8" s="39"/>
      <c r="C8" s="39"/>
      <c r="D8" s="39"/>
      <c r="E8" s="39"/>
      <c r="F8" s="3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3"/>
      <c r="B9" s="43"/>
      <c r="C9" s="43"/>
      <c r="D9" s="43"/>
      <c r="E9" s="43"/>
      <c r="F9" s="4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9" t="s">
        <v>321</v>
      </c>
      <c r="B10" s="39"/>
      <c r="C10" s="39"/>
      <c r="D10" s="39"/>
      <c r="E10" s="39"/>
      <c r="F10" s="3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9" t="s">
        <v>322</v>
      </c>
      <c r="B12" s="39"/>
      <c r="C12" s="39"/>
      <c r="D12" s="39"/>
      <c r="E12" s="39"/>
      <c r="F12" s="3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3"/>
      <c r="B13" s="43"/>
      <c r="C13" s="43"/>
      <c r="D13" s="43"/>
      <c r="E13" s="43"/>
      <c r="F13" s="4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9" t="s">
        <v>323</v>
      </c>
      <c r="B14" s="39"/>
      <c r="C14" s="39"/>
      <c r="D14" s="39"/>
      <c r="E14" s="39"/>
      <c r="F14" s="3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3"/>
      <c r="B15" s="43"/>
      <c r="C15" s="43"/>
      <c r="D15" s="43"/>
      <c r="E15" s="43"/>
      <c r="F15" s="4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2" t="s">
        <v>324</v>
      </c>
      <c r="B17" s="13"/>
      <c r="C17" s="13"/>
      <c r="D17" s="13"/>
      <c r="E17" s="14"/>
      <c r="F17" s="15"/>
      <c r="G17" s="28"/>
      <c r="H17" s="34"/>
      <c r="I17" s="34"/>
      <c r="J17" s="12" t="s">
        <v>325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0.75" customHeight="1" spans="1:23">
      <c r="A18" s="16" t="s">
        <v>326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1">
      <c r="A19" t="s">
        <v>304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328</v>
      </c>
      <c r="B2" s="31" t="s">
        <v>266</v>
      </c>
      <c r="C2" s="31" t="s">
        <v>267</v>
      </c>
      <c r="D2" s="31" t="s">
        <v>268</v>
      </c>
      <c r="E2" s="31" t="s">
        <v>269</v>
      </c>
      <c r="F2" s="31" t="s">
        <v>270</v>
      </c>
      <c r="G2" s="30" t="s">
        <v>329</v>
      </c>
      <c r="H2" s="30" t="s">
        <v>330</v>
      </c>
      <c r="I2" s="30" t="s">
        <v>331</v>
      </c>
      <c r="J2" s="30" t="s">
        <v>330</v>
      </c>
      <c r="K2" s="30" t="s">
        <v>332</v>
      </c>
      <c r="L2" s="30" t="s">
        <v>330</v>
      </c>
      <c r="M2" s="31" t="s">
        <v>312</v>
      </c>
      <c r="N2" s="31" t="s">
        <v>279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328</v>
      </c>
      <c r="B4" s="33" t="s">
        <v>333</v>
      </c>
      <c r="C4" s="33" t="s">
        <v>313</v>
      </c>
      <c r="D4" s="33" t="s">
        <v>268</v>
      </c>
      <c r="E4" s="31" t="s">
        <v>269</v>
      </c>
      <c r="F4" s="31" t="s">
        <v>270</v>
      </c>
      <c r="G4" s="30" t="s">
        <v>329</v>
      </c>
      <c r="H4" s="30" t="s">
        <v>330</v>
      </c>
      <c r="I4" s="30" t="s">
        <v>331</v>
      </c>
      <c r="J4" s="30" t="s">
        <v>330</v>
      </c>
      <c r="K4" s="30" t="s">
        <v>332</v>
      </c>
      <c r="L4" s="30" t="s">
        <v>330</v>
      </c>
      <c r="M4" s="31" t="s">
        <v>312</v>
      </c>
      <c r="N4" s="31" t="s">
        <v>279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2" t="s">
        <v>324</v>
      </c>
      <c r="B11" s="13"/>
      <c r="C11" s="13"/>
      <c r="D11" s="14"/>
      <c r="E11" s="15"/>
      <c r="F11" s="34"/>
      <c r="G11" s="28"/>
      <c r="H11" s="34"/>
      <c r="I11" s="12" t="s">
        <v>325</v>
      </c>
      <c r="J11" s="13"/>
      <c r="K11" s="13"/>
      <c r="L11" s="13"/>
      <c r="M11" s="13"/>
      <c r="N11" s="20"/>
    </row>
    <row r="12" ht="68.25" customHeight="1" spans="1:14">
      <c r="A12" s="16" t="s">
        <v>334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">
      <c r="A13" t="s">
        <v>304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zoomScalePageLayoutView="125" workbookViewId="0">
      <selection activeCell="D10" sqref="D10"/>
    </sheetView>
  </sheetViews>
  <sheetFormatPr defaultColWidth="9" defaultRowHeight="14.25"/>
  <cols>
    <col min="1" max="1" width="16" customWidth="1"/>
    <col min="2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306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4" t="s">
        <v>336</v>
      </c>
      <c r="H2" s="4" t="s">
        <v>337</v>
      </c>
      <c r="I2" s="4" t="s">
        <v>338</v>
      </c>
      <c r="J2" s="4" t="s">
        <v>339</v>
      </c>
      <c r="K2" s="5" t="s">
        <v>312</v>
      </c>
      <c r="L2" s="5" t="s">
        <v>279</v>
      </c>
    </row>
    <row r="3" ht="24" customHeight="1" spans="1:12">
      <c r="A3" s="21" t="s">
        <v>340</v>
      </c>
      <c r="B3" s="22" t="s">
        <v>284</v>
      </c>
      <c r="C3" s="23" t="s">
        <v>281</v>
      </c>
      <c r="D3" s="23" t="s">
        <v>282</v>
      </c>
      <c r="E3" s="23" t="s">
        <v>84</v>
      </c>
      <c r="F3" s="24" t="s">
        <v>28</v>
      </c>
      <c r="G3" s="22" t="s">
        <v>341</v>
      </c>
      <c r="H3" s="22" t="s">
        <v>342</v>
      </c>
      <c r="I3" s="21"/>
      <c r="J3" s="21"/>
      <c r="K3" s="23" t="s">
        <v>343</v>
      </c>
      <c r="L3" s="9"/>
    </row>
    <row r="4" ht="22" customHeight="1" spans="1:12">
      <c r="A4" s="21" t="s">
        <v>340</v>
      </c>
      <c r="B4" s="22" t="s">
        <v>284</v>
      </c>
      <c r="C4" s="21" t="s">
        <v>286</v>
      </c>
      <c r="D4" s="21" t="s">
        <v>282</v>
      </c>
      <c r="E4" s="21" t="s">
        <v>83</v>
      </c>
      <c r="F4" s="24" t="s">
        <v>28</v>
      </c>
      <c r="G4" s="22" t="s">
        <v>341</v>
      </c>
      <c r="H4" s="22" t="s">
        <v>342</v>
      </c>
      <c r="I4" s="21"/>
      <c r="J4" s="21"/>
      <c r="K4" s="23" t="s">
        <v>343</v>
      </c>
      <c r="L4" s="9"/>
    </row>
    <row r="5" ht="22" customHeight="1" spans="1:12">
      <c r="A5" s="21" t="s">
        <v>340</v>
      </c>
      <c r="B5" s="22" t="s">
        <v>284</v>
      </c>
      <c r="C5" s="23" t="s">
        <v>281</v>
      </c>
      <c r="D5" s="23" t="s">
        <v>282</v>
      </c>
      <c r="E5" s="23" t="s">
        <v>84</v>
      </c>
      <c r="F5" s="24" t="s">
        <v>28</v>
      </c>
      <c r="G5" s="22" t="s">
        <v>344</v>
      </c>
      <c r="H5" s="22"/>
      <c r="I5" s="21" t="s">
        <v>345</v>
      </c>
      <c r="J5" s="21"/>
      <c r="K5" s="23" t="s">
        <v>343</v>
      </c>
      <c r="L5" s="9"/>
    </row>
    <row r="6" ht="22" customHeight="1" spans="1:12">
      <c r="A6" s="21" t="s">
        <v>340</v>
      </c>
      <c r="B6" s="22" t="s">
        <v>284</v>
      </c>
      <c r="C6" s="21" t="s">
        <v>286</v>
      </c>
      <c r="D6" s="21" t="s">
        <v>282</v>
      </c>
      <c r="E6" s="21" t="s">
        <v>83</v>
      </c>
      <c r="F6" s="24" t="s">
        <v>28</v>
      </c>
      <c r="G6" s="22" t="s">
        <v>344</v>
      </c>
      <c r="H6" s="22"/>
      <c r="I6" s="21" t="s">
        <v>345</v>
      </c>
      <c r="J6" s="21"/>
      <c r="K6" s="23" t="s">
        <v>343</v>
      </c>
      <c r="L6" s="9"/>
    </row>
    <row r="7" ht="22" customHeight="1" spans="1:12">
      <c r="A7" s="21"/>
      <c r="B7" s="22"/>
      <c r="C7" s="21"/>
      <c r="D7" s="21"/>
      <c r="E7" s="21"/>
      <c r="F7" s="21"/>
      <c r="G7" s="22"/>
      <c r="H7" s="22"/>
      <c r="I7" s="21"/>
      <c r="J7" s="21"/>
      <c r="K7" s="23"/>
      <c r="L7" s="9"/>
    </row>
    <row r="8" ht="22" customHeight="1" spans="1:12">
      <c r="A8" s="21"/>
      <c r="B8" s="22"/>
      <c r="C8" s="23"/>
      <c r="D8" s="23"/>
      <c r="E8" s="23"/>
      <c r="F8" s="21"/>
      <c r="G8" s="22"/>
      <c r="H8" s="22"/>
      <c r="I8" s="21"/>
      <c r="J8" s="22"/>
      <c r="K8" s="23"/>
      <c r="L8" s="9"/>
    </row>
    <row r="9" ht="22" customHeight="1" spans="1:12">
      <c r="A9" s="21"/>
      <c r="B9" s="22"/>
      <c r="C9" s="21"/>
      <c r="D9" s="21"/>
      <c r="E9" s="21"/>
      <c r="F9" s="21"/>
      <c r="G9" s="22"/>
      <c r="H9" s="22"/>
      <c r="I9" s="21"/>
      <c r="J9" s="22"/>
      <c r="K9" s="23"/>
      <c r="L9" s="9"/>
    </row>
    <row r="10" ht="24" customHeight="1" spans="1:12">
      <c r="A10" s="21"/>
      <c r="B10" s="22"/>
      <c r="C10" s="21"/>
      <c r="D10" s="21"/>
      <c r="E10" s="21"/>
      <c r="F10" s="21"/>
      <c r="G10" s="22"/>
      <c r="H10" s="22"/>
      <c r="I10" s="21"/>
      <c r="J10" s="22"/>
      <c r="K10" s="23"/>
      <c r="L10" s="9"/>
    </row>
    <row r="11" ht="22" customHeight="1" spans="1:12">
      <c r="A11" s="21"/>
      <c r="B11" s="22"/>
      <c r="C11" s="21"/>
      <c r="D11" s="22"/>
      <c r="E11" s="22"/>
      <c r="F11" s="22"/>
      <c r="G11" s="22"/>
      <c r="H11" s="22"/>
      <c r="I11" s="21"/>
      <c r="J11" s="22"/>
      <c r="K11" s="23"/>
      <c r="L11" s="9"/>
    </row>
    <row r="12" ht="22" customHeight="1" spans="1:12">
      <c r="A12" s="10"/>
      <c r="B12" s="25"/>
      <c r="C12" s="9"/>
      <c r="D12" s="25"/>
      <c r="E12" s="26"/>
      <c r="F12" s="27"/>
      <c r="G12" s="25"/>
      <c r="H12" s="25"/>
      <c r="I12" s="9"/>
      <c r="J12" s="25"/>
      <c r="K12" s="29"/>
      <c r="L12" s="9"/>
    </row>
    <row r="13" ht="22" customHeight="1" spans="1:12">
      <c r="A13" s="10"/>
      <c r="B13" s="25"/>
      <c r="C13" s="9"/>
      <c r="D13" s="25"/>
      <c r="E13" s="26"/>
      <c r="F13" s="27"/>
      <c r="G13" s="25"/>
      <c r="H13" s="25"/>
      <c r="I13" s="9"/>
      <c r="J13" s="25"/>
      <c r="K13" s="29"/>
      <c r="L13" s="9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="2" customFormat="1" ht="18.75" spans="1:12">
      <c r="A17" s="12" t="s">
        <v>346</v>
      </c>
      <c r="B17" s="13"/>
      <c r="C17" s="13"/>
      <c r="D17" s="13"/>
      <c r="E17" s="14"/>
      <c r="F17" s="15"/>
      <c r="G17" s="28"/>
      <c r="H17" s="12" t="s">
        <v>347</v>
      </c>
      <c r="I17" s="13"/>
      <c r="J17" s="13"/>
      <c r="K17" s="13"/>
      <c r="L17" s="20"/>
    </row>
    <row r="18" ht="79.5" customHeight="1" spans="1:12">
      <c r="A18" s="16" t="s">
        <v>348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">
      <c r="A19" t="s">
        <v>304</v>
      </c>
    </row>
  </sheetData>
  <mergeCells count="5">
    <mergeCell ref="A1:J1"/>
    <mergeCell ref="A17:E17"/>
    <mergeCell ref="F17:G17"/>
    <mergeCell ref="H17:J17"/>
    <mergeCell ref="A18:L18"/>
  </mergeCells>
  <dataValidations count="1">
    <dataValidation type="list" allowBlank="1" showInputMessage="1" showErrorMessage="1" sqref="L3:L18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F7" sqref="F7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349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265</v>
      </c>
      <c r="B2" s="5" t="s">
        <v>270</v>
      </c>
      <c r="C2" s="5" t="s">
        <v>313</v>
      </c>
      <c r="D2" s="5" t="s">
        <v>268</v>
      </c>
      <c r="E2" s="5" t="s">
        <v>269</v>
      </c>
      <c r="F2" s="4" t="s">
        <v>350</v>
      </c>
      <c r="G2" s="4" t="s">
        <v>295</v>
      </c>
      <c r="H2" s="6" t="s">
        <v>296</v>
      </c>
      <c r="I2" s="18" t="s">
        <v>298</v>
      </c>
    </row>
    <row r="3" s="1" customFormat="1" ht="16.5" spans="1:9">
      <c r="A3" s="4"/>
      <c r="B3" s="7"/>
      <c r="C3" s="7"/>
      <c r="D3" s="7"/>
      <c r="E3" s="7"/>
      <c r="F3" s="4" t="s">
        <v>351</v>
      </c>
      <c r="G3" s="4" t="s">
        <v>299</v>
      </c>
      <c r="H3" s="8"/>
      <c r="I3" s="19"/>
    </row>
    <row r="4" spans="1:9">
      <c r="A4" s="9">
        <v>1</v>
      </c>
      <c r="B4" s="10" t="s">
        <v>284</v>
      </c>
      <c r="C4" s="11" t="s">
        <v>352</v>
      </c>
      <c r="D4" s="9" t="s">
        <v>83</v>
      </c>
      <c r="E4" s="11" t="s">
        <v>28</v>
      </c>
      <c r="F4" s="9">
        <v>9</v>
      </c>
      <c r="G4" s="9">
        <v>0.1</v>
      </c>
      <c r="H4" s="9"/>
      <c r="I4" s="11" t="s">
        <v>285</v>
      </c>
    </row>
    <row r="5" spans="1:9">
      <c r="A5" s="9"/>
      <c r="B5" s="10"/>
      <c r="C5" s="11"/>
      <c r="D5" s="9"/>
      <c r="E5" s="9"/>
      <c r="F5" s="9"/>
      <c r="G5" s="9"/>
      <c r="H5" s="9"/>
      <c r="I5" s="9"/>
    </row>
    <row r="6" spans="1:9">
      <c r="A6" s="9"/>
      <c r="B6" s="10"/>
      <c r="C6" s="9"/>
      <c r="D6" s="9"/>
      <c r="E6" s="9"/>
      <c r="F6" s="9"/>
      <c r="G6" s="9"/>
      <c r="H6" s="9"/>
      <c r="I6" s="9"/>
    </row>
    <row r="7" spans="1:9">
      <c r="A7" s="9"/>
      <c r="B7" s="10"/>
      <c r="C7" s="9"/>
      <c r="D7" s="9"/>
      <c r="E7" s="9"/>
      <c r="F7" s="9"/>
      <c r="G7" s="9"/>
      <c r="H7" s="9"/>
      <c r="I7" s="9"/>
    </row>
    <row r="8" spans="1:9">
      <c r="A8" s="9"/>
      <c r="B8" s="10"/>
      <c r="C8" s="9"/>
      <c r="D8" s="9"/>
      <c r="E8" s="9"/>
      <c r="F8" s="9"/>
      <c r="G8" s="9"/>
      <c r="H8" s="9"/>
      <c r="I8" s="9"/>
    </row>
    <row r="9" spans="1:9">
      <c r="A9" s="9"/>
      <c r="B9" s="10"/>
      <c r="C9" s="9"/>
      <c r="D9" s="9"/>
      <c r="E9" s="9"/>
      <c r="F9" s="9"/>
      <c r="G9" s="9"/>
      <c r="H9" s="10"/>
      <c r="I9" s="10"/>
    </row>
    <row r="10" spans="1:9">
      <c r="A10" s="9"/>
      <c r="B10" s="10"/>
      <c r="C10" s="9"/>
      <c r="D10" s="9"/>
      <c r="E10" s="9"/>
      <c r="F10" s="9"/>
      <c r="G10" s="9"/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2" t="s">
        <v>353</v>
      </c>
      <c r="B13" s="13"/>
      <c r="C13" s="13"/>
      <c r="D13" s="14"/>
      <c r="E13" s="15"/>
      <c r="F13" s="12" t="s">
        <v>347</v>
      </c>
      <c r="G13" s="13"/>
      <c r="H13" s="14"/>
      <c r="I13" s="20"/>
    </row>
    <row r="14" ht="39" customHeight="1" spans="1:9">
      <c r="A14" s="16" t="s">
        <v>354</v>
      </c>
      <c r="B14" s="16"/>
      <c r="C14" s="17"/>
      <c r="D14" s="17"/>
      <c r="E14" s="17"/>
      <c r="F14" s="17"/>
      <c r="G14" s="17"/>
      <c r="H14" s="17"/>
      <c r="I14" s="17"/>
    </row>
    <row r="15" spans="1:1">
      <c r="A15" t="s">
        <v>304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topLeftCell="A37" workbookViewId="0">
      <selection activeCell="F5" sqref="F5:G8"/>
    </sheetView>
  </sheetViews>
  <sheetFormatPr defaultColWidth="10.3333333333333" defaultRowHeight="16.5" customHeight="1"/>
  <cols>
    <col min="1" max="2" width="10.3333333333333" style="87"/>
    <col min="3" max="3" width="9.33333333333333" style="87" customWidth="1"/>
    <col min="4" max="4" width="9.58333333333333" style="87" customWidth="1"/>
    <col min="5" max="5" width="9.5" style="87" customWidth="1"/>
    <col min="6" max="6" width="10" style="87" customWidth="1"/>
    <col min="7" max="7" width="11.0833333333333" style="87" customWidth="1"/>
    <col min="8" max="8" width="10.0833333333333" style="87" customWidth="1"/>
    <col min="9" max="9" width="10.3333333333333" style="87"/>
    <col min="10" max="10" width="8" style="87" customWidth="1"/>
    <col min="11" max="11" width="10.5833333333333" style="87" customWidth="1"/>
    <col min="12" max="16384" width="10.3333333333333" style="87"/>
  </cols>
  <sheetData>
    <row r="1" ht="21" spans="1:11">
      <c r="A1" s="270" t="s">
        <v>17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ht="15" spans="1:11">
      <c r="A2" s="179" t="s">
        <v>18</v>
      </c>
      <c r="B2" s="90" t="s">
        <v>19</v>
      </c>
      <c r="C2" s="90"/>
      <c r="D2" s="180" t="s">
        <v>20</v>
      </c>
      <c r="E2" s="180"/>
      <c r="F2" s="181" t="s">
        <v>21</v>
      </c>
      <c r="G2" s="181"/>
      <c r="H2" s="182" t="s">
        <v>22</v>
      </c>
      <c r="I2" s="243" t="s">
        <v>23</v>
      </c>
      <c r="J2" s="243"/>
      <c r="K2" s="244"/>
    </row>
    <row r="3" ht="14.25" spans="1:11">
      <c r="A3" s="183" t="s">
        <v>24</v>
      </c>
      <c r="B3" s="224"/>
      <c r="C3" s="271"/>
      <c r="D3" s="186" t="s">
        <v>25</v>
      </c>
      <c r="E3" s="187"/>
      <c r="F3" s="187"/>
      <c r="G3" s="188"/>
      <c r="H3" s="186" t="s">
        <v>26</v>
      </c>
      <c r="I3" s="187"/>
      <c r="J3" s="187"/>
      <c r="K3" s="188"/>
    </row>
    <row r="4" ht="14.25" spans="1:11">
      <c r="A4" s="194" t="s">
        <v>27</v>
      </c>
      <c r="B4" s="94" t="s">
        <v>28</v>
      </c>
      <c r="C4" s="95"/>
      <c r="D4" s="194" t="s">
        <v>29</v>
      </c>
      <c r="E4" s="191"/>
      <c r="F4" s="192">
        <v>45468</v>
      </c>
      <c r="G4" s="193"/>
      <c r="H4" s="194" t="s">
        <v>30</v>
      </c>
      <c r="I4" s="191"/>
      <c r="J4" s="94" t="s">
        <v>31</v>
      </c>
      <c r="K4" s="95" t="s">
        <v>32</v>
      </c>
    </row>
    <row r="5" ht="14.25" spans="1:11">
      <c r="A5" s="211" t="s">
        <v>33</v>
      </c>
      <c r="B5" s="94" t="s">
        <v>34</v>
      </c>
      <c r="C5" s="95"/>
      <c r="D5" s="194" t="s">
        <v>35</v>
      </c>
      <c r="E5" s="191"/>
      <c r="F5" s="192">
        <v>45445</v>
      </c>
      <c r="G5" s="193"/>
      <c r="H5" s="194" t="s">
        <v>36</v>
      </c>
      <c r="I5" s="191"/>
      <c r="J5" s="94" t="s">
        <v>31</v>
      </c>
      <c r="K5" s="95" t="s">
        <v>32</v>
      </c>
    </row>
    <row r="6" ht="14.25" spans="1:11">
      <c r="A6" s="194" t="s">
        <v>37</v>
      </c>
      <c r="B6" s="97">
        <v>2</v>
      </c>
      <c r="C6" s="272">
        <v>6</v>
      </c>
      <c r="D6" s="211" t="s">
        <v>38</v>
      </c>
      <c r="E6" s="214"/>
      <c r="F6" s="192">
        <v>45462</v>
      </c>
      <c r="G6" s="193"/>
      <c r="H6" s="194" t="s">
        <v>39</v>
      </c>
      <c r="I6" s="191"/>
      <c r="J6" s="94" t="s">
        <v>31</v>
      </c>
      <c r="K6" s="95" t="s">
        <v>32</v>
      </c>
    </row>
    <row r="7" ht="14.25" spans="1:11">
      <c r="A7" s="194" t="s">
        <v>40</v>
      </c>
      <c r="B7" s="273">
        <v>2243</v>
      </c>
      <c r="C7" s="274"/>
      <c r="D7" s="211" t="s">
        <v>41</v>
      </c>
      <c r="E7" s="213"/>
      <c r="F7" s="192">
        <v>45465</v>
      </c>
      <c r="G7" s="193"/>
      <c r="H7" s="194" t="s">
        <v>42</v>
      </c>
      <c r="I7" s="191"/>
      <c r="J7" s="94" t="s">
        <v>31</v>
      </c>
      <c r="K7" s="95" t="s">
        <v>32</v>
      </c>
    </row>
    <row r="8" ht="15" spans="1:11">
      <c r="A8" s="275"/>
      <c r="B8" s="105"/>
      <c r="C8" s="276"/>
      <c r="D8" s="198" t="s">
        <v>43</v>
      </c>
      <c r="E8" s="201"/>
      <c r="F8" s="202">
        <v>45465</v>
      </c>
      <c r="G8" s="203"/>
      <c r="H8" s="198" t="s">
        <v>44</v>
      </c>
      <c r="I8" s="201"/>
      <c r="J8" s="220" t="s">
        <v>31</v>
      </c>
      <c r="K8" s="246" t="s">
        <v>32</v>
      </c>
    </row>
    <row r="9" ht="15" spans="1:11">
      <c r="A9" s="277" t="s">
        <v>45</v>
      </c>
      <c r="B9" s="278"/>
      <c r="C9" s="278"/>
      <c r="D9" s="278"/>
      <c r="E9" s="278"/>
      <c r="F9" s="278"/>
      <c r="G9" s="278"/>
      <c r="H9" s="278"/>
      <c r="I9" s="278"/>
      <c r="J9" s="278"/>
      <c r="K9" s="318"/>
    </row>
    <row r="10" ht="15" spans="1:11">
      <c r="A10" s="237" t="s">
        <v>46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56"/>
    </row>
    <row r="11" ht="14.25" spans="1:11">
      <c r="A11" s="279" t="s">
        <v>47</v>
      </c>
      <c r="B11" s="280" t="s">
        <v>48</v>
      </c>
      <c r="C11" s="281" t="s">
        <v>49</v>
      </c>
      <c r="D11" s="282"/>
      <c r="E11" s="283" t="s">
        <v>50</v>
      </c>
      <c r="F11" s="280" t="s">
        <v>48</v>
      </c>
      <c r="G11" s="281" t="s">
        <v>49</v>
      </c>
      <c r="H11" s="281" t="s">
        <v>51</v>
      </c>
      <c r="I11" s="283" t="s">
        <v>52</v>
      </c>
      <c r="J11" s="280" t="s">
        <v>48</v>
      </c>
      <c r="K11" s="319" t="s">
        <v>49</v>
      </c>
    </row>
    <row r="12" ht="14.25" spans="1:11">
      <c r="A12" s="211" t="s">
        <v>53</v>
      </c>
      <c r="B12" s="212" t="s">
        <v>48</v>
      </c>
      <c r="C12" s="94" t="s">
        <v>49</v>
      </c>
      <c r="D12" s="213"/>
      <c r="E12" s="214" t="s">
        <v>54</v>
      </c>
      <c r="F12" s="212" t="s">
        <v>48</v>
      </c>
      <c r="G12" s="94" t="s">
        <v>49</v>
      </c>
      <c r="H12" s="94" t="s">
        <v>51</v>
      </c>
      <c r="I12" s="214" t="s">
        <v>55</v>
      </c>
      <c r="J12" s="212" t="s">
        <v>48</v>
      </c>
      <c r="K12" s="95" t="s">
        <v>49</v>
      </c>
    </row>
    <row r="13" ht="14.25" spans="1:11">
      <c r="A13" s="211" t="s">
        <v>56</v>
      </c>
      <c r="B13" s="212" t="s">
        <v>48</v>
      </c>
      <c r="C13" s="94" t="s">
        <v>49</v>
      </c>
      <c r="D13" s="213"/>
      <c r="E13" s="214" t="s">
        <v>57</v>
      </c>
      <c r="F13" s="94" t="s">
        <v>58</v>
      </c>
      <c r="G13" s="94" t="s">
        <v>59</v>
      </c>
      <c r="H13" s="94" t="s">
        <v>51</v>
      </c>
      <c r="I13" s="214" t="s">
        <v>60</v>
      </c>
      <c r="J13" s="212" t="s">
        <v>48</v>
      </c>
      <c r="K13" s="95" t="s">
        <v>49</v>
      </c>
    </row>
    <row r="14" ht="15" spans="1:11">
      <c r="A14" s="198" t="s">
        <v>61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48"/>
    </row>
    <row r="15" ht="15" spans="1:11">
      <c r="A15" s="237" t="s">
        <v>62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56"/>
    </row>
    <row r="16" ht="14.25" spans="1:11">
      <c r="A16" s="284" t="s">
        <v>63</v>
      </c>
      <c r="B16" s="281" t="s">
        <v>58</v>
      </c>
      <c r="C16" s="281" t="s">
        <v>59</v>
      </c>
      <c r="D16" s="285"/>
      <c r="E16" s="286" t="s">
        <v>64</v>
      </c>
      <c r="F16" s="281" t="s">
        <v>58</v>
      </c>
      <c r="G16" s="281" t="s">
        <v>59</v>
      </c>
      <c r="H16" s="287"/>
      <c r="I16" s="286" t="s">
        <v>65</v>
      </c>
      <c r="J16" s="281" t="s">
        <v>58</v>
      </c>
      <c r="K16" s="319" t="s">
        <v>59</v>
      </c>
    </row>
    <row r="17" customHeight="1" spans="1:22">
      <c r="A17" s="196" t="s">
        <v>66</v>
      </c>
      <c r="B17" s="94" t="s">
        <v>58</v>
      </c>
      <c r="C17" s="94" t="s">
        <v>59</v>
      </c>
      <c r="D17" s="97"/>
      <c r="E17" s="225" t="s">
        <v>67</v>
      </c>
      <c r="F17" s="94" t="s">
        <v>58</v>
      </c>
      <c r="G17" s="94" t="s">
        <v>59</v>
      </c>
      <c r="H17" s="288"/>
      <c r="I17" s="225" t="s">
        <v>68</v>
      </c>
      <c r="J17" s="94" t="s">
        <v>58</v>
      </c>
      <c r="K17" s="95" t="s">
        <v>59</v>
      </c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</row>
    <row r="18" ht="18" customHeight="1" spans="1:11">
      <c r="A18" s="289" t="s">
        <v>69</v>
      </c>
      <c r="B18" s="290"/>
      <c r="C18" s="290"/>
      <c r="D18" s="290"/>
      <c r="E18" s="290"/>
      <c r="F18" s="290"/>
      <c r="G18" s="290"/>
      <c r="H18" s="290"/>
      <c r="I18" s="290"/>
      <c r="J18" s="290"/>
      <c r="K18" s="321"/>
    </row>
    <row r="19" ht="18" customHeight="1" spans="1:11">
      <c r="A19" s="237" t="s">
        <v>70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56"/>
    </row>
    <row r="20" customHeight="1" spans="1:11">
      <c r="A20" s="291" t="s">
        <v>71</v>
      </c>
      <c r="B20" s="292"/>
      <c r="C20" s="292"/>
      <c r="D20" s="292"/>
      <c r="E20" s="292"/>
      <c r="F20" s="292"/>
      <c r="G20" s="292"/>
      <c r="H20" s="292"/>
      <c r="I20" s="292"/>
      <c r="J20" s="292"/>
      <c r="K20" s="322"/>
    </row>
    <row r="21" ht="21.75" customHeight="1" spans="1:11">
      <c r="A21" s="293" t="s">
        <v>72</v>
      </c>
      <c r="B21" s="225" t="s">
        <v>73</v>
      </c>
      <c r="C21" s="225" t="s">
        <v>74</v>
      </c>
      <c r="D21" s="225" t="s">
        <v>75</v>
      </c>
      <c r="E21" s="225" t="s">
        <v>76</v>
      </c>
      <c r="F21" s="225" t="s">
        <v>77</v>
      </c>
      <c r="G21" s="225" t="s">
        <v>78</v>
      </c>
      <c r="H21" s="225" t="s">
        <v>79</v>
      </c>
      <c r="I21" s="225" t="s">
        <v>80</v>
      </c>
      <c r="J21" s="225" t="s">
        <v>81</v>
      </c>
      <c r="K21" s="154" t="s">
        <v>82</v>
      </c>
    </row>
    <row r="22" customHeight="1" spans="1:11">
      <c r="A22" s="197" t="s">
        <v>83</v>
      </c>
      <c r="B22" s="294"/>
      <c r="C22" s="294"/>
      <c r="D22" s="294">
        <v>1</v>
      </c>
      <c r="E22" s="294">
        <v>1</v>
      </c>
      <c r="F22" s="294">
        <v>1</v>
      </c>
      <c r="G22" s="294">
        <v>1</v>
      </c>
      <c r="H22" s="294">
        <v>1</v>
      </c>
      <c r="I22" s="294">
        <v>1</v>
      </c>
      <c r="J22" s="294"/>
      <c r="K22" s="323"/>
    </row>
    <row r="23" customHeight="1" spans="1:11">
      <c r="A23" s="197" t="s">
        <v>84</v>
      </c>
      <c r="B23" s="294"/>
      <c r="C23" s="294"/>
      <c r="D23" s="294">
        <v>1</v>
      </c>
      <c r="E23" s="294">
        <v>1</v>
      </c>
      <c r="F23" s="294">
        <v>1</v>
      </c>
      <c r="G23" s="294">
        <v>1</v>
      </c>
      <c r="H23" s="294">
        <v>1</v>
      </c>
      <c r="I23" s="294">
        <v>1</v>
      </c>
      <c r="J23" s="294"/>
      <c r="K23" s="324"/>
    </row>
    <row r="24" customHeight="1" spans="1:11">
      <c r="A24" s="197"/>
      <c r="B24" s="294"/>
      <c r="C24" s="294"/>
      <c r="D24" s="294"/>
      <c r="E24" s="294"/>
      <c r="F24" s="294"/>
      <c r="G24" s="294"/>
      <c r="H24" s="294"/>
      <c r="I24" s="294"/>
      <c r="J24" s="294"/>
      <c r="K24" s="324"/>
    </row>
    <row r="25" customHeight="1" spans="1:11">
      <c r="A25" s="197"/>
      <c r="B25" s="294"/>
      <c r="C25" s="294"/>
      <c r="D25" s="294"/>
      <c r="E25" s="294"/>
      <c r="F25" s="294"/>
      <c r="G25" s="294"/>
      <c r="H25" s="294"/>
      <c r="I25" s="294"/>
      <c r="J25" s="294"/>
      <c r="K25" s="148"/>
    </row>
    <row r="26" customHeight="1" spans="1:11">
      <c r="A26" s="197"/>
      <c r="B26" s="294"/>
      <c r="C26" s="294"/>
      <c r="D26" s="294"/>
      <c r="E26" s="294"/>
      <c r="F26" s="294"/>
      <c r="G26" s="294"/>
      <c r="H26" s="294"/>
      <c r="I26" s="294"/>
      <c r="J26" s="294"/>
      <c r="K26" s="148"/>
    </row>
    <row r="27" customHeight="1" spans="1:11">
      <c r="A27" s="197"/>
      <c r="B27" s="294"/>
      <c r="C27" s="294"/>
      <c r="D27" s="294"/>
      <c r="E27" s="294"/>
      <c r="F27" s="294"/>
      <c r="G27" s="294"/>
      <c r="H27" s="294"/>
      <c r="I27" s="294"/>
      <c r="J27" s="294"/>
      <c r="K27" s="148"/>
    </row>
    <row r="28" customHeight="1" spans="1:11">
      <c r="A28" s="197"/>
      <c r="B28" s="294"/>
      <c r="C28" s="294"/>
      <c r="D28" s="294"/>
      <c r="E28" s="294"/>
      <c r="F28" s="294"/>
      <c r="G28" s="294"/>
      <c r="H28" s="294"/>
      <c r="I28" s="294"/>
      <c r="J28" s="294"/>
      <c r="K28" s="148"/>
    </row>
    <row r="29" ht="18" customHeight="1" spans="1:11">
      <c r="A29" s="295" t="s">
        <v>85</v>
      </c>
      <c r="B29" s="296"/>
      <c r="C29" s="296"/>
      <c r="D29" s="296"/>
      <c r="E29" s="296"/>
      <c r="F29" s="296"/>
      <c r="G29" s="296"/>
      <c r="H29" s="296"/>
      <c r="I29" s="296"/>
      <c r="J29" s="296"/>
      <c r="K29" s="325"/>
    </row>
    <row r="30" ht="18.75" customHeight="1" spans="1:11">
      <c r="A30" s="297" t="s">
        <v>86</v>
      </c>
      <c r="B30" s="298"/>
      <c r="C30" s="298"/>
      <c r="D30" s="298"/>
      <c r="E30" s="298"/>
      <c r="F30" s="298"/>
      <c r="G30" s="298"/>
      <c r="H30" s="298"/>
      <c r="I30" s="298"/>
      <c r="J30" s="298"/>
      <c r="K30" s="326"/>
    </row>
    <row r="31" ht="18.75" customHeight="1" spans="1:11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27"/>
    </row>
    <row r="32" ht="18" customHeight="1" spans="1:11">
      <c r="A32" s="295" t="s">
        <v>87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25"/>
    </row>
    <row r="33" ht="14.25" spans="1:11">
      <c r="A33" s="301" t="s">
        <v>88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28"/>
    </row>
    <row r="34" ht="15" spans="1:11">
      <c r="A34" s="102" t="s">
        <v>89</v>
      </c>
      <c r="B34" s="103"/>
      <c r="C34" s="94" t="s">
        <v>31</v>
      </c>
      <c r="D34" s="94" t="s">
        <v>32</v>
      </c>
      <c r="E34" s="303" t="s">
        <v>90</v>
      </c>
      <c r="F34" s="304"/>
      <c r="G34" s="304"/>
      <c r="H34" s="304"/>
      <c r="I34" s="304"/>
      <c r="J34" s="304"/>
      <c r="K34" s="329"/>
    </row>
    <row r="35" ht="15" spans="1:11">
      <c r="A35" s="305" t="s">
        <v>91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</row>
    <row r="36" ht="14.25" spans="1:11">
      <c r="A36" s="306" t="s">
        <v>92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30"/>
    </row>
    <row r="37" ht="14.25" spans="1:11">
      <c r="A37" s="230" t="s">
        <v>93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54"/>
    </row>
    <row r="38" ht="14.25" spans="1:11">
      <c r="A38" s="230" t="s">
        <v>94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54"/>
    </row>
    <row r="39" ht="14.25" spans="1:11">
      <c r="A39" s="230" t="s">
        <v>95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54"/>
    </row>
    <row r="40" ht="14.25" spans="1:11">
      <c r="A40" s="230" t="s">
        <v>96</v>
      </c>
      <c r="B40" s="231"/>
      <c r="C40" s="231"/>
      <c r="D40" s="231"/>
      <c r="E40" s="231"/>
      <c r="F40" s="231"/>
      <c r="G40" s="231"/>
      <c r="H40" s="231"/>
      <c r="I40" s="231"/>
      <c r="J40" s="231"/>
      <c r="K40" s="254"/>
    </row>
    <row r="41" ht="14.25" spans="1:11">
      <c r="A41" s="230" t="s">
        <v>97</v>
      </c>
      <c r="B41" s="231"/>
      <c r="C41" s="231"/>
      <c r="D41" s="231"/>
      <c r="E41" s="231"/>
      <c r="F41" s="231"/>
      <c r="G41" s="231"/>
      <c r="H41" s="231"/>
      <c r="I41" s="231"/>
      <c r="J41" s="231"/>
      <c r="K41" s="254"/>
    </row>
    <row r="42" ht="14.25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54"/>
    </row>
    <row r="43" ht="15" spans="1:11">
      <c r="A43" s="226" t="s">
        <v>98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52"/>
    </row>
    <row r="44" ht="15" spans="1:11">
      <c r="A44" s="237" t="s">
        <v>99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56"/>
    </row>
    <row r="45" ht="14.25" spans="1:11">
      <c r="A45" s="284" t="s">
        <v>100</v>
      </c>
      <c r="B45" s="281" t="s">
        <v>58</v>
      </c>
      <c r="C45" s="281" t="s">
        <v>59</v>
      </c>
      <c r="D45" s="281" t="s">
        <v>51</v>
      </c>
      <c r="E45" s="286" t="s">
        <v>101</v>
      </c>
      <c r="F45" s="281" t="s">
        <v>58</v>
      </c>
      <c r="G45" s="281" t="s">
        <v>59</v>
      </c>
      <c r="H45" s="281" t="s">
        <v>51</v>
      </c>
      <c r="I45" s="286" t="s">
        <v>102</v>
      </c>
      <c r="J45" s="281" t="s">
        <v>58</v>
      </c>
      <c r="K45" s="319" t="s">
        <v>59</v>
      </c>
    </row>
    <row r="46" ht="14.25" spans="1:11">
      <c r="A46" s="196" t="s">
        <v>50</v>
      </c>
      <c r="B46" s="94" t="s">
        <v>58</v>
      </c>
      <c r="C46" s="94" t="s">
        <v>59</v>
      </c>
      <c r="D46" s="94" t="s">
        <v>51</v>
      </c>
      <c r="E46" s="225" t="s">
        <v>57</v>
      </c>
      <c r="F46" s="94" t="s">
        <v>58</v>
      </c>
      <c r="G46" s="94" t="s">
        <v>59</v>
      </c>
      <c r="H46" s="94" t="s">
        <v>51</v>
      </c>
      <c r="I46" s="225" t="s">
        <v>68</v>
      </c>
      <c r="J46" s="94" t="s">
        <v>58</v>
      </c>
      <c r="K46" s="95" t="s">
        <v>59</v>
      </c>
    </row>
    <row r="47" ht="15" spans="1:11">
      <c r="A47" s="198" t="s">
        <v>61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48"/>
    </row>
    <row r="48" ht="15" spans="1:11">
      <c r="A48" s="305" t="s">
        <v>103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</row>
    <row r="49" ht="15" spans="1:11">
      <c r="A49" s="306"/>
      <c r="B49" s="307"/>
      <c r="C49" s="307"/>
      <c r="D49" s="307"/>
      <c r="E49" s="307"/>
      <c r="F49" s="307"/>
      <c r="G49" s="307"/>
      <c r="H49" s="307"/>
      <c r="I49" s="307"/>
      <c r="J49" s="307"/>
      <c r="K49" s="330"/>
    </row>
    <row r="50" ht="15" spans="1:11">
      <c r="A50" s="308" t="s">
        <v>104</v>
      </c>
      <c r="B50" s="309" t="s">
        <v>105</v>
      </c>
      <c r="C50" s="309"/>
      <c r="D50" s="310" t="s">
        <v>106</v>
      </c>
      <c r="E50" s="311" t="s">
        <v>107</v>
      </c>
      <c r="F50" s="312" t="s">
        <v>108</v>
      </c>
      <c r="G50" s="313">
        <v>45455</v>
      </c>
      <c r="H50" s="314" t="s">
        <v>109</v>
      </c>
      <c r="I50" s="331"/>
      <c r="J50" s="332" t="s">
        <v>110</v>
      </c>
      <c r="K50" s="333"/>
    </row>
    <row r="51" ht="15" spans="1:11">
      <c r="A51" s="305" t="s">
        <v>111</v>
      </c>
      <c r="B51" s="305"/>
      <c r="C51" s="305"/>
      <c r="D51" s="305"/>
      <c r="E51" s="305"/>
      <c r="F51" s="305"/>
      <c r="G51" s="305"/>
      <c r="H51" s="305"/>
      <c r="I51" s="305"/>
      <c r="J51" s="305"/>
      <c r="K51" s="305"/>
    </row>
    <row r="52" ht="15" spans="1:11">
      <c r="A52" s="315"/>
      <c r="B52" s="316"/>
      <c r="C52" s="316"/>
      <c r="D52" s="316"/>
      <c r="E52" s="316"/>
      <c r="F52" s="316"/>
      <c r="G52" s="316"/>
      <c r="H52" s="316"/>
      <c r="I52" s="316"/>
      <c r="J52" s="316"/>
      <c r="K52" s="334"/>
    </row>
    <row r="53" ht="15" spans="1:11">
      <c r="A53" s="308" t="s">
        <v>104</v>
      </c>
      <c r="B53" s="309" t="s">
        <v>105</v>
      </c>
      <c r="C53" s="309"/>
      <c r="D53" s="310" t="s">
        <v>106</v>
      </c>
      <c r="E53" s="317"/>
      <c r="F53" s="312" t="s">
        <v>112</v>
      </c>
      <c r="G53" s="313"/>
      <c r="H53" s="314" t="s">
        <v>109</v>
      </c>
      <c r="I53" s="331"/>
      <c r="J53" s="332"/>
      <c r="K53" s="33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603250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603250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603250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641350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209550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247650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247650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E21" sqref="E21"/>
    </sheetView>
  </sheetViews>
  <sheetFormatPr defaultColWidth="9" defaultRowHeight="26.15" customHeight="1"/>
  <cols>
    <col min="1" max="1" width="20.5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5" t="s">
        <v>33</v>
      </c>
      <c r="E2" s="57" t="s">
        <v>34</v>
      </c>
      <c r="F2" s="57"/>
      <c r="G2" s="57"/>
      <c r="H2" s="60">
        <v>2</v>
      </c>
      <c r="I2" s="268" t="s">
        <v>22</v>
      </c>
      <c r="J2" s="57" t="s">
        <v>23</v>
      </c>
      <c r="K2" s="57"/>
      <c r="L2" s="57"/>
      <c r="M2" s="57"/>
      <c r="N2" s="57"/>
    </row>
    <row r="3" ht="29.15" customHeight="1" spans="1:14">
      <c r="A3" s="59" t="s">
        <v>114</v>
      </c>
      <c r="B3" s="59" t="s">
        <v>115</v>
      </c>
      <c r="C3" s="59"/>
      <c r="D3" s="59"/>
      <c r="E3" s="59"/>
      <c r="F3" s="59"/>
      <c r="G3" s="59"/>
      <c r="H3" s="60"/>
      <c r="I3" s="59" t="s">
        <v>116</v>
      </c>
      <c r="J3" s="59"/>
      <c r="K3" s="59"/>
      <c r="L3" s="59"/>
      <c r="M3" s="59"/>
      <c r="N3" s="59"/>
    </row>
    <row r="4" ht="29.15" customHeight="1" spans="1:14">
      <c r="A4" s="59"/>
      <c r="B4" s="61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0"/>
      <c r="I4" s="79"/>
      <c r="J4" s="79"/>
      <c r="K4" s="79" t="s">
        <v>117</v>
      </c>
      <c r="L4" s="79"/>
      <c r="M4" s="79"/>
      <c r="N4" s="79"/>
    </row>
    <row r="5" ht="29.15" customHeight="1" spans="1:14">
      <c r="A5" s="59"/>
      <c r="B5" s="61" t="s">
        <v>118</v>
      </c>
      <c r="C5" s="62" t="s">
        <v>119</v>
      </c>
      <c r="D5" s="63" t="s">
        <v>120</v>
      </c>
      <c r="E5" s="62" t="s">
        <v>121</v>
      </c>
      <c r="F5" s="62" t="s">
        <v>122</v>
      </c>
      <c r="G5" s="62" t="s">
        <v>123</v>
      </c>
      <c r="H5" s="60"/>
      <c r="I5" s="82"/>
      <c r="J5" s="82"/>
      <c r="K5" s="82"/>
      <c r="L5" s="82" t="s">
        <v>124</v>
      </c>
      <c r="M5" s="82"/>
      <c r="N5" s="82"/>
    </row>
    <row r="6" ht="29.15" customHeight="1" spans="1:14">
      <c r="A6" s="64" t="s">
        <v>125</v>
      </c>
      <c r="B6" s="65">
        <f>C6-2.1</f>
        <v>95.8</v>
      </c>
      <c r="C6" s="65">
        <f>D6-2.1</f>
        <v>97.9</v>
      </c>
      <c r="D6" s="261">
        <v>100</v>
      </c>
      <c r="E6" s="65">
        <f t="shared" ref="E6:G6" si="0">D6+2.1</f>
        <v>102.1</v>
      </c>
      <c r="F6" s="65">
        <f t="shared" si="0"/>
        <v>104.2</v>
      </c>
      <c r="G6" s="65">
        <f t="shared" si="0"/>
        <v>106.3</v>
      </c>
      <c r="H6" s="60"/>
      <c r="I6" s="83" t="s">
        <v>126</v>
      </c>
      <c r="J6" s="83"/>
      <c r="K6" s="83" t="s">
        <v>127</v>
      </c>
      <c r="L6" s="83"/>
      <c r="M6" s="83"/>
      <c r="N6" s="83"/>
    </row>
    <row r="7" ht="29.15" customHeight="1" spans="1:14">
      <c r="A7" s="262" t="s">
        <v>128</v>
      </c>
      <c r="B7" s="67">
        <f>C7-1.5</f>
        <v>69</v>
      </c>
      <c r="C7" s="67">
        <f>D7-1.5</f>
        <v>70.5</v>
      </c>
      <c r="D7" s="261">
        <v>72</v>
      </c>
      <c r="E7" s="64">
        <f t="shared" ref="E7:G7" si="1">D7+1.5</f>
        <v>73.5</v>
      </c>
      <c r="F7" s="64">
        <f t="shared" si="1"/>
        <v>75</v>
      </c>
      <c r="G7" s="64">
        <f t="shared" si="1"/>
        <v>76.5</v>
      </c>
      <c r="H7" s="60"/>
      <c r="I7" s="84"/>
      <c r="J7" s="84"/>
      <c r="K7" s="83" t="s">
        <v>127</v>
      </c>
      <c r="L7" s="84"/>
      <c r="M7" s="84"/>
      <c r="N7" s="84"/>
    </row>
    <row r="8" ht="29.15" customHeight="1" spans="1:14">
      <c r="A8" s="66" t="s">
        <v>129</v>
      </c>
      <c r="B8" s="64">
        <f>C8-4</f>
        <v>75</v>
      </c>
      <c r="C8" s="64">
        <f>D8-4</f>
        <v>79</v>
      </c>
      <c r="D8" s="261">
        <v>83</v>
      </c>
      <c r="E8" s="64">
        <f t="shared" ref="E8:E10" si="2">D8+4</f>
        <v>87</v>
      </c>
      <c r="F8" s="64">
        <f>E8+5</f>
        <v>92</v>
      </c>
      <c r="G8" s="67">
        <f>F8+6</f>
        <v>98</v>
      </c>
      <c r="H8" s="60"/>
      <c r="I8" s="84"/>
      <c r="J8" s="84"/>
      <c r="K8" s="83" t="s">
        <v>127</v>
      </c>
      <c r="L8" s="84"/>
      <c r="M8" s="84"/>
      <c r="N8" s="84"/>
    </row>
    <row r="9" ht="29.15" customHeight="1" spans="1:14">
      <c r="A9" s="66" t="s">
        <v>130</v>
      </c>
      <c r="B9" s="64">
        <f>C9-4</f>
        <v>85</v>
      </c>
      <c r="C9" s="64">
        <f>D9-4</f>
        <v>89</v>
      </c>
      <c r="D9" s="261">
        <v>93</v>
      </c>
      <c r="E9" s="64">
        <f t="shared" si="2"/>
        <v>97</v>
      </c>
      <c r="F9" s="64">
        <f>E9+5</f>
        <v>102</v>
      </c>
      <c r="G9" s="67">
        <f>F9+5</f>
        <v>107</v>
      </c>
      <c r="H9" s="60"/>
      <c r="I9" s="83"/>
      <c r="J9" s="83"/>
      <c r="K9" s="83" t="s">
        <v>127</v>
      </c>
      <c r="L9" s="83"/>
      <c r="M9" s="83"/>
      <c r="N9" s="83"/>
    </row>
    <row r="10" ht="29.15" customHeight="1" spans="1:14">
      <c r="A10" s="64" t="s">
        <v>131</v>
      </c>
      <c r="B10" s="67">
        <f>C10-3.6</f>
        <v>98.8</v>
      </c>
      <c r="C10" s="67">
        <f>D10-3.6</f>
        <v>102.4</v>
      </c>
      <c r="D10" s="261">
        <v>106</v>
      </c>
      <c r="E10" s="64">
        <f t="shared" si="2"/>
        <v>110</v>
      </c>
      <c r="F10" s="64">
        <f>E10+4</f>
        <v>114</v>
      </c>
      <c r="G10" s="67">
        <f>F10+4</f>
        <v>118</v>
      </c>
      <c r="H10" s="60"/>
      <c r="I10" s="84"/>
      <c r="J10" s="84"/>
      <c r="K10" s="83" t="s">
        <v>127</v>
      </c>
      <c r="L10" s="84"/>
      <c r="M10" s="84"/>
      <c r="N10" s="84"/>
    </row>
    <row r="11" ht="29.15" customHeight="1" spans="1:14">
      <c r="A11" s="64" t="s">
        <v>132</v>
      </c>
      <c r="B11" s="64">
        <f>C11-1.15</f>
        <v>30.6</v>
      </c>
      <c r="C11" s="64">
        <f>D11-1.15</f>
        <v>31.75</v>
      </c>
      <c r="D11" s="261">
        <v>32.9</v>
      </c>
      <c r="E11" s="64">
        <f t="shared" ref="E11:G11" si="3">D11+1.3</f>
        <v>34.2</v>
      </c>
      <c r="F11" s="64">
        <f t="shared" si="3"/>
        <v>35.5</v>
      </c>
      <c r="G11" s="67">
        <f t="shared" si="3"/>
        <v>36.8</v>
      </c>
      <c r="H11" s="60"/>
      <c r="I11" s="84"/>
      <c r="J11" s="84"/>
      <c r="K11" s="84" t="s">
        <v>133</v>
      </c>
      <c r="L11" s="84"/>
      <c r="M11" s="84"/>
      <c r="N11" s="84"/>
    </row>
    <row r="12" ht="29.15" customHeight="1" spans="1:14">
      <c r="A12" s="64" t="s">
        <v>134</v>
      </c>
      <c r="B12" s="64">
        <f>C12-0.7</f>
        <v>22.7</v>
      </c>
      <c r="C12" s="64">
        <f>D12-0.7</f>
        <v>23.4</v>
      </c>
      <c r="D12" s="261">
        <v>24.1</v>
      </c>
      <c r="E12" s="64">
        <f>D12+0.7</f>
        <v>24.8</v>
      </c>
      <c r="F12" s="64">
        <f>E12+0.7</f>
        <v>25.5</v>
      </c>
      <c r="G12" s="67">
        <f>F12+0.9</f>
        <v>26.4</v>
      </c>
      <c r="H12" s="60"/>
      <c r="I12" s="84"/>
      <c r="J12" s="84"/>
      <c r="K12" s="83" t="s">
        <v>127</v>
      </c>
      <c r="L12" s="84"/>
      <c r="M12" s="84"/>
      <c r="N12" s="84"/>
    </row>
    <row r="13" ht="29.15" customHeight="1" spans="1:14">
      <c r="A13" s="64" t="s">
        <v>135</v>
      </c>
      <c r="B13" s="64">
        <f>C13-0.5</f>
        <v>15</v>
      </c>
      <c r="C13" s="64">
        <f t="shared" ref="C13:C18" si="4">D13-0.5</f>
        <v>15.5</v>
      </c>
      <c r="D13" s="261">
        <v>16</v>
      </c>
      <c r="E13" s="64">
        <f>D13+0.5</f>
        <v>16.5</v>
      </c>
      <c r="F13" s="64">
        <f>E13+0.5</f>
        <v>17</v>
      </c>
      <c r="G13" s="67">
        <f>F13+0.7</f>
        <v>17.7</v>
      </c>
      <c r="H13" s="60"/>
      <c r="I13" s="84"/>
      <c r="J13" s="84"/>
      <c r="K13" s="83" t="s">
        <v>127</v>
      </c>
      <c r="L13" s="84"/>
      <c r="M13" s="84"/>
      <c r="N13" s="84"/>
    </row>
    <row r="14" ht="29.15" customHeight="1" spans="1:14">
      <c r="A14" s="64" t="s">
        <v>136</v>
      </c>
      <c r="B14" s="67">
        <f>C14-0.7</f>
        <v>28.2</v>
      </c>
      <c r="C14" s="67">
        <f>D14-0.6</f>
        <v>28.9</v>
      </c>
      <c r="D14" s="261">
        <v>29.5</v>
      </c>
      <c r="E14" s="64">
        <f>D14+0.6</f>
        <v>30.1</v>
      </c>
      <c r="F14" s="64">
        <f>E14+0.7</f>
        <v>30.8</v>
      </c>
      <c r="G14" s="67">
        <f>F14+0.6</f>
        <v>31.4</v>
      </c>
      <c r="H14" s="60"/>
      <c r="I14" s="84"/>
      <c r="J14" s="84"/>
      <c r="K14" s="83" t="s">
        <v>127</v>
      </c>
      <c r="L14" s="84"/>
      <c r="M14" s="84"/>
      <c r="N14" s="84"/>
    </row>
    <row r="15" ht="29.15" customHeight="1" spans="1:14">
      <c r="A15" s="64" t="s">
        <v>137</v>
      </c>
      <c r="B15" s="67">
        <f>C15-0.9</f>
        <v>38.7</v>
      </c>
      <c r="C15" s="67">
        <f>D15-0.9</f>
        <v>39.6</v>
      </c>
      <c r="D15" s="261">
        <v>40.5</v>
      </c>
      <c r="E15" s="64">
        <f t="shared" ref="E15:G15" si="5">D15+1.1</f>
        <v>41.6</v>
      </c>
      <c r="F15" s="64">
        <f t="shared" si="5"/>
        <v>42.7</v>
      </c>
      <c r="G15" s="67">
        <f t="shared" si="5"/>
        <v>43.8</v>
      </c>
      <c r="H15" s="60"/>
      <c r="I15" s="84"/>
      <c r="J15" s="84"/>
      <c r="K15" s="83" t="s">
        <v>127</v>
      </c>
      <c r="L15" s="84"/>
      <c r="M15" s="84"/>
      <c r="N15" s="84"/>
    </row>
    <row r="16" ht="29.15" customHeight="1" spans="1:14">
      <c r="A16" s="64" t="s">
        <v>138</v>
      </c>
      <c r="B16" s="64">
        <f>C16</f>
        <v>6</v>
      </c>
      <c r="C16" s="64">
        <f>D16</f>
        <v>6</v>
      </c>
      <c r="D16" s="261">
        <v>6</v>
      </c>
      <c r="E16" s="64">
        <f t="shared" ref="E16:G20" si="6">D16</f>
        <v>6</v>
      </c>
      <c r="F16" s="64">
        <f t="shared" si="6"/>
        <v>6</v>
      </c>
      <c r="G16" s="64">
        <f t="shared" si="6"/>
        <v>6</v>
      </c>
      <c r="H16" s="60"/>
      <c r="I16" s="84"/>
      <c r="J16" s="84"/>
      <c r="K16" s="83" t="s">
        <v>127</v>
      </c>
      <c r="L16" s="84"/>
      <c r="M16" s="84"/>
      <c r="N16" s="84"/>
    </row>
    <row r="17" ht="29.15" customHeight="1" spans="1:14">
      <c r="A17" s="64" t="s">
        <v>139</v>
      </c>
      <c r="B17" s="64">
        <f>C17-0</f>
        <v>16.5</v>
      </c>
      <c r="C17" s="64">
        <f t="shared" si="4"/>
        <v>16.5</v>
      </c>
      <c r="D17" s="261">
        <v>17</v>
      </c>
      <c r="E17" s="64">
        <f t="shared" si="6"/>
        <v>17</v>
      </c>
      <c r="F17" s="64">
        <f>E17+1.5</f>
        <v>18.5</v>
      </c>
      <c r="G17" s="263">
        <f>F17+0</f>
        <v>18.5</v>
      </c>
      <c r="H17" s="60"/>
      <c r="I17" s="84"/>
      <c r="J17" s="84"/>
      <c r="K17" s="84" t="s">
        <v>133</v>
      </c>
      <c r="L17" s="84"/>
      <c r="M17" s="84"/>
      <c r="N17" s="84"/>
    </row>
    <row r="18" ht="29.15" customHeight="1" spans="1:14">
      <c r="A18" s="64" t="s">
        <v>140</v>
      </c>
      <c r="B18" s="64">
        <f>C18-0</f>
        <v>14.5</v>
      </c>
      <c r="C18" s="64">
        <f t="shared" si="4"/>
        <v>14.5</v>
      </c>
      <c r="D18" s="261">
        <v>15</v>
      </c>
      <c r="E18" s="64">
        <f t="shared" si="6"/>
        <v>15</v>
      </c>
      <c r="F18" s="64">
        <f>E18+1.5</f>
        <v>16.5</v>
      </c>
      <c r="G18" s="263">
        <f>F18+0</f>
        <v>16.5</v>
      </c>
      <c r="H18" s="60"/>
      <c r="I18" s="84"/>
      <c r="J18" s="84"/>
      <c r="K18" s="83" t="s">
        <v>127</v>
      </c>
      <c r="L18" s="84"/>
      <c r="M18" s="84"/>
      <c r="N18" s="84"/>
    </row>
    <row r="19" ht="29.15" customHeight="1" spans="1:14">
      <c r="A19" s="64" t="s">
        <v>141</v>
      </c>
      <c r="B19" s="64">
        <v>4.5</v>
      </c>
      <c r="C19" s="64">
        <v>4.5</v>
      </c>
      <c r="D19" s="261">
        <v>4.5</v>
      </c>
      <c r="E19" s="64">
        <f t="shared" si="6"/>
        <v>4.5</v>
      </c>
      <c r="F19" s="64">
        <f>E19</f>
        <v>4.5</v>
      </c>
      <c r="G19" s="64">
        <f>F19</f>
        <v>4.5</v>
      </c>
      <c r="H19" s="60"/>
      <c r="I19" s="84"/>
      <c r="J19" s="84"/>
      <c r="K19" s="83" t="s">
        <v>127</v>
      </c>
      <c r="L19" s="84"/>
      <c r="M19" s="84"/>
      <c r="N19" s="84"/>
    </row>
    <row r="20" ht="29.15" customHeight="1" spans="1:14">
      <c r="A20" s="64" t="s">
        <v>142</v>
      </c>
      <c r="B20" s="64">
        <v>4.5</v>
      </c>
      <c r="C20" s="64">
        <v>4.5</v>
      </c>
      <c r="D20" s="261">
        <v>4.5</v>
      </c>
      <c r="E20" s="64">
        <f t="shared" si="6"/>
        <v>4.5</v>
      </c>
      <c r="F20" s="64">
        <f>E20</f>
        <v>4.5</v>
      </c>
      <c r="G20" s="64">
        <f>F20</f>
        <v>4.5</v>
      </c>
      <c r="H20" s="60"/>
      <c r="I20" s="84"/>
      <c r="J20" s="84"/>
      <c r="K20" s="83" t="s">
        <v>127</v>
      </c>
      <c r="L20" s="84"/>
      <c r="M20" s="84"/>
      <c r="N20" s="84"/>
    </row>
    <row r="21" ht="29.15" customHeight="1" spans="1:14">
      <c r="A21" s="264" t="s">
        <v>143</v>
      </c>
      <c r="B21" s="265">
        <v>114</v>
      </c>
      <c r="C21" s="265">
        <v>114</v>
      </c>
      <c r="D21" s="266">
        <v>118</v>
      </c>
      <c r="E21" s="30">
        <v>122</v>
      </c>
      <c r="F21" s="265">
        <v>127</v>
      </c>
      <c r="G21" s="265">
        <v>132</v>
      </c>
      <c r="H21" s="60"/>
      <c r="I21" s="84"/>
      <c r="J21" s="84"/>
      <c r="K21" s="83" t="s">
        <v>127</v>
      </c>
      <c r="L21" s="84"/>
      <c r="M21" s="84"/>
      <c r="N21" s="84"/>
    </row>
    <row r="22" ht="29.15" customHeight="1" spans="1:14">
      <c r="A22" s="68"/>
      <c r="B22" s="68"/>
      <c r="C22" s="68"/>
      <c r="D22" s="69"/>
      <c r="E22" s="70"/>
      <c r="F22" s="70"/>
      <c r="G22" s="70"/>
      <c r="H22" s="60"/>
      <c r="I22" s="84"/>
      <c r="J22" s="84"/>
      <c r="K22" s="84"/>
      <c r="L22" s="84"/>
      <c r="M22" s="84"/>
      <c r="N22" s="84"/>
    </row>
    <row r="23" ht="29.15" customHeight="1" spans="1:14">
      <c r="A23" s="174"/>
      <c r="B23" s="174"/>
      <c r="C23" s="174"/>
      <c r="D23" s="174"/>
      <c r="E23" s="174"/>
      <c r="F23" s="174"/>
      <c r="G23" s="174"/>
      <c r="H23" s="60"/>
      <c r="I23" s="85"/>
      <c r="J23" s="85"/>
      <c r="K23" s="84"/>
      <c r="L23" s="85"/>
      <c r="M23" s="85"/>
      <c r="N23" s="85"/>
    </row>
    <row r="24" ht="14.25" spans="1:14">
      <c r="A24" s="267"/>
      <c r="B24" s="74"/>
      <c r="C24" s="74"/>
      <c r="D24" s="74"/>
      <c r="E24" s="74"/>
      <c r="F24" s="74"/>
      <c r="G24" s="74"/>
      <c r="H24" s="74"/>
      <c r="I24" s="73" t="s">
        <v>144</v>
      </c>
      <c r="J24" s="269">
        <v>45455</v>
      </c>
      <c r="K24" s="73" t="s">
        <v>145</v>
      </c>
      <c r="L24" s="73"/>
      <c r="M24" s="73" t="s">
        <v>146</v>
      </c>
      <c r="N24" s="52" t="s">
        <v>110</v>
      </c>
    </row>
    <row r="25" ht="19" customHeight="1" spans="1:1">
      <c r="A25" s="52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M11" sqref="M11"/>
    </sheetView>
  </sheetViews>
  <sheetFormatPr defaultColWidth="10" defaultRowHeight="16.5" customHeight="1"/>
  <cols>
    <col min="1" max="6" width="10" style="87"/>
    <col min="7" max="7" width="12.25" style="87" customWidth="1"/>
    <col min="8" max="16384" width="10" style="87"/>
  </cols>
  <sheetData>
    <row r="1" ht="22.5" customHeight="1" spans="1:11">
      <c r="A1" s="178" t="s">
        <v>148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ht="17.25" customHeight="1" spans="1:11">
      <c r="A2" s="179" t="s">
        <v>18</v>
      </c>
      <c r="B2" s="90" t="s">
        <v>19</v>
      </c>
      <c r="C2" s="90"/>
      <c r="D2" s="180" t="s">
        <v>20</v>
      </c>
      <c r="E2" s="180"/>
      <c r="F2" s="181" t="s">
        <v>21</v>
      </c>
      <c r="G2" s="181"/>
      <c r="H2" s="182" t="s">
        <v>22</v>
      </c>
      <c r="I2" s="243" t="s">
        <v>23</v>
      </c>
      <c r="J2" s="243"/>
      <c r="K2" s="244"/>
    </row>
    <row r="3" customHeight="1" spans="1:11">
      <c r="A3" s="183" t="s">
        <v>24</v>
      </c>
      <c r="B3" s="184"/>
      <c r="C3" s="185"/>
      <c r="D3" s="186" t="s">
        <v>25</v>
      </c>
      <c r="E3" s="187"/>
      <c r="F3" s="187"/>
      <c r="G3" s="188"/>
      <c r="H3" s="186" t="s">
        <v>26</v>
      </c>
      <c r="I3" s="187"/>
      <c r="J3" s="187"/>
      <c r="K3" s="188"/>
    </row>
    <row r="4" customHeight="1" spans="1:11">
      <c r="A4" s="120" t="s">
        <v>27</v>
      </c>
      <c r="B4" s="189" t="s">
        <v>28</v>
      </c>
      <c r="C4" s="189"/>
      <c r="D4" s="190" t="s">
        <v>29</v>
      </c>
      <c r="E4" s="191"/>
      <c r="F4" s="192">
        <v>45468</v>
      </c>
      <c r="G4" s="193"/>
      <c r="H4" s="194" t="s">
        <v>149</v>
      </c>
      <c r="I4" s="191"/>
      <c r="J4" s="94" t="s">
        <v>31</v>
      </c>
      <c r="K4" s="95" t="s">
        <v>32</v>
      </c>
    </row>
    <row r="5" customHeight="1" spans="1:11">
      <c r="A5" s="195" t="s">
        <v>33</v>
      </c>
      <c r="B5" s="189" t="s">
        <v>34</v>
      </c>
      <c r="C5" s="189"/>
      <c r="D5" s="190" t="s">
        <v>150</v>
      </c>
      <c r="E5" s="191"/>
      <c r="F5" s="192">
        <v>45445</v>
      </c>
      <c r="G5" s="193"/>
      <c r="H5" s="194" t="s">
        <v>151</v>
      </c>
      <c r="I5" s="191"/>
      <c r="J5" s="94" t="s">
        <v>31</v>
      </c>
      <c r="K5" s="95" t="s">
        <v>32</v>
      </c>
    </row>
    <row r="6" customHeight="1" spans="1:11">
      <c r="A6" s="120" t="s">
        <v>37</v>
      </c>
      <c r="B6" s="56">
        <v>2</v>
      </c>
      <c r="C6" s="56">
        <v>6</v>
      </c>
      <c r="D6" s="190" t="s">
        <v>152</v>
      </c>
      <c r="E6" s="191"/>
      <c r="F6" s="192">
        <v>45462</v>
      </c>
      <c r="G6" s="193"/>
      <c r="H6" s="196" t="s">
        <v>153</v>
      </c>
      <c r="I6" s="225"/>
      <c r="J6" s="225"/>
      <c r="K6" s="245"/>
    </row>
    <row r="7" customHeight="1" spans="1:11">
      <c r="A7" s="120" t="s">
        <v>40</v>
      </c>
      <c r="B7" s="56">
        <v>2243</v>
      </c>
      <c r="C7" s="56"/>
      <c r="D7" s="190" t="s">
        <v>154</v>
      </c>
      <c r="E7" s="191"/>
      <c r="F7" s="192">
        <v>45465</v>
      </c>
      <c r="G7" s="193"/>
      <c r="H7" s="197"/>
      <c r="I7" s="94"/>
      <c r="J7" s="94"/>
      <c r="K7" s="95"/>
    </row>
    <row r="8" customHeight="1" spans="1:11">
      <c r="A8" s="198"/>
      <c r="B8" s="199"/>
      <c r="C8" s="200"/>
      <c r="D8" s="198" t="s">
        <v>43</v>
      </c>
      <c r="E8" s="201"/>
      <c r="F8" s="202">
        <v>45465</v>
      </c>
      <c r="G8" s="203"/>
      <c r="H8" s="204"/>
      <c r="I8" s="220"/>
      <c r="J8" s="220"/>
      <c r="K8" s="246"/>
    </row>
    <row r="9" customHeight="1" spans="1:11">
      <c r="A9" s="205" t="s">
        <v>155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</row>
    <row r="10" customHeight="1" spans="1:11">
      <c r="A10" s="206" t="s">
        <v>47</v>
      </c>
      <c r="B10" s="207" t="s">
        <v>48</v>
      </c>
      <c r="C10" s="208" t="s">
        <v>49</v>
      </c>
      <c r="D10" s="209"/>
      <c r="E10" s="210" t="s">
        <v>52</v>
      </c>
      <c r="F10" s="207" t="s">
        <v>48</v>
      </c>
      <c r="G10" s="208" t="s">
        <v>49</v>
      </c>
      <c r="H10" s="207"/>
      <c r="I10" s="210" t="s">
        <v>50</v>
      </c>
      <c r="J10" s="207" t="s">
        <v>48</v>
      </c>
      <c r="K10" s="247" t="s">
        <v>49</v>
      </c>
    </row>
    <row r="11" customHeight="1" spans="1:11">
      <c r="A11" s="211" t="s">
        <v>53</v>
      </c>
      <c r="B11" s="212" t="s">
        <v>48</v>
      </c>
      <c r="C11" s="94" t="s">
        <v>49</v>
      </c>
      <c r="D11" s="213"/>
      <c r="E11" s="214" t="s">
        <v>55</v>
      </c>
      <c r="F11" s="212" t="s">
        <v>48</v>
      </c>
      <c r="G11" s="94" t="s">
        <v>49</v>
      </c>
      <c r="H11" s="212"/>
      <c r="I11" s="214" t="s">
        <v>60</v>
      </c>
      <c r="J11" s="212" t="s">
        <v>48</v>
      </c>
      <c r="K11" s="95" t="s">
        <v>49</v>
      </c>
    </row>
    <row r="12" customHeight="1" spans="1:11">
      <c r="A12" s="198" t="s">
        <v>90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48"/>
    </row>
    <row r="13" customHeight="1" spans="1:11">
      <c r="A13" s="215" t="s">
        <v>156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customHeight="1" spans="1:11">
      <c r="A14" s="216" t="s">
        <v>157</v>
      </c>
      <c r="B14" s="217"/>
      <c r="C14" s="217"/>
      <c r="D14" s="217"/>
      <c r="E14" s="217"/>
      <c r="F14" s="217"/>
      <c r="G14" s="217"/>
      <c r="H14" s="217"/>
      <c r="I14" s="122"/>
      <c r="J14" s="122"/>
      <c r="K14" s="153"/>
    </row>
    <row r="15" customHeight="1" spans="1:11">
      <c r="A15" s="124" t="s">
        <v>158</v>
      </c>
      <c r="B15" s="125"/>
      <c r="C15" s="125"/>
      <c r="D15" s="218"/>
      <c r="E15" s="219"/>
      <c r="F15" s="125"/>
      <c r="G15" s="125"/>
      <c r="H15" s="218"/>
      <c r="I15" s="140"/>
      <c r="J15" s="249"/>
      <c r="K15" s="250"/>
    </row>
    <row r="16" customHeight="1" spans="1:11">
      <c r="A16" s="204"/>
      <c r="B16" s="220"/>
      <c r="C16" s="220"/>
      <c r="D16" s="220"/>
      <c r="E16" s="220"/>
      <c r="F16" s="220"/>
      <c r="G16" s="220"/>
      <c r="H16" s="220"/>
      <c r="I16" s="220"/>
      <c r="J16" s="220"/>
      <c r="K16" s="246"/>
    </row>
    <row r="17" customHeight="1" spans="1:11">
      <c r="A17" s="215" t="s">
        <v>159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customHeight="1" spans="1:11">
      <c r="A18" s="216"/>
      <c r="B18" s="217"/>
      <c r="C18" s="217"/>
      <c r="D18" s="217"/>
      <c r="E18" s="217"/>
      <c r="F18" s="217"/>
      <c r="G18" s="217"/>
      <c r="H18" s="217"/>
      <c r="I18" s="122"/>
      <c r="J18" s="122"/>
      <c r="K18" s="153"/>
    </row>
    <row r="19" customHeight="1" spans="1:11">
      <c r="A19" s="124"/>
      <c r="B19" s="125"/>
      <c r="C19" s="125"/>
      <c r="D19" s="218"/>
      <c r="E19" s="219"/>
      <c r="F19" s="125"/>
      <c r="G19" s="125"/>
      <c r="H19" s="218"/>
      <c r="I19" s="140"/>
      <c r="J19" s="249"/>
      <c r="K19" s="250"/>
    </row>
    <row r="20" customHeight="1" spans="1:11">
      <c r="A20" s="204"/>
      <c r="B20" s="220"/>
      <c r="C20" s="220"/>
      <c r="D20" s="220"/>
      <c r="E20" s="220"/>
      <c r="F20" s="220"/>
      <c r="G20" s="220"/>
      <c r="H20" s="220"/>
      <c r="I20" s="220"/>
      <c r="J20" s="220"/>
      <c r="K20" s="246"/>
    </row>
    <row r="21" customHeight="1" spans="1:11">
      <c r="A21" s="221" t="s">
        <v>87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</row>
    <row r="22" customHeight="1" spans="1:11">
      <c r="A22" s="89" t="s">
        <v>88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53"/>
    </row>
    <row r="23" customHeight="1" spans="1:11">
      <c r="A23" s="102" t="s">
        <v>89</v>
      </c>
      <c r="B23" s="103"/>
      <c r="C23" s="94" t="s">
        <v>31</v>
      </c>
      <c r="D23" s="94" t="s">
        <v>32</v>
      </c>
      <c r="E23" s="101"/>
      <c r="F23" s="101"/>
      <c r="G23" s="101"/>
      <c r="H23" s="101"/>
      <c r="I23" s="101"/>
      <c r="J23" s="101"/>
      <c r="K23" s="147"/>
    </row>
    <row r="24" customHeight="1" spans="1:11">
      <c r="A24" s="194" t="s">
        <v>160</v>
      </c>
      <c r="B24" s="94"/>
      <c r="C24" s="94"/>
      <c r="D24" s="94"/>
      <c r="E24" s="94"/>
      <c r="F24" s="94"/>
      <c r="G24" s="94"/>
      <c r="H24" s="94"/>
      <c r="I24" s="94"/>
      <c r="J24" s="94"/>
      <c r="K24" s="95"/>
    </row>
    <row r="25" customHeight="1" spans="1:11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51"/>
    </row>
    <row r="26" customHeight="1" spans="1:11">
      <c r="A26" s="205" t="s">
        <v>99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customHeight="1" spans="1:11">
      <c r="A27" s="183" t="s">
        <v>100</v>
      </c>
      <c r="B27" s="208" t="s">
        <v>58</v>
      </c>
      <c r="C27" s="208" t="s">
        <v>59</v>
      </c>
      <c r="D27" s="208" t="s">
        <v>51</v>
      </c>
      <c r="E27" s="224" t="s">
        <v>101</v>
      </c>
      <c r="F27" s="208" t="s">
        <v>58</v>
      </c>
      <c r="G27" s="208" t="s">
        <v>59</v>
      </c>
      <c r="H27" s="208" t="s">
        <v>51</v>
      </c>
      <c r="I27" s="224" t="s">
        <v>102</v>
      </c>
      <c r="J27" s="208" t="s">
        <v>58</v>
      </c>
      <c r="K27" s="247" t="s">
        <v>59</v>
      </c>
    </row>
    <row r="28" customHeight="1" spans="1:11">
      <c r="A28" s="196" t="s">
        <v>50</v>
      </c>
      <c r="B28" s="94" t="s">
        <v>58</v>
      </c>
      <c r="C28" s="94" t="s">
        <v>59</v>
      </c>
      <c r="D28" s="94" t="s">
        <v>51</v>
      </c>
      <c r="E28" s="225" t="s">
        <v>57</v>
      </c>
      <c r="F28" s="94" t="s">
        <v>58</v>
      </c>
      <c r="G28" s="94" t="s">
        <v>59</v>
      </c>
      <c r="H28" s="94" t="s">
        <v>51</v>
      </c>
      <c r="I28" s="225" t="s">
        <v>68</v>
      </c>
      <c r="J28" s="94" t="s">
        <v>58</v>
      </c>
      <c r="K28" s="95" t="s">
        <v>59</v>
      </c>
    </row>
    <row r="29" customHeight="1" spans="1:11">
      <c r="A29" s="194" t="s">
        <v>61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54"/>
    </row>
    <row r="30" customHeight="1" spans="1:11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52"/>
    </row>
    <row r="31" customHeight="1" spans="1:11">
      <c r="A31" s="205" t="s">
        <v>161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</row>
    <row r="32" ht="17.25" customHeight="1" spans="1:11">
      <c r="A32" s="228" t="s">
        <v>162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53"/>
    </row>
    <row r="33" ht="17.25" customHeight="1" spans="1:11">
      <c r="A33" s="230" t="s">
        <v>163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54"/>
    </row>
    <row r="34" ht="17.25" customHeight="1" spans="1:11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54"/>
    </row>
    <row r="35" ht="17.25" customHeight="1" spans="1:1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54"/>
    </row>
    <row r="36" ht="17.25" customHeight="1" spans="1:1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54"/>
    </row>
    <row r="37" ht="17.25" customHeight="1" spans="1:1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54"/>
    </row>
    <row r="38" ht="17.25" customHeight="1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54"/>
    </row>
    <row r="39" ht="17.25" customHeight="1" spans="1:1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54"/>
    </row>
    <row r="40" ht="17.25" customHeight="1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54"/>
    </row>
    <row r="41" ht="17.25" customHeight="1" spans="1:1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54"/>
    </row>
    <row r="42" ht="17.25" customHeight="1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54"/>
    </row>
    <row r="43" ht="17.25" customHeight="1" spans="1:11">
      <c r="A43" s="226" t="s">
        <v>98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52"/>
    </row>
    <row r="44" customHeight="1" spans="1:11">
      <c r="A44" s="205" t="s">
        <v>164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</row>
    <row r="45" ht="18" customHeight="1" spans="1:11">
      <c r="A45" s="120" t="s">
        <v>90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52"/>
    </row>
    <row r="46" ht="18" customHeight="1" spans="1:11">
      <c r="A46" s="120"/>
      <c r="B46" s="121"/>
      <c r="C46" s="121"/>
      <c r="D46" s="121"/>
      <c r="E46" s="121"/>
      <c r="F46" s="121"/>
      <c r="G46" s="121"/>
      <c r="H46" s="121"/>
      <c r="I46" s="121"/>
      <c r="J46" s="121"/>
      <c r="K46" s="152"/>
    </row>
    <row r="47" ht="18" customHeight="1" spans="1:11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51"/>
    </row>
    <row r="48" ht="21" customHeight="1" spans="1:11">
      <c r="A48" s="232" t="s">
        <v>104</v>
      </c>
      <c r="B48" s="233" t="s">
        <v>105</v>
      </c>
      <c r="C48" s="233"/>
      <c r="D48" s="234" t="s">
        <v>106</v>
      </c>
      <c r="E48" s="233" t="s">
        <v>107</v>
      </c>
      <c r="F48" s="234" t="s">
        <v>108</v>
      </c>
      <c r="G48" s="235">
        <v>45464</v>
      </c>
      <c r="H48" s="236" t="s">
        <v>109</v>
      </c>
      <c r="I48" s="236"/>
      <c r="J48" s="233"/>
      <c r="K48" s="255"/>
    </row>
    <row r="49" customHeight="1" spans="1:11">
      <c r="A49" s="237" t="s">
        <v>111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56"/>
    </row>
    <row r="50" customHeight="1" spans="1:11">
      <c r="A50" s="239"/>
      <c r="B50" s="240"/>
      <c r="C50" s="240"/>
      <c r="D50" s="240"/>
      <c r="E50" s="240"/>
      <c r="F50" s="240"/>
      <c r="G50" s="240"/>
      <c r="H50" s="240"/>
      <c r="I50" s="240"/>
      <c r="J50" s="240"/>
      <c r="K50" s="257"/>
    </row>
    <row r="51" customHeight="1" spans="1:11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58"/>
    </row>
    <row r="52" ht="21" customHeight="1" spans="1:11">
      <c r="A52" s="232" t="s">
        <v>104</v>
      </c>
      <c r="B52" s="233" t="s">
        <v>105</v>
      </c>
      <c r="C52" s="233"/>
      <c r="D52" s="234" t="s">
        <v>106</v>
      </c>
      <c r="E52" s="234"/>
      <c r="F52" s="234" t="s">
        <v>108</v>
      </c>
      <c r="G52" s="234"/>
      <c r="H52" s="236" t="s">
        <v>109</v>
      </c>
      <c r="I52" s="236"/>
      <c r="J52" s="259"/>
      <c r="K52" s="26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C3" workbookViewId="0">
      <selection activeCell="M12" sqref="M12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5" t="s">
        <v>33</v>
      </c>
      <c r="E2" s="57" t="s">
        <v>34</v>
      </c>
      <c r="F2" s="57"/>
      <c r="G2" s="57"/>
      <c r="H2" s="58"/>
      <c r="I2" s="75" t="s">
        <v>22</v>
      </c>
      <c r="J2" s="76" t="s">
        <v>23</v>
      </c>
      <c r="K2" s="76"/>
      <c r="L2" s="76"/>
      <c r="M2" s="76"/>
      <c r="N2" s="77"/>
    </row>
    <row r="3" ht="29.15" customHeight="1" spans="1:14">
      <c r="A3" s="59" t="s">
        <v>114</v>
      </c>
      <c r="B3" s="59" t="s">
        <v>115</v>
      </c>
      <c r="C3" s="59"/>
      <c r="D3" s="59"/>
      <c r="E3" s="59"/>
      <c r="F3" s="59"/>
      <c r="G3" s="59"/>
      <c r="H3" s="60"/>
      <c r="I3" s="59" t="s">
        <v>116</v>
      </c>
      <c r="J3" s="59"/>
      <c r="K3" s="59"/>
      <c r="L3" s="59"/>
      <c r="M3" s="59"/>
      <c r="N3" s="78"/>
    </row>
    <row r="4" ht="29.15" customHeight="1" spans="1:14">
      <c r="A4" s="59"/>
      <c r="B4" s="61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0"/>
      <c r="I4" s="79"/>
      <c r="J4" s="79" t="s">
        <v>76</v>
      </c>
      <c r="K4" s="79" t="s">
        <v>77</v>
      </c>
      <c r="L4" s="79" t="s">
        <v>78</v>
      </c>
      <c r="M4" s="175" t="s">
        <v>79</v>
      </c>
      <c r="N4" s="79" t="s">
        <v>80</v>
      </c>
    </row>
    <row r="5" ht="29.15" customHeight="1" spans="1:14">
      <c r="A5" s="59"/>
      <c r="B5" s="61" t="s">
        <v>118</v>
      </c>
      <c r="C5" s="62" t="s">
        <v>119</v>
      </c>
      <c r="D5" s="63" t="s">
        <v>120</v>
      </c>
      <c r="E5" s="62" t="s">
        <v>121</v>
      </c>
      <c r="F5" s="62" t="s">
        <v>122</v>
      </c>
      <c r="G5" s="62" t="s">
        <v>123</v>
      </c>
      <c r="H5" s="60"/>
      <c r="I5" s="82"/>
      <c r="J5" s="82" t="s">
        <v>83</v>
      </c>
      <c r="K5" s="82" t="s">
        <v>84</v>
      </c>
      <c r="L5" s="82" t="s">
        <v>84</v>
      </c>
      <c r="M5" s="176" t="s">
        <v>83</v>
      </c>
      <c r="N5" s="82" t="s">
        <v>83</v>
      </c>
    </row>
    <row r="6" ht="29.15" customHeight="1" spans="1:14">
      <c r="A6" s="64" t="s">
        <v>125</v>
      </c>
      <c r="B6" s="65">
        <f>C6-2.1</f>
        <v>95.8</v>
      </c>
      <c r="C6" s="65">
        <f>D6-2.1</f>
        <v>97.9</v>
      </c>
      <c r="D6" s="65">
        <v>100</v>
      </c>
      <c r="E6" s="65">
        <f t="shared" ref="E6:G6" si="0">D6+2.1</f>
        <v>102.1</v>
      </c>
      <c r="F6" s="65">
        <f t="shared" si="0"/>
        <v>104.2</v>
      </c>
      <c r="G6" s="65">
        <f t="shared" si="0"/>
        <v>106.3</v>
      </c>
      <c r="H6" s="60"/>
      <c r="I6" s="83"/>
      <c r="J6" s="83" t="s">
        <v>165</v>
      </c>
      <c r="K6" s="83" t="s">
        <v>133</v>
      </c>
      <c r="L6" s="83" t="s">
        <v>166</v>
      </c>
      <c r="M6" s="83" t="s">
        <v>167</v>
      </c>
      <c r="N6" s="83" t="s">
        <v>168</v>
      </c>
    </row>
    <row r="7" ht="29.15" customHeight="1" spans="1:14">
      <c r="A7" s="66" t="s">
        <v>129</v>
      </c>
      <c r="B7" s="64">
        <f>C7-4</f>
        <v>75</v>
      </c>
      <c r="C7" s="64">
        <f>D7-4</f>
        <v>79</v>
      </c>
      <c r="D7" s="65">
        <v>83</v>
      </c>
      <c r="E7" s="64">
        <f t="shared" ref="E7:E8" si="1">D7+4</f>
        <v>87</v>
      </c>
      <c r="F7" s="64">
        <f>E7+5</f>
        <v>92</v>
      </c>
      <c r="G7" s="67">
        <f>F7+6</f>
        <v>98</v>
      </c>
      <c r="H7" s="60"/>
      <c r="I7" s="84"/>
      <c r="J7" s="84" t="s">
        <v>169</v>
      </c>
      <c r="K7" s="84" t="s">
        <v>170</v>
      </c>
      <c r="L7" s="84" t="s">
        <v>171</v>
      </c>
      <c r="M7" s="84" t="s">
        <v>172</v>
      </c>
      <c r="N7" s="84" t="s">
        <v>127</v>
      </c>
    </row>
    <row r="8" ht="29.15" customHeight="1" spans="1:14">
      <c r="A8" s="64" t="s">
        <v>131</v>
      </c>
      <c r="B8" s="67">
        <f>C8-3.6</f>
        <v>98.8</v>
      </c>
      <c r="C8" s="67">
        <f>D8-3.6</f>
        <v>102.4</v>
      </c>
      <c r="D8" s="65">
        <v>106</v>
      </c>
      <c r="E8" s="64">
        <f t="shared" si="1"/>
        <v>110</v>
      </c>
      <c r="F8" s="64">
        <f>E8+4</f>
        <v>114</v>
      </c>
      <c r="G8" s="67">
        <f>F8+4</f>
        <v>118</v>
      </c>
      <c r="H8" s="60"/>
      <c r="I8" s="84"/>
      <c r="J8" s="83" t="s">
        <v>127</v>
      </c>
      <c r="K8" s="83" t="s">
        <v>127</v>
      </c>
      <c r="L8" s="83" t="s">
        <v>171</v>
      </c>
      <c r="M8" s="83" t="s">
        <v>171</v>
      </c>
      <c r="N8" s="83" t="s">
        <v>127</v>
      </c>
    </row>
    <row r="9" ht="29.15" customHeight="1" spans="1:14">
      <c r="A9" s="64" t="s">
        <v>132</v>
      </c>
      <c r="B9" s="64">
        <f>C9-1.15</f>
        <v>30.6</v>
      </c>
      <c r="C9" s="64">
        <f>D9-1.15</f>
        <v>31.75</v>
      </c>
      <c r="D9" s="65">
        <v>32.9</v>
      </c>
      <c r="E9" s="64">
        <f t="shared" ref="E9:G9" si="2">D9+1.3</f>
        <v>34.2</v>
      </c>
      <c r="F9" s="64">
        <f t="shared" si="2"/>
        <v>35.5</v>
      </c>
      <c r="G9" s="67">
        <f t="shared" si="2"/>
        <v>36.8</v>
      </c>
      <c r="H9" s="60"/>
      <c r="I9" s="84"/>
      <c r="J9" s="83" t="s">
        <v>173</v>
      </c>
      <c r="K9" s="83" t="s">
        <v>173</v>
      </c>
      <c r="L9" s="83" t="s">
        <v>174</v>
      </c>
      <c r="M9" s="83" t="s">
        <v>133</v>
      </c>
      <c r="N9" s="83" t="s">
        <v>175</v>
      </c>
    </row>
    <row r="10" ht="29.15" customHeight="1" spans="1:14">
      <c r="A10" s="64" t="s">
        <v>134</v>
      </c>
      <c r="B10" s="64">
        <f>C10-0.7</f>
        <v>22.7</v>
      </c>
      <c r="C10" s="64">
        <f>D10-0.7</f>
        <v>23.4</v>
      </c>
      <c r="D10" s="65">
        <v>24.1</v>
      </c>
      <c r="E10" s="64">
        <f>D10+0.7</f>
        <v>24.8</v>
      </c>
      <c r="F10" s="64">
        <f>E10+0.7</f>
        <v>25.5</v>
      </c>
      <c r="G10" s="67">
        <f>F10+0.9</f>
        <v>26.4</v>
      </c>
      <c r="H10" s="60"/>
      <c r="I10" s="84"/>
      <c r="J10" s="83" t="s">
        <v>165</v>
      </c>
      <c r="K10" s="83" t="s">
        <v>127</v>
      </c>
      <c r="L10" s="83" t="s">
        <v>168</v>
      </c>
      <c r="M10" s="83" t="s">
        <v>127</v>
      </c>
      <c r="N10" s="83" t="s">
        <v>165</v>
      </c>
    </row>
    <row r="11" ht="29.15" customHeight="1" spans="1:14">
      <c r="A11" s="64" t="s">
        <v>135</v>
      </c>
      <c r="B11" s="64">
        <f>C11-0.5</f>
        <v>15</v>
      </c>
      <c r="C11" s="64">
        <f t="shared" ref="C11" si="3">D11-0.5</f>
        <v>15.5</v>
      </c>
      <c r="D11" s="65">
        <v>16</v>
      </c>
      <c r="E11" s="64">
        <f>D11+0.5</f>
        <v>16.5</v>
      </c>
      <c r="F11" s="64">
        <f>E11+0.5</f>
        <v>17</v>
      </c>
      <c r="G11" s="67">
        <f>F11+0.7</f>
        <v>17.7</v>
      </c>
      <c r="H11" s="60"/>
      <c r="I11" s="84"/>
      <c r="J11" s="84" t="s">
        <v>175</v>
      </c>
      <c r="K11" s="84" t="s">
        <v>133</v>
      </c>
      <c r="L11" s="84" t="s">
        <v>133</v>
      </c>
      <c r="M11" s="84" t="s">
        <v>133</v>
      </c>
      <c r="N11" s="84" t="s">
        <v>174</v>
      </c>
    </row>
    <row r="12" ht="29.15" customHeight="1" spans="1:14">
      <c r="A12" s="64" t="s">
        <v>136</v>
      </c>
      <c r="B12" s="67">
        <f>C12-0.7</f>
        <v>28.2</v>
      </c>
      <c r="C12" s="67">
        <f>D12-0.6</f>
        <v>28.9</v>
      </c>
      <c r="D12" s="65">
        <v>29.5</v>
      </c>
      <c r="E12" s="64">
        <f>D12+0.6</f>
        <v>30.1</v>
      </c>
      <c r="F12" s="64">
        <f>E12+0.7</f>
        <v>30.8</v>
      </c>
      <c r="G12" s="67">
        <f>F12+0.6</f>
        <v>31.4</v>
      </c>
      <c r="H12" s="60"/>
      <c r="I12" s="84"/>
      <c r="J12" s="84" t="s">
        <v>173</v>
      </c>
      <c r="K12" s="84" t="s">
        <v>127</v>
      </c>
      <c r="L12" s="84" t="s">
        <v>127</v>
      </c>
      <c r="M12" s="84" t="s">
        <v>133</v>
      </c>
      <c r="N12" s="84" t="s">
        <v>176</v>
      </c>
    </row>
    <row r="13" ht="29.15" customHeight="1" spans="1:14">
      <c r="A13" s="64" t="s">
        <v>137</v>
      </c>
      <c r="B13" s="67">
        <f>C13-0.9</f>
        <v>38.7</v>
      </c>
      <c r="C13" s="67">
        <f>D13-0.9</f>
        <v>39.6</v>
      </c>
      <c r="D13" s="65">
        <v>40.5</v>
      </c>
      <c r="E13" s="64">
        <f t="shared" ref="E13:G13" si="4">D13+1.1</f>
        <v>41.6</v>
      </c>
      <c r="F13" s="64">
        <f t="shared" si="4"/>
        <v>42.7</v>
      </c>
      <c r="G13" s="67">
        <f t="shared" si="4"/>
        <v>43.8</v>
      </c>
      <c r="H13" s="60"/>
      <c r="I13" s="84"/>
      <c r="J13" s="84" t="s">
        <v>177</v>
      </c>
      <c r="K13" s="84" t="s">
        <v>174</v>
      </c>
      <c r="L13" s="84" t="s">
        <v>167</v>
      </c>
      <c r="M13" s="84" t="s">
        <v>174</v>
      </c>
      <c r="N13" s="84" t="s">
        <v>175</v>
      </c>
    </row>
    <row r="14" ht="29.15" customHeight="1" spans="1:14">
      <c r="A14" s="64" t="s">
        <v>138</v>
      </c>
      <c r="B14" s="64">
        <f>C14</f>
        <v>6</v>
      </c>
      <c r="C14" s="64">
        <f>D14</f>
        <v>6</v>
      </c>
      <c r="D14" s="65">
        <v>6</v>
      </c>
      <c r="E14" s="64">
        <f t="shared" ref="E14:G14" si="5">D14</f>
        <v>6</v>
      </c>
      <c r="F14" s="64">
        <f t="shared" si="5"/>
        <v>6</v>
      </c>
      <c r="G14" s="64">
        <f t="shared" si="5"/>
        <v>6</v>
      </c>
      <c r="H14" s="60"/>
      <c r="I14" s="84"/>
      <c r="J14" s="84" t="s">
        <v>127</v>
      </c>
      <c r="K14" s="84" t="s">
        <v>127</v>
      </c>
      <c r="L14" s="84" t="s">
        <v>127</v>
      </c>
      <c r="M14" s="84" t="s">
        <v>127</v>
      </c>
      <c r="N14" s="84" t="s">
        <v>127</v>
      </c>
    </row>
    <row r="15" ht="29.15" customHeight="1" spans="1:14">
      <c r="A15" s="68"/>
      <c r="B15" s="68"/>
      <c r="C15" s="68"/>
      <c r="D15" s="69"/>
      <c r="E15" s="70"/>
      <c r="F15" s="70"/>
      <c r="G15" s="70"/>
      <c r="H15" s="60"/>
      <c r="I15" s="84"/>
      <c r="J15" s="84"/>
      <c r="K15" s="84"/>
      <c r="L15" s="84"/>
      <c r="M15" s="177"/>
      <c r="N15" s="84"/>
    </row>
    <row r="16" ht="29.15" customHeight="1" spans="1:14">
      <c r="A16" s="71"/>
      <c r="B16" s="174"/>
      <c r="C16" s="174"/>
      <c r="D16" s="174"/>
      <c r="E16" s="174"/>
      <c r="F16" s="174"/>
      <c r="G16" s="174"/>
      <c r="H16" s="72"/>
      <c r="I16" s="85"/>
      <c r="J16" s="85"/>
      <c r="K16" s="84"/>
      <c r="L16" s="85"/>
      <c r="M16" s="85"/>
      <c r="N16" s="85"/>
    </row>
    <row r="17" ht="15" spans="1:14">
      <c r="A17" s="73" t="s">
        <v>90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ht="14.25" spans="1:14">
      <c r="A18" s="52" t="s">
        <v>178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ht="14.25" spans="1:13">
      <c r="A19" s="74" t="s">
        <v>179</v>
      </c>
      <c r="B19" s="74"/>
      <c r="C19" s="74"/>
      <c r="D19" s="74"/>
      <c r="E19" s="74"/>
      <c r="F19" s="74"/>
      <c r="G19" s="74"/>
      <c r="H19" s="74"/>
      <c r="I19" s="73" t="s">
        <v>180</v>
      </c>
      <c r="J19" s="86"/>
      <c r="K19" s="73" t="s">
        <v>145</v>
      </c>
      <c r="L19" s="73"/>
      <c r="M19" s="73" t="s">
        <v>146</v>
      </c>
    </row>
    <row r="20" ht="19" customHeight="1" spans="1:1">
      <c r="A20" s="52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90" zoomScaleNormal="90" topLeftCell="B1" workbookViewId="0">
      <selection activeCell="L10" sqref="L10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5" t="s">
        <v>33</v>
      </c>
      <c r="E2" s="57" t="s">
        <v>34</v>
      </c>
      <c r="F2" s="57"/>
      <c r="G2" s="57"/>
      <c r="H2" s="58"/>
      <c r="I2" s="75" t="s">
        <v>22</v>
      </c>
      <c r="J2" s="76" t="s">
        <v>23</v>
      </c>
      <c r="K2" s="76"/>
      <c r="L2" s="76"/>
      <c r="M2" s="76"/>
      <c r="N2" s="77"/>
    </row>
    <row r="3" ht="29.15" customHeight="1" spans="1:14">
      <c r="A3" s="163" t="s">
        <v>114</v>
      </c>
      <c r="B3" s="59" t="s">
        <v>115</v>
      </c>
      <c r="C3" s="59"/>
      <c r="D3" s="59"/>
      <c r="E3" s="59"/>
      <c r="F3" s="59"/>
      <c r="G3" s="59"/>
      <c r="H3" s="60"/>
      <c r="I3" s="59" t="s">
        <v>116</v>
      </c>
      <c r="J3" s="59"/>
      <c r="K3" s="59"/>
      <c r="L3" s="59"/>
      <c r="M3" s="59"/>
      <c r="N3" s="78"/>
    </row>
    <row r="4" ht="29.15" customHeight="1" spans="1:14">
      <c r="A4" s="164"/>
      <c r="B4" s="61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0"/>
      <c r="I4" s="79"/>
      <c r="J4" s="79" t="s">
        <v>76</v>
      </c>
      <c r="K4" s="79" t="s">
        <v>77</v>
      </c>
      <c r="L4" s="79" t="s">
        <v>78</v>
      </c>
      <c r="M4" s="79" t="s">
        <v>79</v>
      </c>
      <c r="N4" s="79" t="s">
        <v>80</v>
      </c>
    </row>
    <row r="5" ht="29.15" customHeight="1" spans="1:14">
      <c r="A5" s="164"/>
      <c r="B5" s="165" t="s">
        <v>118</v>
      </c>
      <c r="C5" s="165" t="s">
        <v>119</v>
      </c>
      <c r="D5" s="166" t="s">
        <v>120</v>
      </c>
      <c r="E5" s="165" t="s">
        <v>121</v>
      </c>
      <c r="F5" s="165" t="s">
        <v>122</v>
      </c>
      <c r="G5" s="165" t="s">
        <v>123</v>
      </c>
      <c r="H5" s="60"/>
      <c r="I5" s="82"/>
      <c r="J5" s="82" t="s">
        <v>83</v>
      </c>
      <c r="K5" s="82" t="s">
        <v>84</v>
      </c>
      <c r="L5" s="82" t="s">
        <v>84</v>
      </c>
      <c r="M5" s="82" t="s">
        <v>83</v>
      </c>
      <c r="N5" s="82" t="s">
        <v>83</v>
      </c>
    </row>
    <row r="6" ht="29.15" customHeight="1" spans="1:14">
      <c r="A6" s="167"/>
      <c r="B6" s="168"/>
      <c r="C6" s="168"/>
      <c r="D6" s="169"/>
      <c r="E6" s="168"/>
      <c r="F6" s="168"/>
      <c r="G6" s="168"/>
      <c r="H6" s="60"/>
      <c r="I6" s="82"/>
      <c r="J6" s="82" t="s">
        <v>181</v>
      </c>
      <c r="K6" s="82" t="s">
        <v>181</v>
      </c>
      <c r="L6" s="82" t="s">
        <v>181</v>
      </c>
      <c r="M6" s="82" t="s">
        <v>181</v>
      </c>
      <c r="N6" s="82" t="s">
        <v>181</v>
      </c>
    </row>
    <row r="7" ht="29.15" customHeight="1" spans="1:14">
      <c r="A7" s="64" t="s">
        <v>125</v>
      </c>
      <c r="B7" s="65">
        <f>C7-2.1</f>
        <v>95.8</v>
      </c>
      <c r="C7" s="65">
        <f>D7-2.1</f>
        <v>97.9</v>
      </c>
      <c r="D7" s="65">
        <v>100</v>
      </c>
      <c r="E7" s="65">
        <f t="shared" ref="E7:G7" si="0">D7+2.1</f>
        <v>102.1</v>
      </c>
      <c r="F7" s="65">
        <f t="shared" si="0"/>
        <v>104.2</v>
      </c>
      <c r="G7" s="65">
        <f t="shared" si="0"/>
        <v>106.3</v>
      </c>
      <c r="H7" s="60"/>
      <c r="I7" s="83"/>
      <c r="J7" s="83" t="s">
        <v>182</v>
      </c>
      <c r="K7" s="83" t="s">
        <v>183</v>
      </c>
      <c r="L7" s="83" t="s">
        <v>184</v>
      </c>
      <c r="M7" s="83" t="s">
        <v>185</v>
      </c>
      <c r="N7" s="83" t="s">
        <v>185</v>
      </c>
    </row>
    <row r="8" ht="29.15" customHeight="1" spans="1:14">
      <c r="A8" s="66" t="s">
        <v>129</v>
      </c>
      <c r="B8" s="64">
        <f>C8-4</f>
        <v>75</v>
      </c>
      <c r="C8" s="64">
        <f>D8-4</f>
        <v>79</v>
      </c>
      <c r="D8" s="65">
        <v>83</v>
      </c>
      <c r="E8" s="64">
        <f t="shared" ref="E8:E9" si="1">D8+4</f>
        <v>87</v>
      </c>
      <c r="F8" s="64">
        <f>E8+5</f>
        <v>92</v>
      </c>
      <c r="G8" s="67">
        <f>F8+6</f>
        <v>98</v>
      </c>
      <c r="H8" s="60"/>
      <c r="I8" s="84"/>
      <c r="J8" s="84" t="s">
        <v>186</v>
      </c>
      <c r="K8" s="84" t="s">
        <v>187</v>
      </c>
      <c r="L8" s="84" t="s">
        <v>188</v>
      </c>
      <c r="M8" s="84" t="s">
        <v>189</v>
      </c>
      <c r="N8" s="84" t="s">
        <v>190</v>
      </c>
    </row>
    <row r="9" ht="29.15" customHeight="1" spans="1:14">
      <c r="A9" s="64" t="s">
        <v>131</v>
      </c>
      <c r="B9" s="67">
        <f>C9-3.6</f>
        <v>98.8</v>
      </c>
      <c r="C9" s="67">
        <f>D9-3.6</f>
        <v>102.4</v>
      </c>
      <c r="D9" s="65">
        <v>106</v>
      </c>
      <c r="E9" s="64">
        <f t="shared" si="1"/>
        <v>110</v>
      </c>
      <c r="F9" s="64">
        <f>E9+4</f>
        <v>114</v>
      </c>
      <c r="G9" s="67">
        <f>F9+4</f>
        <v>118</v>
      </c>
      <c r="H9" s="60"/>
      <c r="I9" s="83"/>
      <c r="J9" s="83" t="s">
        <v>191</v>
      </c>
      <c r="K9" s="83" t="s">
        <v>191</v>
      </c>
      <c r="L9" s="83" t="s">
        <v>192</v>
      </c>
      <c r="M9" s="83" t="s">
        <v>192</v>
      </c>
      <c r="N9" s="83" t="s">
        <v>191</v>
      </c>
    </row>
    <row r="10" ht="29.15" customHeight="1" spans="1:14">
      <c r="A10" s="64" t="s">
        <v>132</v>
      </c>
      <c r="B10" s="64">
        <f>C10-1.15</f>
        <v>30.6</v>
      </c>
      <c r="C10" s="64">
        <f>D10-1.15</f>
        <v>31.75</v>
      </c>
      <c r="D10" s="65">
        <v>32.9</v>
      </c>
      <c r="E10" s="64">
        <f t="shared" ref="E10:G10" si="2">D10+1.3</f>
        <v>34.2</v>
      </c>
      <c r="F10" s="64">
        <f t="shared" si="2"/>
        <v>35.5</v>
      </c>
      <c r="G10" s="67">
        <f t="shared" si="2"/>
        <v>36.8</v>
      </c>
      <c r="H10" s="60"/>
      <c r="I10" s="83"/>
      <c r="J10" s="83" t="s">
        <v>193</v>
      </c>
      <c r="K10" s="83" t="s">
        <v>194</v>
      </c>
      <c r="L10" s="83" t="s">
        <v>195</v>
      </c>
      <c r="M10" s="83" t="s">
        <v>196</v>
      </c>
      <c r="N10" s="83" t="s">
        <v>197</v>
      </c>
    </row>
    <row r="11" ht="29.15" customHeight="1" spans="1:14">
      <c r="A11" s="64" t="s">
        <v>134</v>
      </c>
      <c r="B11" s="64">
        <f>C11-0.7</f>
        <v>22.7</v>
      </c>
      <c r="C11" s="64">
        <f>D11-0.7</f>
        <v>23.4</v>
      </c>
      <c r="D11" s="65">
        <v>24.1</v>
      </c>
      <c r="E11" s="64">
        <f>D11+0.7</f>
        <v>24.8</v>
      </c>
      <c r="F11" s="64">
        <f>E11+0.7</f>
        <v>25.5</v>
      </c>
      <c r="G11" s="67">
        <f>F11+0.9</f>
        <v>26.4</v>
      </c>
      <c r="H11" s="60"/>
      <c r="I11" s="83"/>
      <c r="J11" s="83" t="s">
        <v>198</v>
      </c>
      <c r="K11" s="83" t="s">
        <v>191</v>
      </c>
      <c r="L11" s="83" t="s">
        <v>199</v>
      </c>
      <c r="M11" s="83" t="s">
        <v>191</v>
      </c>
      <c r="N11" s="83" t="s">
        <v>198</v>
      </c>
    </row>
    <row r="12" ht="29.15" customHeight="1" spans="1:14">
      <c r="A12" s="64" t="s">
        <v>135</v>
      </c>
      <c r="B12" s="64">
        <f>C12-0.5</f>
        <v>15</v>
      </c>
      <c r="C12" s="64">
        <f t="shared" ref="C12" si="3">D12-0.5</f>
        <v>15.5</v>
      </c>
      <c r="D12" s="65">
        <v>16</v>
      </c>
      <c r="E12" s="64">
        <f>D12+0.5</f>
        <v>16.5</v>
      </c>
      <c r="F12" s="64">
        <f>E12+0.5</f>
        <v>17</v>
      </c>
      <c r="G12" s="67">
        <f>F12+0.7</f>
        <v>17.7</v>
      </c>
      <c r="H12" s="60"/>
      <c r="I12" s="84"/>
      <c r="J12" s="84" t="s">
        <v>200</v>
      </c>
      <c r="K12" s="84" t="s">
        <v>196</v>
      </c>
      <c r="L12" s="84" t="s">
        <v>196</v>
      </c>
      <c r="M12" s="84" t="s">
        <v>196</v>
      </c>
      <c r="N12" s="84" t="s">
        <v>201</v>
      </c>
    </row>
    <row r="13" ht="29.15" customHeight="1" spans="1:14">
      <c r="A13" s="64" t="s">
        <v>136</v>
      </c>
      <c r="B13" s="67">
        <f>C13-0.7</f>
        <v>28.2</v>
      </c>
      <c r="C13" s="67">
        <f>D13-0.6</f>
        <v>28.9</v>
      </c>
      <c r="D13" s="65">
        <v>29.5</v>
      </c>
      <c r="E13" s="64">
        <f>D13+0.6</f>
        <v>30.1</v>
      </c>
      <c r="F13" s="64">
        <f>E13+0.7</f>
        <v>30.8</v>
      </c>
      <c r="G13" s="67">
        <f>F13+0.6</f>
        <v>31.4</v>
      </c>
      <c r="H13" s="60"/>
      <c r="I13" s="84"/>
      <c r="J13" s="84" t="s">
        <v>194</v>
      </c>
      <c r="K13" s="84" t="s">
        <v>202</v>
      </c>
      <c r="L13" s="84" t="s">
        <v>191</v>
      </c>
      <c r="M13" s="84" t="s">
        <v>189</v>
      </c>
      <c r="N13" s="84" t="s">
        <v>203</v>
      </c>
    </row>
    <row r="14" ht="29.15" customHeight="1" spans="1:14">
      <c r="A14" s="64" t="s">
        <v>137</v>
      </c>
      <c r="B14" s="67">
        <f>C14-0.9</f>
        <v>38.7</v>
      </c>
      <c r="C14" s="67">
        <f>D14-0.9</f>
        <v>39.6</v>
      </c>
      <c r="D14" s="65">
        <v>40.5</v>
      </c>
      <c r="E14" s="64">
        <f t="shared" ref="E14:G14" si="4">D14+1.1</f>
        <v>41.6</v>
      </c>
      <c r="F14" s="64">
        <f t="shared" si="4"/>
        <v>42.7</v>
      </c>
      <c r="G14" s="67">
        <f t="shared" si="4"/>
        <v>43.8</v>
      </c>
      <c r="H14" s="60"/>
      <c r="I14" s="84"/>
      <c r="J14" s="84" t="s">
        <v>204</v>
      </c>
      <c r="K14" s="84" t="s">
        <v>205</v>
      </c>
      <c r="L14" s="84" t="s">
        <v>206</v>
      </c>
      <c r="M14" s="84" t="s">
        <v>205</v>
      </c>
      <c r="N14" s="84" t="s">
        <v>200</v>
      </c>
    </row>
    <row r="15" ht="29.15" customHeight="1" spans="1:14">
      <c r="A15" s="64" t="s">
        <v>138</v>
      </c>
      <c r="B15" s="64">
        <f>C15</f>
        <v>6</v>
      </c>
      <c r="C15" s="64">
        <f>D15</f>
        <v>6</v>
      </c>
      <c r="D15" s="65">
        <v>6</v>
      </c>
      <c r="E15" s="64">
        <f t="shared" ref="E15:G15" si="5">D15</f>
        <v>6</v>
      </c>
      <c r="F15" s="64">
        <f t="shared" si="5"/>
        <v>6</v>
      </c>
      <c r="G15" s="64">
        <f t="shared" si="5"/>
        <v>6</v>
      </c>
      <c r="H15" s="60"/>
      <c r="I15" s="84"/>
      <c r="J15" s="84" t="s">
        <v>191</v>
      </c>
      <c r="K15" s="84" t="s">
        <v>191</v>
      </c>
      <c r="L15" s="84" t="s">
        <v>191</v>
      </c>
      <c r="M15" s="84" t="s">
        <v>191</v>
      </c>
      <c r="N15" s="84" t="s">
        <v>191</v>
      </c>
    </row>
    <row r="16" ht="29.15" customHeight="1" spans="1:14">
      <c r="A16" s="68"/>
      <c r="B16" s="68"/>
      <c r="C16" s="68"/>
      <c r="D16" s="69"/>
      <c r="E16" s="70"/>
      <c r="F16" s="70"/>
      <c r="G16" s="70"/>
      <c r="H16" s="60"/>
      <c r="I16" s="84"/>
      <c r="J16" s="84"/>
      <c r="K16" s="84"/>
      <c r="L16" s="84"/>
      <c r="M16" s="84"/>
      <c r="N16" s="84"/>
    </row>
    <row r="17" ht="29.15" customHeight="1" spans="1:14">
      <c r="A17" s="71"/>
      <c r="B17" s="71"/>
      <c r="C17" s="71"/>
      <c r="D17" s="71"/>
      <c r="E17" s="71"/>
      <c r="F17" s="71"/>
      <c r="G17" s="71"/>
      <c r="H17" s="72"/>
      <c r="I17" s="170"/>
      <c r="J17" s="171"/>
      <c r="K17" s="172"/>
      <c r="L17" s="171"/>
      <c r="M17" s="171"/>
      <c r="N17" s="173"/>
    </row>
    <row r="18" ht="15" spans="1:14">
      <c r="A18" s="73" t="s">
        <v>90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ht="14.25" spans="1:14">
      <c r="A19" s="52" t="s">
        <v>178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ht="14.25" spans="1:13">
      <c r="A20" s="74" t="s">
        <v>179</v>
      </c>
      <c r="B20" s="74"/>
      <c r="C20" s="74"/>
      <c r="D20" s="74"/>
      <c r="E20" s="74"/>
      <c r="F20" s="74"/>
      <c r="G20" s="74"/>
      <c r="H20" s="74"/>
      <c r="I20" s="73" t="s">
        <v>207</v>
      </c>
      <c r="J20" s="86"/>
      <c r="K20" s="73" t="s">
        <v>145</v>
      </c>
      <c r="L20" s="73"/>
      <c r="M20" s="73" t="s">
        <v>146</v>
      </c>
    </row>
    <row r="21" ht="19" customHeight="1" spans="1:1">
      <c r="A21" s="52" t="s">
        <v>147</v>
      </c>
    </row>
  </sheetData>
  <mergeCells count="14">
    <mergeCell ref="A1:N1"/>
    <mergeCell ref="B2:C2"/>
    <mergeCell ref="E2:G2"/>
    <mergeCell ref="J2:N2"/>
    <mergeCell ref="B3:G3"/>
    <mergeCell ref="I3:N3"/>
    <mergeCell ref="A3:A6"/>
    <mergeCell ref="B5:B6"/>
    <mergeCell ref="C5:C6"/>
    <mergeCell ref="D5:D6"/>
    <mergeCell ref="E5:E6"/>
    <mergeCell ref="F5:F6"/>
    <mergeCell ref="G5:G6"/>
    <mergeCell ref="H2:H17"/>
  </mergeCell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L8" sqref="L8"/>
    </sheetView>
  </sheetViews>
  <sheetFormatPr defaultColWidth="10.0833333333333" defaultRowHeight="14.25"/>
  <cols>
    <col min="1" max="1" width="9.58333333333333" style="87" customWidth="1"/>
    <col min="2" max="2" width="11.0833333333333" style="87" customWidth="1"/>
    <col min="3" max="3" width="9.08333333333333" style="87" customWidth="1"/>
    <col min="4" max="4" width="9.5" style="87" customWidth="1"/>
    <col min="5" max="5" width="11.3333333333333" style="87" customWidth="1"/>
    <col min="6" max="6" width="10.3333333333333" style="87" customWidth="1"/>
    <col min="7" max="7" width="9.5" style="87" customWidth="1"/>
    <col min="8" max="8" width="9.08333333333333" style="87" customWidth="1"/>
    <col min="9" max="9" width="8.08333333333333" style="87" customWidth="1"/>
    <col min="10" max="10" width="10.5" style="87" customWidth="1"/>
    <col min="11" max="11" width="12.0833333333333" style="87" customWidth="1"/>
    <col min="12" max="16384" width="10.0833333333333" style="87"/>
  </cols>
  <sheetData>
    <row r="1" ht="26.25" spans="1:11">
      <c r="A1" s="88" t="s">
        <v>208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ht="15" spans="1:11">
      <c r="A2" s="89" t="s">
        <v>18</v>
      </c>
      <c r="B2" s="90" t="s">
        <v>19</v>
      </c>
      <c r="C2" s="90"/>
      <c r="D2" s="91" t="s">
        <v>27</v>
      </c>
      <c r="E2" s="92" t="s">
        <v>28</v>
      </c>
      <c r="F2" s="93" t="s">
        <v>209</v>
      </c>
      <c r="G2" s="94" t="s">
        <v>34</v>
      </c>
      <c r="H2" s="95"/>
      <c r="I2" s="122" t="s">
        <v>22</v>
      </c>
      <c r="J2" s="145" t="s">
        <v>23</v>
      </c>
      <c r="K2" s="146"/>
    </row>
    <row r="3" spans="1:11">
      <c r="A3" s="96" t="s">
        <v>40</v>
      </c>
      <c r="B3" s="97">
        <v>2243</v>
      </c>
      <c r="C3" s="97"/>
      <c r="D3" s="98" t="s">
        <v>210</v>
      </c>
      <c r="E3" s="99">
        <v>45468</v>
      </c>
      <c r="F3" s="100"/>
      <c r="G3" s="100"/>
      <c r="H3" s="101" t="s">
        <v>211</v>
      </c>
      <c r="I3" s="101"/>
      <c r="J3" s="101"/>
      <c r="K3" s="147"/>
    </row>
    <row r="4" spans="1:11">
      <c r="A4" s="102" t="s">
        <v>37</v>
      </c>
      <c r="B4" s="97">
        <v>2</v>
      </c>
      <c r="C4" s="97">
        <v>6</v>
      </c>
      <c r="D4" s="103" t="s">
        <v>212</v>
      </c>
      <c r="E4" s="100"/>
      <c r="F4" s="100"/>
      <c r="G4" s="100"/>
      <c r="H4" s="103" t="s">
        <v>213</v>
      </c>
      <c r="I4" s="103"/>
      <c r="J4" s="116" t="s">
        <v>31</v>
      </c>
      <c r="K4" s="148" t="s">
        <v>32</v>
      </c>
    </row>
    <row r="5" spans="1:11">
      <c r="A5" s="102" t="s">
        <v>214</v>
      </c>
      <c r="B5" s="97">
        <v>1</v>
      </c>
      <c r="C5" s="97"/>
      <c r="D5" s="98" t="s">
        <v>215</v>
      </c>
      <c r="E5" s="98" t="s">
        <v>216</v>
      </c>
      <c r="F5" s="98" t="s">
        <v>217</v>
      </c>
      <c r="G5" s="98" t="s">
        <v>218</v>
      </c>
      <c r="H5" s="103" t="s">
        <v>219</v>
      </c>
      <c r="I5" s="103"/>
      <c r="J5" s="116" t="s">
        <v>31</v>
      </c>
      <c r="K5" s="148" t="s">
        <v>32</v>
      </c>
    </row>
    <row r="6" spans="1:11">
      <c r="A6" s="104" t="s">
        <v>220</v>
      </c>
      <c r="B6" s="105">
        <v>125</v>
      </c>
      <c r="C6" s="105"/>
      <c r="D6" s="106" t="s">
        <v>221</v>
      </c>
      <c r="E6" s="107"/>
      <c r="F6" s="108">
        <v>2243</v>
      </c>
      <c r="G6" s="106"/>
      <c r="H6" s="109" t="s">
        <v>222</v>
      </c>
      <c r="I6" s="109"/>
      <c r="J6" s="108" t="s">
        <v>31</v>
      </c>
      <c r="K6" s="149" t="s">
        <v>32</v>
      </c>
    </row>
    <row r="7" ht="1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pans="1:11">
      <c r="A8" s="113" t="s">
        <v>223</v>
      </c>
      <c r="B8" s="93" t="s">
        <v>224</v>
      </c>
      <c r="C8" s="93" t="s">
        <v>225</v>
      </c>
      <c r="D8" s="93" t="s">
        <v>226</v>
      </c>
      <c r="E8" s="93" t="s">
        <v>227</v>
      </c>
      <c r="F8" s="93" t="s">
        <v>228</v>
      </c>
      <c r="G8" s="114"/>
      <c r="H8" s="115"/>
      <c r="I8" s="115"/>
      <c r="J8" s="115"/>
      <c r="K8" s="150"/>
    </row>
    <row r="9" spans="1:11">
      <c r="A9" s="102" t="s">
        <v>229</v>
      </c>
      <c r="B9" s="103"/>
      <c r="C9" s="116" t="s">
        <v>31</v>
      </c>
      <c r="D9" s="116" t="s">
        <v>32</v>
      </c>
      <c r="E9" s="98" t="s">
        <v>230</v>
      </c>
      <c r="F9" s="117" t="s">
        <v>231</v>
      </c>
      <c r="G9" s="118"/>
      <c r="H9" s="119"/>
      <c r="I9" s="119"/>
      <c r="J9" s="119"/>
      <c r="K9" s="151"/>
    </row>
    <row r="10" spans="1:11">
      <c r="A10" s="102" t="s">
        <v>232</v>
      </c>
      <c r="B10" s="103"/>
      <c r="C10" s="116" t="s">
        <v>31</v>
      </c>
      <c r="D10" s="116" t="s">
        <v>32</v>
      </c>
      <c r="E10" s="98" t="s">
        <v>233</v>
      </c>
      <c r="F10" s="117" t="s">
        <v>234</v>
      </c>
      <c r="G10" s="118" t="s">
        <v>235</v>
      </c>
      <c r="H10" s="119"/>
      <c r="I10" s="119"/>
      <c r="J10" s="119"/>
      <c r="K10" s="151"/>
    </row>
    <row r="11" spans="1:11">
      <c r="A11" s="120" t="s">
        <v>155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2"/>
    </row>
    <row r="12" spans="1:11">
      <c r="A12" s="96" t="s">
        <v>52</v>
      </c>
      <c r="B12" s="116" t="s">
        <v>48</v>
      </c>
      <c r="C12" s="116" t="s">
        <v>49</v>
      </c>
      <c r="D12" s="117"/>
      <c r="E12" s="98" t="s">
        <v>50</v>
      </c>
      <c r="F12" s="116" t="s">
        <v>48</v>
      </c>
      <c r="G12" s="116" t="s">
        <v>49</v>
      </c>
      <c r="H12" s="116"/>
      <c r="I12" s="98" t="s">
        <v>236</v>
      </c>
      <c r="J12" s="116" t="s">
        <v>48</v>
      </c>
      <c r="K12" s="148" t="s">
        <v>49</v>
      </c>
    </row>
    <row r="13" spans="1:11">
      <c r="A13" s="96" t="s">
        <v>55</v>
      </c>
      <c r="B13" s="116" t="s">
        <v>48</v>
      </c>
      <c r="C13" s="116" t="s">
        <v>49</v>
      </c>
      <c r="D13" s="117"/>
      <c r="E13" s="98" t="s">
        <v>60</v>
      </c>
      <c r="F13" s="116" t="s">
        <v>48</v>
      </c>
      <c r="G13" s="116" t="s">
        <v>49</v>
      </c>
      <c r="H13" s="116"/>
      <c r="I13" s="98" t="s">
        <v>237</v>
      </c>
      <c r="J13" s="116" t="s">
        <v>48</v>
      </c>
      <c r="K13" s="148" t="s">
        <v>49</v>
      </c>
    </row>
    <row r="14" ht="15" spans="1:11">
      <c r="A14" s="104" t="s">
        <v>238</v>
      </c>
      <c r="B14" s="108" t="s">
        <v>48</v>
      </c>
      <c r="C14" s="108" t="s">
        <v>49</v>
      </c>
      <c r="D14" s="107"/>
      <c r="E14" s="106" t="s">
        <v>239</v>
      </c>
      <c r="F14" s="108" t="s">
        <v>48</v>
      </c>
      <c r="G14" s="108" t="s">
        <v>49</v>
      </c>
      <c r="H14" s="108"/>
      <c r="I14" s="106" t="s">
        <v>240</v>
      </c>
      <c r="J14" s="108" t="s">
        <v>48</v>
      </c>
      <c r="K14" s="149" t="s">
        <v>49</v>
      </c>
    </row>
    <row r="15" ht="15" spans="1:11">
      <c r="A15" s="110"/>
      <c r="B15" s="112"/>
      <c r="C15" s="112"/>
      <c r="D15" s="111"/>
      <c r="E15" s="110"/>
      <c r="F15" s="112"/>
      <c r="G15" s="112"/>
      <c r="H15" s="112"/>
      <c r="I15" s="110"/>
      <c r="J15" s="112"/>
      <c r="K15" s="112"/>
    </row>
    <row r="16" spans="1:11">
      <c r="A16" s="89" t="s">
        <v>241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53"/>
    </row>
    <row r="17" spans="1:11">
      <c r="A17" s="102" t="s">
        <v>242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54"/>
    </row>
    <row r="18" spans="1:11">
      <c r="A18" s="102" t="s">
        <v>243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54"/>
    </row>
    <row r="19" spans="1:11">
      <c r="A19" s="123" t="s">
        <v>244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8"/>
    </row>
    <row r="20" spans="1:11">
      <c r="A20" s="124" t="s">
        <v>245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55"/>
    </row>
    <row r="21" spans="1:11">
      <c r="A21" s="124"/>
      <c r="B21" s="125"/>
      <c r="C21" s="125"/>
      <c r="D21" s="125"/>
      <c r="E21" s="125"/>
      <c r="F21" s="125"/>
      <c r="G21" s="125"/>
      <c r="H21" s="125"/>
      <c r="I21" s="125"/>
      <c r="J21" s="125"/>
      <c r="K21" s="155"/>
    </row>
    <row r="22" spans="1:11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55"/>
    </row>
    <row r="23" spans="1:11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56"/>
    </row>
    <row r="24" spans="1:11">
      <c r="A24" s="102" t="s">
        <v>89</v>
      </c>
      <c r="B24" s="103"/>
      <c r="C24" s="116" t="s">
        <v>31</v>
      </c>
      <c r="D24" s="116" t="s">
        <v>32</v>
      </c>
      <c r="E24" s="101"/>
      <c r="F24" s="101"/>
      <c r="G24" s="101"/>
      <c r="H24" s="101"/>
      <c r="I24" s="101"/>
      <c r="J24" s="101"/>
      <c r="K24" s="147"/>
    </row>
    <row r="25" ht="15" spans="1:11">
      <c r="A25" s="128" t="s">
        <v>246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57"/>
    </row>
    <row r="26" ht="15" spans="1:11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</row>
    <row r="27" spans="1:11">
      <c r="A27" s="131" t="s">
        <v>247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58"/>
    </row>
    <row r="28" spans="1:11">
      <c r="A28" s="124" t="s">
        <v>248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55"/>
    </row>
    <row r="29" spans="1:11">
      <c r="A29" s="124" t="s">
        <v>249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55"/>
    </row>
    <row r="30" ht="14" customHeight="1" spans="1:11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155"/>
    </row>
    <row r="31" ht="14" customHeight="1" spans="1:11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55"/>
    </row>
    <row r="32" ht="14" customHeight="1" spans="1:11">
      <c r="A32" s="124"/>
      <c r="B32" s="125"/>
      <c r="C32" s="125"/>
      <c r="D32" s="125"/>
      <c r="E32" s="125"/>
      <c r="F32" s="125"/>
      <c r="G32" s="125"/>
      <c r="H32" s="125"/>
      <c r="I32" s="125"/>
      <c r="J32" s="125"/>
      <c r="K32" s="155"/>
    </row>
    <row r="33" ht="14" customHeight="1" spans="1:11">
      <c r="A33" s="133"/>
      <c r="B33" s="134"/>
      <c r="C33" s="134"/>
      <c r="D33" s="134"/>
      <c r="E33" s="134"/>
      <c r="F33" s="134"/>
      <c r="G33" s="134"/>
      <c r="H33" s="134"/>
      <c r="I33" s="134"/>
      <c r="J33" s="134"/>
      <c r="K33" s="159"/>
    </row>
    <row r="34" ht="14" customHeight="1" spans="1:11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55"/>
    </row>
    <row r="35" ht="14" customHeight="1" spans="1:11">
      <c r="A35" s="135"/>
      <c r="B35" s="125"/>
      <c r="C35" s="125"/>
      <c r="D35" s="125"/>
      <c r="E35" s="125"/>
      <c r="F35" s="125"/>
      <c r="G35" s="125"/>
      <c r="H35" s="125"/>
      <c r="I35" s="125"/>
      <c r="J35" s="125"/>
      <c r="K35" s="155"/>
    </row>
    <row r="36" ht="14" customHeight="1" spans="1:1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60"/>
    </row>
    <row r="37" ht="18.75" customHeight="1" spans="1:11">
      <c r="A37" s="138" t="s">
        <v>250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61"/>
    </row>
    <row r="38" ht="18.75" customHeight="1" spans="1:11">
      <c r="A38" s="102" t="s">
        <v>251</v>
      </c>
      <c r="B38" s="103"/>
      <c r="C38" s="103"/>
      <c r="D38" s="101" t="s">
        <v>252</v>
      </c>
      <c r="E38" s="101"/>
      <c r="F38" s="140" t="s">
        <v>253</v>
      </c>
      <c r="G38" s="141"/>
      <c r="H38" s="103" t="s">
        <v>254</v>
      </c>
      <c r="I38" s="103"/>
      <c r="J38" s="103" t="s">
        <v>255</v>
      </c>
      <c r="K38" s="154"/>
    </row>
    <row r="39" ht="18.75" customHeight="1" spans="1:11">
      <c r="A39" s="102" t="s">
        <v>90</v>
      </c>
      <c r="B39" s="103" t="s">
        <v>256</v>
      </c>
      <c r="C39" s="103"/>
      <c r="D39" s="103"/>
      <c r="E39" s="103"/>
      <c r="F39" s="103"/>
      <c r="G39" s="103"/>
      <c r="H39" s="103"/>
      <c r="I39" s="103"/>
      <c r="J39" s="103"/>
      <c r="K39" s="154"/>
    </row>
    <row r="40" ht="31" customHeight="1" spans="1:11">
      <c r="A40" s="102" t="s">
        <v>257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54"/>
    </row>
    <row r="41" ht="18.75" customHeight="1" spans="1:11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54"/>
    </row>
    <row r="42" ht="32.15" customHeight="1" spans="1:11">
      <c r="A42" s="104" t="s">
        <v>104</v>
      </c>
      <c r="B42" s="142" t="s">
        <v>258</v>
      </c>
      <c r="C42" s="142"/>
      <c r="D42" s="106" t="s">
        <v>259</v>
      </c>
      <c r="E42" s="107" t="s">
        <v>107</v>
      </c>
      <c r="F42" s="106" t="s">
        <v>108</v>
      </c>
      <c r="G42" s="143">
        <v>45466</v>
      </c>
      <c r="H42" s="144" t="s">
        <v>109</v>
      </c>
      <c r="I42" s="144"/>
      <c r="J42" s="142" t="s">
        <v>110</v>
      </c>
      <c r="K42" s="16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90" zoomScaleNormal="90" topLeftCell="A8" workbookViewId="0">
      <selection activeCell="F11" sqref="F11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5" t="s">
        <v>33</v>
      </c>
      <c r="E2" s="57" t="s">
        <v>34</v>
      </c>
      <c r="F2" s="57"/>
      <c r="G2" s="57"/>
      <c r="H2" s="58"/>
      <c r="I2" s="75" t="s">
        <v>22</v>
      </c>
      <c r="J2" s="76" t="s">
        <v>23</v>
      </c>
      <c r="K2" s="76"/>
      <c r="L2" s="76"/>
      <c r="M2" s="76"/>
      <c r="N2" s="77"/>
    </row>
    <row r="3" ht="29.15" customHeight="1" spans="1:14">
      <c r="A3" s="59" t="s">
        <v>114</v>
      </c>
      <c r="B3" s="59" t="s">
        <v>115</v>
      </c>
      <c r="C3" s="59"/>
      <c r="D3" s="59"/>
      <c r="E3" s="59"/>
      <c r="F3" s="59"/>
      <c r="G3" s="59"/>
      <c r="H3" s="60"/>
      <c r="I3" s="59" t="s">
        <v>116</v>
      </c>
      <c r="J3" s="59"/>
      <c r="K3" s="59"/>
      <c r="L3" s="59"/>
      <c r="M3" s="59"/>
      <c r="N3" s="78"/>
    </row>
    <row r="4" ht="29.15" customHeight="1" spans="1:14">
      <c r="A4" s="59"/>
      <c r="B4" s="61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0"/>
      <c r="I4" s="79" t="s">
        <v>75</v>
      </c>
      <c r="J4" s="80" t="s">
        <v>76</v>
      </c>
      <c r="K4" s="81" t="s">
        <v>77</v>
      </c>
      <c r="L4" s="80" t="s">
        <v>78</v>
      </c>
      <c r="M4" s="80" t="s">
        <v>79</v>
      </c>
      <c r="N4" s="80" t="s">
        <v>80</v>
      </c>
    </row>
    <row r="5" ht="29.15" customHeight="1" spans="1:14">
      <c r="A5" s="59"/>
      <c r="B5" s="61" t="s">
        <v>118</v>
      </c>
      <c r="C5" s="62" t="s">
        <v>119</v>
      </c>
      <c r="D5" s="63" t="s">
        <v>120</v>
      </c>
      <c r="E5" s="62" t="s">
        <v>121</v>
      </c>
      <c r="F5" s="62" t="s">
        <v>122</v>
      </c>
      <c r="G5" s="62" t="s">
        <v>123</v>
      </c>
      <c r="H5" s="60"/>
      <c r="I5" s="82" t="s">
        <v>83</v>
      </c>
      <c r="J5" s="82" t="s">
        <v>84</v>
      </c>
      <c r="K5" s="82" t="s">
        <v>83</v>
      </c>
      <c r="L5" s="82" t="s">
        <v>84</v>
      </c>
      <c r="M5" s="82" t="s">
        <v>84</v>
      </c>
      <c r="N5" s="82" t="s">
        <v>83</v>
      </c>
    </row>
    <row r="6" ht="29.15" customHeight="1" spans="1:14">
      <c r="A6" s="64" t="s">
        <v>125</v>
      </c>
      <c r="B6" s="65">
        <f>C6-2.1</f>
        <v>95.8</v>
      </c>
      <c r="C6" s="65">
        <f>D6-2.1</f>
        <v>97.9</v>
      </c>
      <c r="D6" s="65">
        <v>100</v>
      </c>
      <c r="E6" s="65">
        <f t="shared" ref="E6:G6" si="0">D6+2.1</f>
        <v>102.1</v>
      </c>
      <c r="F6" s="65">
        <f t="shared" si="0"/>
        <v>104.2</v>
      </c>
      <c r="G6" s="65">
        <f t="shared" si="0"/>
        <v>106.3</v>
      </c>
      <c r="H6" s="60"/>
      <c r="I6" s="83" t="s">
        <v>168</v>
      </c>
      <c r="J6" s="83" t="s">
        <v>167</v>
      </c>
      <c r="K6" s="83" t="s">
        <v>133</v>
      </c>
      <c r="L6" s="83" t="s">
        <v>260</v>
      </c>
      <c r="M6" s="83" t="s">
        <v>168</v>
      </c>
      <c r="N6" s="83" t="s">
        <v>167</v>
      </c>
    </row>
    <row r="7" ht="29.15" customHeight="1" spans="1:14">
      <c r="A7" s="66" t="s">
        <v>129</v>
      </c>
      <c r="B7" s="64">
        <f>C7-4</f>
        <v>75</v>
      </c>
      <c r="C7" s="64">
        <f>D7-4</f>
        <v>79</v>
      </c>
      <c r="D7" s="65">
        <v>83</v>
      </c>
      <c r="E7" s="64">
        <f t="shared" ref="E7:E8" si="1">D7+4</f>
        <v>87</v>
      </c>
      <c r="F7" s="64">
        <f>E7+5</f>
        <v>92</v>
      </c>
      <c r="G7" s="67">
        <f>F7+6</f>
        <v>98</v>
      </c>
      <c r="H7" s="60"/>
      <c r="I7" s="84" t="s">
        <v>133</v>
      </c>
      <c r="J7" s="84" t="s">
        <v>261</v>
      </c>
      <c r="K7" s="84" t="s">
        <v>170</v>
      </c>
      <c r="L7" s="84" t="s">
        <v>262</v>
      </c>
      <c r="M7" s="84" t="s">
        <v>127</v>
      </c>
      <c r="N7" s="84" t="s">
        <v>172</v>
      </c>
    </row>
    <row r="8" ht="29.15" customHeight="1" spans="1:14">
      <c r="A8" s="64" t="s">
        <v>131</v>
      </c>
      <c r="B8" s="67">
        <f>C8-3.6</f>
        <v>98.8</v>
      </c>
      <c r="C8" s="67">
        <f>D8-3.6</f>
        <v>102.4</v>
      </c>
      <c r="D8" s="65">
        <v>106</v>
      </c>
      <c r="E8" s="64">
        <f t="shared" si="1"/>
        <v>110</v>
      </c>
      <c r="F8" s="64">
        <f>E8+4</f>
        <v>114</v>
      </c>
      <c r="G8" s="67">
        <f>F8+4</f>
        <v>118</v>
      </c>
      <c r="H8" s="60"/>
      <c r="I8" s="84" t="s">
        <v>168</v>
      </c>
      <c r="J8" s="83" t="s">
        <v>127</v>
      </c>
      <c r="K8" s="83" t="s">
        <v>127</v>
      </c>
      <c r="L8" s="83" t="s">
        <v>167</v>
      </c>
      <c r="M8" s="83" t="s">
        <v>127</v>
      </c>
      <c r="N8" s="83" t="s">
        <v>171</v>
      </c>
    </row>
    <row r="9" ht="29.15" customHeight="1" spans="1:14">
      <c r="A9" s="64" t="s">
        <v>132</v>
      </c>
      <c r="B9" s="64">
        <f>C9-1.15</f>
        <v>30.6</v>
      </c>
      <c r="C9" s="64">
        <f>D9-1.15</f>
        <v>31.75</v>
      </c>
      <c r="D9" s="65">
        <v>32.9</v>
      </c>
      <c r="E9" s="64">
        <f t="shared" ref="E9:G9" si="2">D9+1.3</f>
        <v>34.2</v>
      </c>
      <c r="F9" s="64">
        <f t="shared" si="2"/>
        <v>35.5</v>
      </c>
      <c r="G9" s="67">
        <f t="shared" si="2"/>
        <v>36.8</v>
      </c>
      <c r="H9" s="60"/>
      <c r="I9" s="84" t="s">
        <v>174</v>
      </c>
      <c r="J9" s="83" t="s">
        <v>174</v>
      </c>
      <c r="K9" s="83" t="s">
        <v>173</v>
      </c>
      <c r="L9" s="83" t="s">
        <v>174</v>
      </c>
      <c r="M9" s="83" t="s">
        <v>175</v>
      </c>
      <c r="N9" s="83" t="s">
        <v>133</v>
      </c>
    </row>
    <row r="10" ht="29.15" customHeight="1" spans="1:14">
      <c r="A10" s="64" t="s">
        <v>134</v>
      </c>
      <c r="B10" s="64">
        <f>C10-0.7</f>
        <v>22.7</v>
      </c>
      <c r="C10" s="64">
        <f>D10-0.7</f>
        <v>23.4</v>
      </c>
      <c r="D10" s="65">
        <v>24.1</v>
      </c>
      <c r="E10" s="64">
        <f>D10+0.7</f>
        <v>24.8</v>
      </c>
      <c r="F10" s="64">
        <f>E10+0.7</f>
        <v>25.5</v>
      </c>
      <c r="G10" s="67">
        <f>F10+0.9</f>
        <v>26.4</v>
      </c>
      <c r="H10" s="60"/>
      <c r="I10" s="84" t="s">
        <v>127</v>
      </c>
      <c r="J10" s="83" t="s">
        <v>165</v>
      </c>
      <c r="K10" s="83" t="s">
        <v>127</v>
      </c>
      <c r="L10" s="83" t="s">
        <v>168</v>
      </c>
      <c r="M10" s="83" t="s">
        <v>165</v>
      </c>
      <c r="N10" s="83" t="s">
        <v>127</v>
      </c>
    </row>
    <row r="11" ht="29.15" customHeight="1" spans="1:14">
      <c r="A11" s="64" t="s">
        <v>135</v>
      </c>
      <c r="B11" s="64">
        <f>C11-0.5</f>
        <v>15</v>
      </c>
      <c r="C11" s="64">
        <f t="shared" ref="C11" si="3">D11-0.5</f>
        <v>15.5</v>
      </c>
      <c r="D11" s="65">
        <v>16</v>
      </c>
      <c r="E11" s="64">
        <f>D11+0.5</f>
        <v>16.5</v>
      </c>
      <c r="F11" s="64">
        <f>E11+0.5</f>
        <v>17</v>
      </c>
      <c r="G11" s="67">
        <f>F11+0.7</f>
        <v>17.7</v>
      </c>
      <c r="H11" s="60"/>
      <c r="I11" s="84" t="s">
        <v>174</v>
      </c>
      <c r="J11" s="84" t="s">
        <v>175</v>
      </c>
      <c r="K11" s="84" t="s">
        <v>133</v>
      </c>
      <c r="L11" s="84" t="s">
        <v>133</v>
      </c>
      <c r="M11" s="84" t="s">
        <v>174</v>
      </c>
      <c r="N11" s="84" t="s">
        <v>133</v>
      </c>
    </row>
    <row r="12" ht="29.15" customHeight="1" spans="1:14">
      <c r="A12" s="64" t="s">
        <v>136</v>
      </c>
      <c r="B12" s="67">
        <f>C12-0.7</f>
        <v>28.2</v>
      </c>
      <c r="C12" s="67">
        <f>D12-0.6</f>
        <v>28.9</v>
      </c>
      <c r="D12" s="65">
        <v>29.5</v>
      </c>
      <c r="E12" s="64">
        <f>D12+0.6</f>
        <v>30.1</v>
      </c>
      <c r="F12" s="64">
        <f>E12+0.7</f>
        <v>30.8</v>
      </c>
      <c r="G12" s="67">
        <f>F12+0.6</f>
        <v>31.4</v>
      </c>
      <c r="H12" s="60"/>
      <c r="I12" s="84" t="s">
        <v>127</v>
      </c>
      <c r="J12" s="84" t="s">
        <v>174</v>
      </c>
      <c r="K12" s="84" t="s">
        <v>127</v>
      </c>
      <c r="L12" s="84" t="s">
        <v>127</v>
      </c>
      <c r="M12" s="84" t="s">
        <v>176</v>
      </c>
      <c r="N12" s="84" t="s">
        <v>133</v>
      </c>
    </row>
    <row r="13" ht="29.15" customHeight="1" spans="1:14">
      <c r="A13" s="64" t="s">
        <v>137</v>
      </c>
      <c r="B13" s="67">
        <f>C13-0.9</f>
        <v>38.7</v>
      </c>
      <c r="C13" s="67">
        <f>D13-0.9</f>
        <v>39.6</v>
      </c>
      <c r="D13" s="65">
        <v>40.5</v>
      </c>
      <c r="E13" s="64">
        <f t="shared" ref="E13:G13" si="4">D13+1.1</f>
        <v>41.6</v>
      </c>
      <c r="F13" s="64">
        <f t="shared" si="4"/>
        <v>42.7</v>
      </c>
      <c r="G13" s="67">
        <f t="shared" si="4"/>
        <v>43.8</v>
      </c>
      <c r="H13" s="60"/>
      <c r="I13" s="84" t="s">
        <v>168</v>
      </c>
      <c r="J13" s="84" t="s">
        <v>167</v>
      </c>
      <c r="K13" s="84" t="s">
        <v>174</v>
      </c>
      <c r="L13" s="84" t="s">
        <v>165</v>
      </c>
      <c r="M13" s="84" t="s">
        <v>175</v>
      </c>
      <c r="N13" s="84" t="s">
        <v>174</v>
      </c>
    </row>
    <row r="14" ht="29.15" customHeight="1" spans="1:14">
      <c r="A14" s="64" t="s">
        <v>138</v>
      </c>
      <c r="B14" s="64">
        <f>C14</f>
        <v>6</v>
      </c>
      <c r="C14" s="64">
        <f>D14</f>
        <v>6</v>
      </c>
      <c r="D14" s="65">
        <v>6</v>
      </c>
      <c r="E14" s="64">
        <f t="shared" ref="E14:G14" si="5">D14</f>
        <v>6</v>
      </c>
      <c r="F14" s="64">
        <f t="shared" si="5"/>
        <v>6</v>
      </c>
      <c r="G14" s="64">
        <f t="shared" si="5"/>
        <v>6</v>
      </c>
      <c r="H14" s="60"/>
      <c r="I14" s="84" t="s">
        <v>127</v>
      </c>
      <c r="J14" s="84" t="s">
        <v>127</v>
      </c>
      <c r="K14" s="84" t="s">
        <v>127</v>
      </c>
      <c r="L14" s="84" t="s">
        <v>127</v>
      </c>
      <c r="M14" s="84" t="s">
        <v>127</v>
      </c>
      <c r="N14" s="84" t="s">
        <v>127</v>
      </c>
    </row>
    <row r="15" ht="29.15" customHeight="1" spans="1:14">
      <c r="A15" s="68"/>
      <c r="B15" s="68"/>
      <c r="C15" s="68"/>
      <c r="D15" s="69"/>
      <c r="E15" s="70"/>
      <c r="F15" s="70"/>
      <c r="G15" s="70"/>
      <c r="H15" s="60"/>
      <c r="I15" s="84"/>
      <c r="J15" s="84"/>
      <c r="K15" s="84"/>
      <c r="L15" s="84"/>
      <c r="M15" s="84"/>
      <c r="N15" s="84"/>
    </row>
    <row r="16" ht="29.15" customHeight="1" spans="1:14">
      <c r="A16" s="71"/>
      <c r="B16" s="71"/>
      <c r="C16" s="71"/>
      <c r="D16" s="71"/>
      <c r="E16" s="71"/>
      <c r="F16" s="71"/>
      <c r="G16" s="71"/>
      <c r="H16" s="72"/>
      <c r="I16" s="85"/>
      <c r="J16" s="85"/>
      <c r="K16" s="84"/>
      <c r="L16" s="85"/>
      <c r="M16" s="85"/>
      <c r="N16" s="85"/>
    </row>
    <row r="17" ht="15" spans="1:14">
      <c r="A17" s="73" t="s">
        <v>90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ht="14.25" spans="1:14">
      <c r="A18" s="52" t="s">
        <v>178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>
      <c r="A19" s="74" t="s">
        <v>179</v>
      </c>
      <c r="B19" s="74"/>
      <c r="C19" s="74"/>
      <c r="D19" s="74"/>
      <c r="E19" s="74"/>
      <c r="F19" s="74"/>
      <c r="G19" s="74"/>
      <c r="H19" s="74"/>
      <c r="I19" s="73" t="s">
        <v>263</v>
      </c>
      <c r="J19" s="86"/>
      <c r="K19" s="73" t="s">
        <v>145</v>
      </c>
      <c r="L19" s="73"/>
      <c r="M19" s="73" t="s">
        <v>146</v>
      </c>
      <c r="N19" s="52" t="s">
        <v>110</v>
      </c>
    </row>
    <row r="20" ht="19" customHeight="1" spans="1:1">
      <c r="A20" s="52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A4" sqref="A4:O9"/>
    </sheetView>
  </sheetViews>
  <sheetFormatPr defaultColWidth="9" defaultRowHeight="14.25"/>
  <cols>
    <col min="1" max="1" width="7" customWidth="1"/>
    <col min="2" max="2" width="12" customWidth="1"/>
    <col min="3" max="3" width="12.83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265</v>
      </c>
      <c r="B2" s="5" t="s">
        <v>266</v>
      </c>
      <c r="C2" s="5" t="s">
        <v>267</v>
      </c>
      <c r="D2" s="5" t="s">
        <v>268</v>
      </c>
      <c r="E2" s="5" t="s">
        <v>269</v>
      </c>
      <c r="F2" s="5" t="s">
        <v>270</v>
      </c>
      <c r="G2" s="5" t="s">
        <v>271</v>
      </c>
      <c r="H2" s="5" t="s">
        <v>272</v>
      </c>
      <c r="I2" s="4" t="s">
        <v>273</v>
      </c>
      <c r="J2" s="4" t="s">
        <v>274</v>
      </c>
      <c r="K2" s="4" t="s">
        <v>275</v>
      </c>
      <c r="L2" s="4" t="s">
        <v>276</v>
      </c>
      <c r="M2" s="4" t="s">
        <v>277</v>
      </c>
      <c r="N2" s="5" t="s">
        <v>278</v>
      </c>
      <c r="O2" s="5" t="s">
        <v>279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280</v>
      </c>
      <c r="J3" s="4" t="s">
        <v>280</v>
      </c>
      <c r="K3" s="4" t="s">
        <v>280</v>
      </c>
      <c r="L3" s="4" t="s">
        <v>280</v>
      </c>
      <c r="M3" s="4" t="s">
        <v>280</v>
      </c>
      <c r="N3" s="7"/>
      <c r="O3" s="7"/>
    </row>
    <row r="4" ht="20" customHeight="1" spans="1:15">
      <c r="A4" s="21">
        <v>1</v>
      </c>
      <c r="B4" s="23" t="s">
        <v>281</v>
      </c>
      <c r="C4" s="23" t="s">
        <v>282</v>
      </c>
      <c r="D4" s="23" t="s">
        <v>84</v>
      </c>
      <c r="E4" s="21" t="s">
        <v>283</v>
      </c>
      <c r="F4" s="50" t="s">
        <v>284</v>
      </c>
      <c r="G4" s="21"/>
      <c r="H4" s="21"/>
      <c r="I4" s="22">
        <v>1</v>
      </c>
      <c r="J4" s="22">
        <v>1</v>
      </c>
      <c r="K4" s="22">
        <v>0</v>
      </c>
      <c r="L4" s="22">
        <v>1</v>
      </c>
      <c r="M4" s="22">
        <v>0</v>
      </c>
      <c r="N4" s="21"/>
      <c r="O4" s="21" t="s">
        <v>285</v>
      </c>
    </row>
    <row r="5" spans="1:15">
      <c r="A5" s="21">
        <v>2</v>
      </c>
      <c r="B5" s="23" t="s">
        <v>281</v>
      </c>
      <c r="C5" s="23" t="s">
        <v>282</v>
      </c>
      <c r="D5" s="23" t="s">
        <v>84</v>
      </c>
      <c r="E5" s="21" t="s">
        <v>28</v>
      </c>
      <c r="F5" s="50" t="s">
        <v>284</v>
      </c>
      <c r="G5" s="21"/>
      <c r="H5" s="21"/>
      <c r="I5" s="21">
        <v>1</v>
      </c>
      <c r="J5" s="21">
        <v>1</v>
      </c>
      <c r="K5" s="21">
        <v>0</v>
      </c>
      <c r="L5" s="21">
        <v>1</v>
      </c>
      <c r="M5" s="21">
        <v>0</v>
      </c>
      <c r="N5" s="21"/>
      <c r="O5" s="21" t="s">
        <v>285</v>
      </c>
    </row>
    <row r="6" spans="1:15">
      <c r="A6" s="21">
        <v>3</v>
      </c>
      <c r="B6" s="21" t="s">
        <v>286</v>
      </c>
      <c r="C6" s="21" t="s">
        <v>282</v>
      </c>
      <c r="D6" s="21" t="s">
        <v>83</v>
      </c>
      <c r="E6" s="21" t="s">
        <v>283</v>
      </c>
      <c r="F6" s="50" t="s">
        <v>284</v>
      </c>
      <c r="G6" s="21"/>
      <c r="H6" s="21"/>
      <c r="I6" s="21">
        <v>1</v>
      </c>
      <c r="J6" s="21">
        <v>0</v>
      </c>
      <c r="K6" s="21">
        <v>0</v>
      </c>
      <c r="L6" s="21">
        <v>0</v>
      </c>
      <c r="M6" s="21">
        <v>1</v>
      </c>
      <c r="N6" s="21"/>
      <c r="O6" s="21" t="s">
        <v>285</v>
      </c>
    </row>
    <row r="7" spans="1:15">
      <c r="A7" s="21">
        <v>4</v>
      </c>
      <c r="B7" s="21" t="s">
        <v>286</v>
      </c>
      <c r="C7" s="21" t="s">
        <v>282</v>
      </c>
      <c r="D7" s="21" t="s">
        <v>83</v>
      </c>
      <c r="E7" s="21" t="s">
        <v>287</v>
      </c>
      <c r="F7" s="50" t="s">
        <v>284</v>
      </c>
      <c r="G7" s="21"/>
      <c r="H7" s="21"/>
      <c r="I7" s="21">
        <v>1</v>
      </c>
      <c r="J7" s="21">
        <v>0</v>
      </c>
      <c r="K7" s="21">
        <v>0</v>
      </c>
      <c r="L7" s="21">
        <v>0</v>
      </c>
      <c r="M7" s="21">
        <v>1</v>
      </c>
      <c r="N7" s="21"/>
      <c r="O7" s="21" t="s">
        <v>285</v>
      </c>
    </row>
    <row r="8" spans="1:15">
      <c r="A8" s="21">
        <v>5</v>
      </c>
      <c r="B8" s="21" t="s">
        <v>286</v>
      </c>
      <c r="C8" s="21" t="s">
        <v>282</v>
      </c>
      <c r="D8" s="21" t="s">
        <v>83</v>
      </c>
      <c r="E8" s="21" t="s">
        <v>288</v>
      </c>
      <c r="F8" s="50" t="s">
        <v>284</v>
      </c>
      <c r="G8" s="21"/>
      <c r="H8" s="21"/>
      <c r="I8" s="21">
        <v>1</v>
      </c>
      <c r="J8" s="21">
        <v>0</v>
      </c>
      <c r="K8" s="21">
        <v>0</v>
      </c>
      <c r="L8" s="21">
        <v>0</v>
      </c>
      <c r="M8" s="21">
        <v>1</v>
      </c>
      <c r="N8" s="21"/>
      <c r="O8" s="21" t="s">
        <v>285</v>
      </c>
    </row>
    <row r="9" spans="1:15">
      <c r="A9" s="21"/>
      <c r="B9" s="21"/>
      <c r="C9" s="21"/>
      <c r="D9" s="21"/>
      <c r="E9" s="21"/>
      <c r="F9" s="50"/>
      <c r="G9" s="21"/>
      <c r="H9" s="21"/>
      <c r="I9" s="21"/>
      <c r="J9" s="21"/>
      <c r="K9" s="21"/>
      <c r="L9" s="21"/>
      <c r="M9" s="21"/>
      <c r="N9" s="21"/>
      <c r="O9" s="21"/>
    </row>
    <row r="10" spans="1:15">
      <c r="A10" s="9"/>
      <c r="B10" s="9"/>
      <c r="C10" s="9"/>
      <c r="D10" s="9"/>
      <c r="E10" s="9"/>
      <c r="F10" s="50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50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0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49" t="s">
        <v>289</v>
      </c>
      <c r="B19" s="51"/>
      <c r="C19" s="51"/>
      <c r="D19" s="20"/>
      <c r="E19" s="15"/>
      <c r="F19" s="34"/>
      <c r="G19" s="34"/>
      <c r="H19" s="34"/>
      <c r="I19" s="28"/>
      <c r="J19" s="12" t="s">
        <v>290</v>
      </c>
      <c r="K19" s="13"/>
      <c r="L19" s="13"/>
      <c r="M19" s="14"/>
      <c r="N19" s="51"/>
      <c r="O19" s="20"/>
    </row>
    <row r="20" ht="63" customHeight="1" spans="1:15">
      <c r="A20" s="16" t="s">
        <v>291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">
      <c r="A21" t="s">
        <v>292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2024-07-06T13:28:53Z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2052-12.1.0.17440</vt:lpwstr>
  </property>
</Properties>
</file>