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<sst xmlns="http://schemas.openxmlformats.org/spreadsheetml/2006/main" count="1054" uniqueCount="349">
  <si>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</si>
  <si>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</si>
  <si>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</si>
  <si>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</si>
  <si>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</si>
  <si>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</si>
  <si>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</si>
  <si>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</si>
  <si>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</si>
  <si>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</si>
  <si>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</si>
  <si>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</si>
  <si>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</si>
  <si>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</si>
  <si>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</si>
  <si>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</si>
  <si>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</si>
  <si>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</si>
  <si>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</si>
  <si>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</si>
  <si>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</si>
  <si>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</si>
  <si>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</si>
  <si>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</si>
  <si>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</si>
  <si>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</si>
  <si>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</si>
  <si>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</si>
  <si>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TAEEAM92572</t>
  </si>
  <si>
    <t>合同交期</t>
  </si>
  <si>
    <t>产前确认样</t>
  </si>
  <si>
    <t>有</t>
  </si>
  <si>
    <t>无</t>
  </si>
  <si>
    <t>品名</t>
  </si>
  <si>
    <t>女式外套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</si>
  <si>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</si>
  <si>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</si>
  <si>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</si>
  <si>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</si>
  <si>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</si>
  <si>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</si>
  <si>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</si>
  <si>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</si>
  <si>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</si>
  <si>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</si>
  <si>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</si>
  <si>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</si>
  <si>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</si>
  <si>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</si>
  <si>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</si>
  <si>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</si>
  <si>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</si>
  <si>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</si>
  <si>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</si>
  <si>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</si>
  <si>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</si>
  <si>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</si>
  <si>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</si>
  <si>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</si>
  <si>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</si>
  <si>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</si>
  <si>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</si>
  <si>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</si>
  <si>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</si>
  <si>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</si>
  <si>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</si>
  <si>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</si>
  <si>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</si>
  <si>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</si>
  <si>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</si>
  <si>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</si>
  <si>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</si>
  <si>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</si>
  <si>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</si>
  <si>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</si>
  <si>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</si>
  <si>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</si>
  <si>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</si>
  <si>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</si>
  <si>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</si>
  <si>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</si>
  <si>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</si>
  <si>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</si>
  <si>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</si>
  <si>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</si>
  <si>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</si>
  <si>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黑色，XXL,2件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</si>
  <si>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</si>
  <si>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</si>
  <si>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</si>
  <si>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</si>
  <si>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</si>
  <si>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1：主唛车的大松，不平服。大货需改善。</t>
  </si>
  <si>
    <t>2：洗水唛放错方向，应在左边（穿起计）；洗水高度不够，是下摆至洗水唛边10CM.</t>
  </si>
  <si>
    <t>3:前中拉链宽窄，不对称。</t>
  </si>
  <si>
    <t>4：袖笼骨位和衫身骨位倒错，应往大身倒。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</si>
  <si>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</si>
  <si>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</si>
  <si>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</si>
  <si>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</si>
  <si>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</si>
  <si>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</si>
  <si>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</si>
  <si>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</si>
  <si>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</si>
  <si>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</si>
  <si>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</si>
  <si>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</si>
  <si>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</si>
  <si>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</si>
  <si>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</si>
  <si>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</si>
  <si>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</si>
  <si>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</si>
  <si>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</si>
  <si>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XXL（黑色，大货首件样）</t>
  </si>
  <si>
    <t>155/84B</t>
  </si>
  <si>
    <t>160/88B</t>
  </si>
  <si>
    <t>165/92B</t>
  </si>
  <si>
    <t>170/96B</t>
  </si>
  <si>
    <t>175/100B</t>
  </si>
  <si>
    <t>180/104B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</si>
  <si>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</si>
  <si>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</si>
  <si>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</si>
  <si>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+0.5</t>
  </si>
  <si>
    <t>前中长</t>
  </si>
  <si>
    <t>+0</t>
  </si>
  <si>
    <t>前中拉链长</t>
  </si>
  <si>
    <t>53</t>
  </si>
  <si>
    <t>胸围</t>
  </si>
  <si>
    <t>腰围</t>
  </si>
  <si>
    <t>+1</t>
  </si>
  <si>
    <t>摆围（平量）</t>
  </si>
  <si>
    <t>98</t>
  </si>
  <si>
    <t>+1.5</t>
  </si>
  <si>
    <t>摆围（拉量）</t>
  </si>
  <si>
    <t>102</t>
  </si>
  <si>
    <t>下领围</t>
  </si>
  <si>
    <t>-0.5</t>
  </si>
  <si>
    <t>-0.8</t>
  </si>
  <si>
    <t>肩宽</t>
  </si>
  <si>
    <t>袖长</t>
  </si>
  <si>
    <t>袖肥/2</t>
  </si>
  <si>
    <t>+0.3</t>
  </si>
  <si>
    <t>袖肘围/2</t>
  </si>
  <si>
    <t>袖口围/2（平量）</t>
  </si>
  <si>
    <t>-0.2</t>
  </si>
  <si>
    <t>袖口围/2（拉量）</t>
  </si>
  <si>
    <t>帽高</t>
  </si>
  <si>
    <t>帽宽</t>
  </si>
  <si>
    <t>前下插袋口长（包含车库）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</si>
  <si>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</si>
  <si>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</si>
  <si>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</si>
  <si>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</si>
  <si>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</si>
  <si>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</si>
  <si>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</si>
  <si>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</si>
  <si>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</si>
  <si>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</si>
  <si>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</si>
  <si>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</si>
  <si>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</si>
  <si>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</si>
  <si>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</si>
  <si>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</si>
  <si>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</si>
  <si>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+0.7</t>
  </si>
  <si>
    <t>-0.6</t>
  </si>
  <si>
    <t>-0.3</t>
  </si>
  <si>
    <t>+0.6</t>
  </si>
  <si>
    <t>+0.8</t>
  </si>
  <si>
    <t>+0.2</t>
  </si>
  <si>
    <t xml:space="preserve">    1. 初期请洗测2-3件，有问题的另加测量数量。</t>
  </si>
  <si>
    <t>2.中期验货需要齐色码洗水测试，并填写洗水前后尺寸</t>
  </si>
  <si>
    <t>验货时间：6/24</t>
  </si>
  <si>
    <t>工厂负责人：包信俊</t>
  </si>
  <si>
    <t>洗前/洗后</t>
  </si>
  <si>
    <t>-0.2/-0.3</t>
  </si>
  <si>
    <t>+0.3/-0.5</t>
  </si>
  <si>
    <t>+0.5/+0</t>
  </si>
  <si>
    <t>+0/+0</t>
  </si>
  <si>
    <t>+1/+1</t>
  </si>
  <si>
    <t>-1/-1</t>
  </si>
  <si>
    <t>+0.8/+0.8</t>
  </si>
  <si>
    <t>+0.4/+0.3</t>
  </si>
  <si>
    <t>+1/+0.8</t>
  </si>
  <si>
    <t>+0.3/+0</t>
  </si>
  <si>
    <t>-0.5/+0</t>
  </si>
  <si>
    <t>-0.8/-0.6</t>
  </si>
  <si>
    <t>+0.5/+0.3</t>
  </si>
  <si>
    <t>+0.2/+0</t>
  </si>
  <si>
    <t>-0.5/-0.3</t>
  </si>
  <si>
    <t>-0.1/-0.1</t>
  </si>
  <si>
    <t>-0.5/-0.5</t>
  </si>
  <si>
    <t>+0.3/+0.2</t>
  </si>
  <si>
    <t>-0.2/+0</t>
  </si>
  <si>
    <t>验货时间：6/25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</si>
  <si>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</si>
  <si>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</si>
  <si>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</si>
  <si>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</si>
  <si>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</si>
  <si>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</si>
  <si>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</si>
  <si>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</si>
  <si>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</si>
  <si>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</si>
  <si>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</si>
  <si>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</si>
  <si>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</si>
  <si>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</si>
  <si>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</si>
  <si>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</si>
  <si>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</si>
  <si>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</si>
  <si>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</si>
  <si>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</si>
  <si>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</si>
  <si>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</si>
  <si>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</si>
  <si>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</si>
  <si>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</si>
  <si>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</si>
  <si>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</si>
  <si>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</si>
  <si>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</si>
  <si>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</si>
  <si>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</si>
  <si>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</si>
  <si>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</si>
  <si>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</si>
  <si>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</si>
  <si>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</si>
  <si>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米色：S/8,M/18,L/18,XL/18,XXL/18</t>
  </si>
  <si>
    <t>黑色：S/6,M/11,L/11,XL/11,XXL/11</t>
  </si>
  <si>
    <t>情况说明：</t>
  </si>
  <si>
    <t xml:space="preserve">【问题点描述】  </t>
  </si>
  <si>
    <t>1：线头未清理干净（1件）</t>
  </si>
  <si>
    <t>2：下摆骨位未烫平服（1件）</t>
  </si>
  <si>
    <t>3：袖口未烫平服（1件）</t>
  </si>
  <si>
    <t>4：袖笼骨位整烫不圆顺（1件）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</si>
  <si>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</si>
  <si>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</si>
  <si>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</si>
  <si>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</si>
  <si>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</si>
  <si>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</si>
  <si>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尾期验货，抽验90件，不良品4件，在可接受范围内，以上不良品样衣需改善后才能出货。</t>
  </si>
  <si>
    <t>以上问题点已修正。</t>
  </si>
  <si>
    <t>服装QC部门</t>
  </si>
  <si>
    <t>检验人</t>
  </si>
  <si>
    <t>验货时间：7-5</t>
  </si>
  <si>
    <t>张鹏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</si>
  <si>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</si>
  <si>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</si>
  <si>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</si>
  <si>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</si>
  <si>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</si>
  <si>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</si>
  <si>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</si>
  <si>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</si>
  <si>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</si>
  <si>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</si>
  <si>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</si>
  <si>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</si>
  <si>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</si>
  <si>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</si>
  <si>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</si>
  <si>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</si>
  <si>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</si>
  <si>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G240301140A</t>
  </si>
  <si>
    <t>C23517A</t>
  </si>
  <si>
    <t>TAEEAM91571</t>
  </si>
  <si>
    <t>源莱美</t>
  </si>
  <si>
    <t>YES</t>
  </si>
  <si>
    <t>TAMMAM92576</t>
  </si>
  <si>
    <t>G240401608</t>
  </si>
  <si>
    <t>制表时间：2024年5月23日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</si>
  <si>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</si>
  <si>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</si>
  <si>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</si>
  <si>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</si>
  <si>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</si>
  <si>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</si>
  <si>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</si>
  <si>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</si>
  <si>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</si>
  <si>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</si>
  <si>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</si>
  <si>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TAEEAM91571、TAEEAM92572、TAMMAM92576</t>
  </si>
  <si>
    <t>TAEEAM92572、TAMMAM92576</t>
  </si>
  <si>
    <t>制表时间：2024年5月24日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</si>
  <si>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</si>
  <si>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</si>
  <si>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</si>
  <si>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</si>
  <si>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</si>
  <si>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</si>
  <si>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</si>
  <si>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</si>
  <si>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</si>
  <si>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</si>
  <si>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</si>
  <si>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</si>
  <si>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</si>
  <si>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</si>
  <si>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</si>
  <si>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</si>
  <si>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</si>
  <si>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</si>
  <si>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</si>
  <si>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</si>
  <si>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</si>
  <si>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</si>
  <si>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</si>
  <si>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</si>
  <si>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</si>
  <si>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</si>
  <si>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</si>
  <si>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</si>
  <si>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</si>
  <si>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</si>
  <si>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</si>
  <si>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</si>
  <si>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</si>
  <si>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</si>
  <si>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</si>
  <si>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</si>
  <si>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</si>
  <si>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</si>
  <si>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</si>
  <si>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左前片/左前胸</t>
  </si>
  <si>
    <t>压烫前胸标</t>
  </si>
  <si>
    <t>未脱落</t>
  </si>
  <si>
    <t>右前片/右下角</t>
  </si>
  <si>
    <t>印花</t>
  </si>
  <si>
    <t>制表时间：2024年5月30日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</si>
  <si>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</si>
  <si>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</si>
  <si>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</si>
  <si>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</si>
  <si>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</si>
  <si>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1CM弹力绳</t>
  </si>
  <si>
    <t>TAEEAM91571、TAEEAM92572</t>
  </si>
  <si>
    <t>制表时间：2024年5月28日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</si>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</sst>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7" borderId="7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0" applyNumberFormat="0" applyFill="0" applyAlignment="0" applyProtection="0">
      <alignment vertical="center"/>
    </xf>
    <xf numFmtId="0" fontId="35" fillId="0" borderId="80" applyNumberFormat="0" applyFill="0" applyAlignment="0" applyProtection="0">
      <alignment vertical="center"/>
    </xf>
    <xf numFmtId="0" fontId="36" fillId="0" borderId="8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82" applyNumberFormat="0" applyAlignment="0" applyProtection="0">
      <alignment vertical="center"/>
    </xf>
    <xf numFmtId="0" fontId="38" fillId="9" borderId="83" applyNumberFormat="0" applyAlignment="0" applyProtection="0">
      <alignment vertical="center"/>
    </xf>
    <xf numFmtId="0" fontId="39" fillId="9" borderId="82" applyNumberFormat="0" applyAlignment="0" applyProtection="0">
      <alignment vertical="center"/>
    </xf>
    <xf numFmtId="0" fontId="40" fillId="10" borderId="84" applyNumberFormat="0" applyAlignment="0" applyProtection="0">
      <alignment vertical="center"/>
    </xf>
    <xf numFmtId="0" fontId="41" fillId="0" borderId="85" applyNumberFormat="0" applyFill="0" applyAlignment="0" applyProtection="0">
      <alignment vertical="center"/>
    </xf>
    <xf numFmtId="0" fontId="42" fillId="0" borderId="86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8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</cellStyleXfs>
  <cellXfs count="3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0" fillId="3" borderId="0" xfId="52" applyFont="1" applyFill="1"/>
    <xf numFmtId="0" fontId="11" fillId="3" borderId="0" xfId="52" applyFont="1" applyFill="1" applyAlignment="1">
      <alignment horizontal="center"/>
    </xf>
    <xf numFmtId="0" fontId="10" fillId="3" borderId="0" xfId="52" applyFont="1" applyFill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2" fillId="0" borderId="2" xfId="50" applyFont="1" applyBorder="1" applyAlignment="1">
      <alignment horizontal="left" vertical="center"/>
    </xf>
    <xf numFmtId="0" fontId="11" fillId="3" borderId="2" xfId="50" applyFont="1" applyFill="1" applyBorder="1">
      <alignment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9" xfId="52" applyFont="1" applyFill="1" applyBorder="1" applyAlignment="1">
      <alignment horizontal="center"/>
    </xf>
    <xf numFmtId="0" fontId="11" fillId="3" borderId="2" xfId="52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/>
    </xf>
    <xf numFmtId="0" fontId="13" fillId="0" borderId="2" xfId="51" applyFont="1" applyBorder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3" fillId="0" borderId="10" xfId="51" applyFont="1" applyBorder="1" applyAlignment="1">
      <alignment horizontal="center" vertical="center"/>
    </xf>
    <xf numFmtId="176" fontId="15" fillId="0" borderId="2" xfId="51" applyNumberFormat="1" applyFont="1" applyBorder="1" applyAlignment="1">
      <alignment horizontal="center" vertical="center"/>
    </xf>
    <xf numFmtId="0" fontId="14" fillId="0" borderId="2" xfId="49" applyFont="1" applyBorder="1" applyAlignment="1">
      <alignment horizontal="center" vertical="center"/>
    </xf>
    <xf numFmtId="0" fontId="13" fillId="0" borderId="11" xfId="51" applyFont="1" applyBorder="1" applyAlignment="1">
      <alignment horizontal="center" vertical="center"/>
    </xf>
    <xf numFmtId="49" fontId="14" fillId="0" borderId="4" xfId="55" applyNumberFormat="1" applyFont="1" applyBorder="1" applyAlignment="1">
      <alignment horizontal="center" vertical="center"/>
    </xf>
    <xf numFmtId="0" fontId="15" fillId="0" borderId="2" xfId="49" applyFont="1" applyBorder="1" applyAlignment="1">
      <alignment horizontal="center" vertical="center"/>
    </xf>
    <xf numFmtId="0" fontId="14" fillId="0" borderId="5" xfId="49" applyFont="1" applyBorder="1" applyAlignment="1">
      <alignment horizontal="center" vertical="center"/>
    </xf>
    <xf numFmtId="176" fontId="15" fillId="4" borderId="2" xfId="51" applyNumberFormat="1" applyFont="1" applyFill="1" applyBorder="1" applyAlignment="1">
      <alignment horizontal="center" vertical="center"/>
    </xf>
    <xf numFmtId="0" fontId="14" fillId="4" borderId="2" xfId="49" applyFont="1" applyFill="1" applyBorder="1" applyAlignment="1">
      <alignment horizontal="center" vertical="center"/>
    </xf>
    <xf numFmtId="177" fontId="15" fillId="4" borderId="2" xfId="51" applyNumberFormat="1" applyFont="1" applyFill="1" applyBorder="1" applyAlignment="1">
      <alignment horizontal="center" vertical="center"/>
    </xf>
    <xf numFmtId="0" fontId="13" fillId="0" borderId="11" xfId="49" applyFont="1" applyBorder="1" applyAlignment="1">
      <alignment horizontal="center" vertical="center"/>
    </xf>
    <xf numFmtId="0" fontId="13" fillId="0" borderId="12" xfId="51" applyFont="1" applyBorder="1" applyAlignment="1">
      <alignment horizontal="center" vertical="center" wrapText="1"/>
    </xf>
    <xf numFmtId="176" fontId="15" fillId="0" borderId="13" xfId="51" applyNumberFormat="1" applyFont="1" applyBorder="1" applyAlignment="1">
      <alignment horizontal="center" vertical="center"/>
    </xf>
    <xf numFmtId="49" fontId="14" fillId="0" borderId="14" xfId="55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5" xfId="52" applyFont="1" applyFill="1" applyBorder="1" applyAlignment="1">
      <alignment horizontal="center"/>
    </xf>
    <xf numFmtId="0" fontId="11" fillId="3" borderId="0" xfId="52" applyFont="1" applyFill="1"/>
    <xf numFmtId="0" fontId="0" fillId="3" borderId="0" xfId="53" applyFont="1" applyFill="1">
      <alignment vertical="center"/>
    </xf>
    <xf numFmtId="0" fontId="11" fillId="3" borderId="9" xfId="50" applyFont="1" applyFill="1" applyBorder="1" applyAlignment="1">
      <alignment horizontal="left" vertical="center"/>
    </xf>
    <xf numFmtId="0" fontId="10" fillId="3" borderId="9" xfId="50" applyFont="1" applyFill="1" applyBorder="1" applyAlignment="1">
      <alignment horizontal="center" vertical="center"/>
    </xf>
    <xf numFmtId="0" fontId="10" fillId="3" borderId="16" xfId="50" applyFont="1" applyFill="1" applyBorder="1" applyAlignment="1">
      <alignment horizontal="center" vertical="center"/>
    </xf>
    <xf numFmtId="0" fontId="11" fillId="3" borderId="17" xfId="52" applyFon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/>
    </xf>
    <xf numFmtId="0" fontId="11" fillId="3" borderId="2" xfId="53" applyFont="1" applyFill="1" applyBorder="1" applyAlignment="1">
      <alignment horizontal="center" vertical="center"/>
    </xf>
    <xf numFmtId="0" fontId="11" fillId="3" borderId="18" xfId="53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center" vertical="center"/>
    </xf>
    <xf numFmtId="49" fontId="11" fillId="3" borderId="7" xfId="53" applyNumberFormat="1" applyFont="1" applyFill="1" applyBorder="1" applyAlignment="1">
      <alignment horizontal="center" vertical="center"/>
    </xf>
    <xf numFmtId="49" fontId="10" fillId="3" borderId="2" xfId="53" applyNumberFormat="1" applyFont="1" applyFill="1" applyBorder="1" applyAlignment="1">
      <alignment horizontal="center" vertical="center"/>
    </xf>
    <xf numFmtId="49" fontId="10" fillId="3" borderId="5" xfId="53" applyNumberFormat="1" applyFont="1" applyFill="1" applyBorder="1" applyAlignment="1">
      <alignment horizontal="center" vertical="center"/>
    </xf>
    <xf numFmtId="49" fontId="11" fillId="3" borderId="5" xfId="53" applyNumberFormat="1" applyFont="1" applyFill="1" applyBorder="1" applyAlignment="1">
      <alignment horizontal="center" vertical="center"/>
    </xf>
    <xf numFmtId="49" fontId="10" fillId="3" borderId="19" xfId="52" applyNumberFormat="1" applyFont="1" applyFill="1" applyBorder="1" applyAlignment="1">
      <alignment horizontal="center"/>
    </xf>
    <xf numFmtId="49" fontId="10" fillId="3" borderId="20" xfId="52" applyNumberFormat="1" applyFont="1" applyFill="1" applyBorder="1" applyAlignment="1">
      <alignment horizontal="center"/>
    </xf>
    <xf numFmtId="49" fontId="10" fillId="3" borderId="20" xfId="53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/>
    </xf>
    <xf numFmtId="14" fontId="11" fillId="3" borderId="0" xfId="52" applyNumberFormat="1" applyFont="1" applyFill="1"/>
    <xf numFmtId="0" fontId="16" fillId="0" borderId="0" xfId="50" applyAlignment="1">
      <alignment horizontal="left" vertical="center"/>
    </xf>
    <xf numFmtId="0" fontId="17" fillId="0" borderId="22" xfId="50" applyFont="1" applyBorder="1" applyAlignment="1">
      <alignment horizontal="center" vertical="top"/>
    </xf>
    <xf numFmtId="0" fontId="18" fillId="0" borderId="23" xfId="50" applyFont="1" applyBorder="1" applyAlignment="1">
      <alignment horizontal="left" vertical="center"/>
    </xf>
    <xf numFmtId="0" fontId="12" fillId="0" borderId="24" xfId="50" applyFont="1" applyBorder="1" applyAlignment="1">
      <alignment horizontal="center" vertical="center"/>
    </xf>
    <xf numFmtId="0" fontId="18" fillId="0" borderId="25" xfId="50" applyFont="1" applyBorder="1" applyAlignment="1">
      <alignment horizontal="center" vertical="center"/>
    </xf>
    <xf numFmtId="0" fontId="19" fillId="0" borderId="25" xfId="50" applyFont="1" applyBorder="1">
      <alignment vertical="center"/>
    </xf>
    <xf numFmtId="0" fontId="18" fillId="0" borderId="25" xfId="50" applyFont="1" applyBorder="1">
      <alignment vertical="center"/>
    </xf>
    <xf numFmtId="0" fontId="12" fillId="0" borderId="26" xfId="50" applyFont="1" applyBorder="1" applyAlignment="1">
      <alignment horizontal="left" vertical="center"/>
    </xf>
    <xf numFmtId="0" fontId="12" fillId="0" borderId="27" xfId="50" applyFont="1" applyBorder="1" applyAlignment="1">
      <alignment horizontal="left" vertical="center"/>
    </xf>
    <xf numFmtId="0" fontId="18" fillId="0" borderId="28" xfId="50" applyFont="1" applyBorder="1">
      <alignment vertical="center"/>
    </xf>
    <xf numFmtId="0" fontId="12" fillId="0" borderId="26" xfId="50" applyFont="1" applyBorder="1" applyAlignment="1">
      <alignment horizontal="center" vertical="center"/>
    </xf>
    <xf numFmtId="0" fontId="18" fillId="0" borderId="26" xfId="50" applyFont="1" applyBorder="1">
      <alignment vertical="center"/>
    </xf>
    <xf numFmtId="58" fontId="19" fillId="0" borderId="26" xfId="50" applyNumberFormat="1" applyFont="1" applyBorder="1" applyAlignment="1">
      <alignment horizontal="center" vertical="center"/>
    </xf>
    <xf numFmtId="0" fontId="19" fillId="0" borderId="26" xfId="50" applyFont="1" applyBorder="1" applyAlignment="1">
      <alignment horizontal="center" vertical="center"/>
    </xf>
    <xf numFmtId="0" fontId="18" fillId="0" borderId="26" xfId="50" applyFont="1" applyBorder="1" applyAlignment="1">
      <alignment horizontal="center" vertical="center"/>
    </xf>
    <xf numFmtId="0" fontId="18" fillId="0" borderId="28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9" xfId="50" applyFont="1" applyBorder="1">
      <alignment vertical="center"/>
    </xf>
    <xf numFmtId="0" fontId="12" fillId="0" borderId="30" xfId="50" applyFont="1" applyBorder="1" applyAlignment="1">
      <alignment horizontal="center" vertical="center"/>
    </xf>
    <xf numFmtId="0" fontId="18" fillId="0" borderId="30" xfId="50" applyFont="1" applyBorder="1">
      <alignment vertical="center"/>
    </xf>
    <xf numFmtId="0" fontId="19" fillId="0" borderId="30" xfId="50" applyFont="1" applyBorder="1">
      <alignment vertical="center"/>
    </xf>
    <xf numFmtId="0" fontId="19" fillId="0" borderId="3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0" xfId="50" applyFont="1">
      <alignment vertical="center"/>
    </xf>
    <xf numFmtId="0" fontId="19" fillId="0" borderId="0" xfId="50" applyFont="1">
      <alignment vertical="center"/>
    </xf>
    <xf numFmtId="0" fontId="19" fillId="0" borderId="0" xfId="50" applyFont="1" applyAlignment="1">
      <alignment horizontal="left" vertical="center"/>
    </xf>
    <xf numFmtId="0" fontId="18" fillId="0" borderId="23" xfId="50" applyFont="1" applyBorder="1">
      <alignment vertical="center"/>
    </xf>
    <xf numFmtId="0" fontId="19" fillId="0" borderId="31" xfId="50" applyFont="1" applyBorder="1" applyAlignment="1">
      <alignment horizontal="center" vertical="center"/>
    </xf>
    <xf numFmtId="0" fontId="19" fillId="0" borderId="32" xfId="50" applyFont="1" applyBorder="1" applyAlignment="1">
      <alignment horizontal="center" vertical="center"/>
    </xf>
    <xf numFmtId="0" fontId="19" fillId="0" borderId="26" xfId="50" applyFont="1" applyBorder="1" applyAlignment="1">
      <alignment horizontal="left" vertical="center"/>
    </xf>
    <xf numFmtId="0" fontId="19" fillId="0" borderId="26" xfId="50" applyFont="1" applyBorder="1">
      <alignment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 wrapText="1"/>
    </xf>
    <xf numFmtId="0" fontId="19" fillId="0" borderId="26" xfId="50" applyFont="1" applyBorder="1" applyAlignment="1">
      <alignment horizontal="left" vertical="center" wrapText="1"/>
    </xf>
    <xf numFmtId="0" fontId="18" fillId="0" borderId="29" xfId="50" applyFont="1" applyBorder="1" applyAlignment="1">
      <alignment horizontal="left" vertical="center"/>
    </xf>
    <xf numFmtId="0" fontId="16" fillId="0" borderId="30" xfId="50" applyBorder="1" applyAlignment="1">
      <alignment horizontal="center" vertical="center"/>
    </xf>
    <xf numFmtId="0" fontId="18" fillId="0" borderId="36" xfId="50" applyFont="1" applyBorder="1" applyAlignment="1">
      <alignment horizontal="center" vertical="center"/>
    </xf>
    <xf numFmtId="0" fontId="18" fillId="0" borderId="37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6" fillId="0" borderId="35" xfId="50" applyBorder="1" applyAlignment="1">
      <alignment horizontal="left" vertical="center"/>
    </xf>
    <xf numFmtId="0" fontId="16" fillId="0" borderId="34" xfId="50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20" fillId="0" borderId="23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9" fillId="0" borderId="30" xfId="50" applyFont="1" applyBorder="1" applyAlignment="1">
      <alignment horizontal="center" vertical="center"/>
    </xf>
    <xf numFmtId="58" fontId="19" fillId="0" borderId="30" xfId="50" applyNumberFormat="1" applyFont="1" applyBorder="1">
      <alignment vertical="center"/>
    </xf>
    <xf numFmtId="0" fontId="18" fillId="0" borderId="30" xfId="50" applyFont="1" applyBorder="1" applyAlignment="1">
      <alignment horizontal="center" vertical="center"/>
    </xf>
    <xf numFmtId="0" fontId="19" fillId="0" borderId="25" xfId="50" applyFont="1" applyBorder="1" applyAlignment="1">
      <alignment horizontal="center" vertical="center"/>
    </xf>
    <xf numFmtId="0" fontId="19" fillId="0" borderId="41" xfId="50" applyFont="1" applyBorder="1" applyAlignment="1">
      <alignment horizontal="center" vertical="center"/>
    </xf>
    <xf numFmtId="0" fontId="18" fillId="0" borderId="27" xfId="50" applyFont="1" applyBorder="1" applyAlignment="1">
      <alignment horizontal="center" vertical="center"/>
    </xf>
    <xf numFmtId="0" fontId="19" fillId="0" borderId="27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9" fillId="0" borderId="43" xfId="50" applyFont="1" applyBorder="1" applyAlignment="1">
      <alignment horizontal="center" vertical="center"/>
    </xf>
    <xf numFmtId="0" fontId="19" fillId="0" borderId="44" xfId="50" applyFont="1" applyBorder="1" applyAlignment="1">
      <alignment horizontal="center" vertical="center"/>
    </xf>
    <xf numFmtId="0" fontId="20" fillId="0" borderId="44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 wrapText="1"/>
    </xf>
    <xf numFmtId="0" fontId="16" fillId="0" borderId="42" xfId="50" applyBorder="1" applyAlignment="1">
      <alignment horizontal="center" vertical="center"/>
    </xf>
    <xf numFmtId="0" fontId="18" fillId="0" borderId="43" xfId="50" applyFont="1" applyBorder="1" applyAlignment="1">
      <alignment horizontal="left" vertical="center"/>
    </xf>
    <xf numFmtId="0" fontId="16" fillId="0" borderId="44" xfId="50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19" fillId="0" borderId="42" xfId="50" applyFont="1" applyBorder="1" applyAlignment="1">
      <alignment horizontal="center" vertical="center"/>
    </xf>
    <xf numFmtId="0" fontId="11" fillId="3" borderId="46" xfId="52" applyFont="1" applyFill="1" applyBorder="1" applyAlignment="1">
      <alignment horizontal="center" vertical="center"/>
    </xf>
    <xf numFmtId="0" fontId="11" fillId="3" borderId="47" xfId="52" applyFont="1" applyFill="1" applyBorder="1" applyAlignment="1">
      <alignment horizontal="center" vertical="center"/>
    </xf>
    <xf numFmtId="0" fontId="13" fillId="0" borderId="3" xfId="51" applyFont="1" applyBorder="1" applyAlignment="1">
      <alignment horizontal="center" vertical="center"/>
    </xf>
    <xf numFmtId="0" fontId="14" fillId="0" borderId="3" xfId="51" applyFont="1" applyBorder="1" applyAlignment="1">
      <alignment horizontal="center" vertical="center"/>
    </xf>
    <xf numFmtId="0" fontId="11" fillId="3" borderId="48" xfId="52" applyFont="1" applyFill="1" applyBorder="1" applyAlignment="1">
      <alignment horizontal="center" vertical="center"/>
    </xf>
    <xf numFmtId="0" fontId="13" fillId="0" borderId="4" xfId="51" applyFont="1" applyBorder="1" applyAlignment="1">
      <alignment horizontal="center" vertical="center"/>
    </xf>
    <xf numFmtId="0" fontId="14" fillId="0" borderId="4" xfId="51" applyFont="1" applyBorder="1" applyAlignment="1">
      <alignment horizontal="center" vertical="center"/>
    </xf>
    <xf numFmtId="0" fontId="10" fillId="3" borderId="7" xfId="52" applyFont="1" applyFill="1" applyBorder="1" applyAlignment="1">
      <alignment horizontal="center" vertical="center"/>
    </xf>
    <xf numFmtId="0" fontId="11" fillId="3" borderId="49" xfId="53" applyFont="1" applyFill="1" applyBorder="1" applyAlignment="1">
      <alignment horizontal="center" vertical="center"/>
    </xf>
    <xf numFmtId="49" fontId="11" fillId="3" borderId="49" xfId="53" applyNumberFormat="1" applyFont="1" applyFill="1" applyBorder="1" applyAlignment="1">
      <alignment horizontal="center" vertical="center"/>
    </xf>
    <xf numFmtId="49" fontId="10" fillId="3" borderId="50" xfId="53" applyNumberFormat="1" applyFont="1" applyFill="1" applyBorder="1" applyAlignment="1">
      <alignment horizontal="center" vertical="center"/>
    </xf>
    <xf numFmtId="49" fontId="10" fillId="3" borderId="51" xfId="53" applyNumberFormat="1" applyFont="1" applyFill="1" applyBorder="1" applyAlignment="1">
      <alignment horizontal="center" vertical="center"/>
    </xf>
    <xf numFmtId="49" fontId="11" fillId="3" borderId="51" xfId="53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1" fillId="3" borderId="5" xfId="53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/>
    </xf>
    <xf numFmtId="0" fontId="22" fillId="0" borderId="22" xfId="50" applyFont="1" applyBorder="1" applyAlignment="1">
      <alignment horizontal="center" vertical="top"/>
    </xf>
    <xf numFmtId="0" fontId="21" fillId="0" borderId="52" xfId="50" applyFont="1" applyBorder="1" applyAlignment="1">
      <alignment horizontal="left" vertical="center"/>
    </xf>
    <xf numFmtId="0" fontId="21" fillId="0" borderId="24" xfId="50" applyFont="1" applyBorder="1" applyAlignment="1">
      <alignment horizontal="center" vertical="center"/>
    </xf>
    <xf numFmtId="0" fontId="23" fillId="0" borderId="24" xfId="50" applyFont="1" applyBorder="1" applyAlignment="1">
      <alignment horizontal="center" vertical="center"/>
    </xf>
    <xf numFmtId="0" fontId="20" fillId="0" borderId="24" xfId="50" applyFont="1" applyBorder="1" applyAlignment="1">
      <alignment horizontal="left" vertical="center"/>
    </xf>
    <xf numFmtId="0" fontId="20" fillId="0" borderId="23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41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41" xfId="50" applyFont="1" applyBorder="1" applyAlignment="1">
      <alignment horizontal="center" vertical="center"/>
    </xf>
    <xf numFmtId="0" fontId="20" fillId="0" borderId="28" xfId="50" applyFont="1" applyBorder="1" applyAlignment="1">
      <alignment horizontal="left" vertical="center"/>
    </xf>
    <xf numFmtId="0" fontId="12" fillId="0" borderId="53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14" fontId="12" fillId="0" borderId="26" xfId="50" applyNumberFormat="1" applyFont="1" applyBorder="1" applyAlignment="1">
      <alignment horizontal="center" vertical="center"/>
    </xf>
    <xf numFmtId="14" fontId="12" fillId="0" borderId="27" xfId="50" applyNumberFormat="1" applyFont="1" applyBorder="1" applyAlignment="1">
      <alignment horizontal="center" vertical="center"/>
    </xf>
    <xf numFmtId="0" fontId="20" fillId="0" borderId="28" xfId="50" applyFont="1" applyBorder="1">
      <alignment vertical="center"/>
    </xf>
    <xf numFmtId="0" fontId="12" fillId="0" borderId="27" xfId="50" applyFont="1" applyBorder="1" applyAlignment="1">
      <alignment horizontal="center" vertical="center"/>
    </xf>
    <xf numFmtId="0" fontId="20" fillId="0" borderId="28" xfId="50" applyFont="1" applyBorder="1" applyAlignment="1">
      <alignment horizontal="center" vertical="center"/>
    </xf>
    <xf numFmtId="0" fontId="12" fillId="0" borderId="33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2" fillId="0" borderId="28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12" fillId="0" borderId="42" xfId="50" applyFont="1" applyBorder="1" applyAlignment="1">
      <alignment horizontal="center" vertical="center"/>
    </xf>
    <xf numFmtId="0" fontId="20" fillId="0" borderId="30" xfId="50" applyFont="1" applyBorder="1" applyAlignment="1">
      <alignment horizontal="left" vertical="center"/>
    </xf>
    <xf numFmtId="14" fontId="12" fillId="0" borderId="30" xfId="50" applyNumberFormat="1" applyFont="1" applyBorder="1" applyAlignment="1">
      <alignment horizontal="center" vertical="center"/>
    </xf>
    <xf numFmtId="14" fontId="12" fillId="0" borderId="42" xfId="50" applyNumberFormat="1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0" fontId="21" fillId="0" borderId="0" xfId="50" applyFont="1" applyAlignment="1">
      <alignment horizontal="left" vertical="center"/>
    </xf>
    <xf numFmtId="0" fontId="20" fillId="0" borderId="23" xfId="50" applyFont="1" applyBorder="1">
      <alignment vertical="center"/>
    </xf>
    <xf numFmtId="0" fontId="16" fillId="0" borderId="25" xfId="50" applyBorder="1" applyAlignment="1">
      <alignment horizontal="left" vertical="center"/>
    </xf>
    <xf numFmtId="0" fontId="12" fillId="0" borderId="25" xfId="50" applyFont="1" applyBorder="1" applyAlignment="1">
      <alignment horizontal="left" vertical="center"/>
    </xf>
    <xf numFmtId="0" fontId="16" fillId="0" borderId="25" xfId="50" applyBorder="1">
      <alignment vertical="center"/>
    </xf>
    <xf numFmtId="0" fontId="20" fillId="0" borderId="25" xfId="50" applyFont="1" applyBorder="1">
      <alignment vertical="center"/>
    </xf>
    <xf numFmtId="0" fontId="16" fillId="0" borderId="26" xfId="50" applyBorder="1" applyAlignment="1">
      <alignment horizontal="left" vertical="center"/>
    </xf>
    <xf numFmtId="0" fontId="16" fillId="0" borderId="26" xfId="50" applyBorder="1">
      <alignment vertical="center"/>
    </xf>
    <xf numFmtId="0" fontId="20" fillId="0" borderId="26" xfId="50" applyFont="1" applyBorder="1">
      <alignment vertical="center"/>
    </xf>
    <xf numFmtId="0" fontId="20" fillId="0" borderId="0" xfId="50" applyFont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2" fillId="0" borderId="30" xfId="5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38" xfId="50" applyFont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21" fillId="0" borderId="55" xfId="50" applyFont="1" applyBorder="1">
      <alignment vertical="center"/>
    </xf>
    <xf numFmtId="0" fontId="12" fillId="0" borderId="56" xfId="50" applyFont="1" applyBorder="1" applyAlignment="1">
      <alignment horizontal="center" vertical="center"/>
    </xf>
    <xf numFmtId="0" fontId="21" fillId="0" borderId="56" xfId="50" applyFont="1" applyBorder="1">
      <alignment vertical="center"/>
    </xf>
    <xf numFmtId="0" fontId="12" fillId="0" borderId="56" xfId="50" applyFont="1" applyBorder="1">
      <alignment vertical="center"/>
    </xf>
    <xf numFmtId="58" fontId="16" fillId="0" borderId="56" xfId="50" applyNumberFormat="1" applyBorder="1">
      <alignment vertical="center"/>
    </xf>
    <xf numFmtId="0" fontId="21" fillId="0" borderId="56" xfId="50" applyFont="1" applyBorder="1" applyAlignment="1">
      <alignment horizontal="center" vertical="center"/>
    </xf>
    <xf numFmtId="0" fontId="21" fillId="0" borderId="57" xfId="50" applyFont="1" applyBorder="1" applyAlignment="1">
      <alignment horizontal="left" vertical="center"/>
    </xf>
    <xf numFmtId="0" fontId="21" fillId="0" borderId="56" xfId="50" applyFont="1" applyBorder="1" applyAlignment="1">
      <alignment horizontal="left" vertical="center"/>
    </xf>
    <xf numFmtId="0" fontId="21" fillId="0" borderId="58" xfId="50" applyFont="1" applyBorder="1" applyAlignment="1">
      <alignment horizontal="center" vertical="center"/>
    </xf>
    <xf numFmtId="0" fontId="21" fillId="0" borderId="59" xfId="50" applyFont="1" applyBorder="1" applyAlignment="1">
      <alignment horizontal="center" vertical="center"/>
    </xf>
    <xf numFmtId="0" fontId="21" fillId="0" borderId="29" xfId="50" applyFont="1" applyBorder="1" applyAlignment="1">
      <alignment horizontal="center" vertical="center"/>
    </xf>
    <xf numFmtId="0" fontId="21" fillId="0" borderId="30" xfId="50" applyFont="1" applyBorder="1" applyAlignment="1">
      <alignment horizontal="center" vertical="center"/>
    </xf>
    <xf numFmtId="0" fontId="16" fillId="0" borderId="24" xfId="50" applyBorder="1" applyAlignment="1">
      <alignment horizontal="center" vertical="center"/>
    </xf>
    <xf numFmtId="0" fontId="16" fillId="0" borderId="60" xfId="50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/>
    </xf>
    <xf numFmtId="0" fontId="12" fillId="0" borderId="41" xfId="50" applyFont="1" applyBorder="1" applyAlignment="1">
      <alignment horizontal="left" vertical="center"/>
    </xf>
    <xf numFmtId="0" fontId="20" fillId="0" borderId="42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20" fillId="0" borderId="42" xfId="50" applyFont="1" applyBorder="1" applyAlignment="1">
      <alignment horizontal="center" vertical="center"/>
    </xf>
    <xf numFmtId="0" fontId="20" fillId="0" borderId="45" xfId="50" applyFont="1" applyBorder="1" applyAlignment="1">
      <alignment horizontal="left" vertical="center"/>
    </xf>
    <xf numFmtId="0" fontId="12" fillId="0" borderId="43" xfId="50" applyFont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12" fillId="0" borderId="61" xfId="50" applyFont="1" applyBorder="1" applyAlignment="1">
      <alignment horizontal="center" vertical="center"/>
    </xf>
    <xf numFmtId="0" fontId="21" fillId="0" borderId="62" xfId="50" applyFont="1" applyBorder="1" applyAlignment="1">
      <alignment horizontal="left" vertical="center"/>
    </xf>
    <xf numFmtId="0" fontId="21" fillId="0" borderId="63" xfId="50" applyFont="1" applyBorder="1" applyAlignment="1">
      <alignment horizontal="center" vertical="center"/>
    </xf>
    <xf numFmtId="0" fontId="21" fillId="0" borderId="42" xfId="50" applyFont="1" applyBorder="1" applyAlignment="1">
      <alignment horizontal="center" vertical="center"/>
    </xf>
    <xf numFmtId="0" fontId="16" fillId="0" borderId="56" xfId="50" applyBorder="1" applyAlignment="1">
      <alignment horizontal="center" vertical="center"/>
    </xf>
    <xf numFmtId="0" fontId="16" fillId="0" borderId="61" xfId="50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10" fillId="3" borderId="5" xfId="52" applyFont="1" applyFill="1" applyBorder="1" applyAlignment="1">
      <alignment horizontal="center" vertical="center"/>
    </xf>
    <xf numFmtId="14" fontId="11" fillId="3" borderId="0" xfId="52" applyNumberFormat="1" applyFont="1" applyFill="1" applyAlignment="1">
      <alignment horizontal="center"/>
    </xf>
    <xf numFmtId="0" fontId="24" fillId="0" borderId="22" xfId="50" applyFont="1" applyBorder="1" applyAlignment="1">
      <alignment horizontal="center" vertical="top"/>
    </xf>
    <xf numFmtId="0" fontId="20" fillId="0" borderId="29" xfId="50" applyFont="1" applyBorder="1">
      <alignment vertical="center"/>
    </xf>
    <xf numFmtId="0" fontId="20" fillId="0" borderId="64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58" xfId="50" applyFont="1" applyBorder="1">
      <alignment vertical="center"/>
    </xf>
    <xf numFmtId="0" fontId="16" fillId="0" borderId="59" xfId="50" applyBorder="1" applyAlignment="1">
      <alignment horizontal="left" vertical="center"/>
    </xf>
    <xf numFmtId="0" fontId="12" fillId="0" borderId="59" xfId="50" applyFont="1" applyBorder="1" applyAlignment="1">
      <alignment horizontal="left" vertical="center"/>
    </xf>
    <xf numFmtId="0" fontId="16" fillId="0" borderId="59" xfId="50" applyBorder="1">
      <alignment vertical="center"/>
    </xf>
    <xf numFmtId="0" fontId="20" fillId="0" borderId="59" xfId="50" applyFont="1" applyBorder="1">
      <alignment vertical="center"/>
    </xf>
    <xf numFmtId="0" fontId="20" fillId="0" borderId="58" xfId="50" applyFont="1" applyBorder="1" applyAlignment="1">
      <alignment horizontal="center" vertical="center"/>
    </xf>
    <xf numFmtId="0" fontId="12" fillId="0" borderId="59" xfId="50" applyFont="1" applyBorder="1" applyAlignment="1">
      <alignment horizontal="center" vertical="center"/>
    </xf>
    <xf numFmtId="0" fontId="20" fillId="0" borderId="59" xfId="50" applyFont="1" applyBorder="1" applyAlignment="1">
      <alignment horizontal="center" vertical="center"/>
    </xf>
    <xf numFmtId="0" fontId="16" fillId="0" borderId="59" xfId="50" applyBorder="1" applyAlignment="1">
      <alignment horizontal="center" vertical="center"/>
    </xf>
    <xf numFmtId="0" fontId="16" fillId="0" borderId="26" xfId="50" applyBorder="1" applyAlignment="1">
      <alignment horizontal="center" vertical="center"/>
    </xf>
    <xf numFmtId="0" fontId="20" fillId="0" borderId="38" xfId="50" applyFont="1" applyBorder="1" applyAlignment="1">
      <alignment horizontal="left" vertical="center" wrapText="1"/>
    </xf>
    <xf numFmtId="0" fontId="20" fillId="0" borderId="39" xfId="50" applyFont="1" applyBorder="1" applyAlignment="1">
      <alignment horizontal="left" vertical="center" wrapText="1"/>
    </xf>
    <xf numFmtId="0" fontId="20" fillId="0" borderId="58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25" fillId="0" borderId="65" xfId="50" applyFont="1" applyBorder="1" applyAlignment="1">
      <alignment horizontal="left" vertical="center" wrapText="1"/>
    </xf>
    <xf numFmtId="9" fontId="12" fillId="0" borderId="26" xfId="50" applyNumberFormat="1" applyFont="1" applyBorder="1" applyAlignment="1">
      <alignment horizontal="center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9" fontId="12" fillId="0" borderId="37" xfId="50" applyNumberFormat="1" applyFont="1" applyBorder="1" applyAlignment="1">
      <alignment horizontal="left" vertical="center"/>
    </xf>
    <xf numFmtId="9" fontId="12" fillId="0" borderId="32" xfId="50" applyNumberFormat="1" applyFont="1" applyBorder="1" applyAlignment="1">
      <alignment horizontal="left" vertical="center"/>
    </xf>
    <xf numFmtId="9" fontId="12" fillId="0" borderId="38" xfId="50" applyNumberFormat="1" applyFont="1" applyBorder="1" applyAlignment="1">
      <alignment horizontal="left" vertical="center"/>
    </xf>
    <xf numFmtId="9" fontId="12" fillId="0" borderId="39" xfId="50" applyNumberFormat="1" applyFont="1" applyBorder="1" applyAlignment="1">
      <alignment horizontal="left" vertical="center"/>
    </xf>
    <xf numFmtId="0" fontId="18" fillId="0" borderId="58" xfId="50" applyFont="1" applyBorder="1" applyAlignment="1">
      <alignment horizontal="left" vertical="center"/>
    </xf>
    <xf numFmtId="0" fontId="18" fillId="0" borderId="59" xfId="50" applyFont="1" applyBorder="1" applyAlignment="1">
      <alignment horizontal="left" vertical="center"/>
    </xf>
    <xf numFmtId="0" fontId="18" fillId="0" borderId="66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12" fillId="0" borderId="67" xfId="50" applyFont="1" applyBorder="1" applyAlignment="1">
      <alignment horizontal="left" vertical="center"/>
    </xf>
    <xf numFmtId="0" fontId="12" fillId="0" borderId="68" xfId="50" applyFont="1" applyBorder="1" applyAlignment="1">
      <alignment horizontal="left" vertical="center"/>
    </xf>
    <xf numFmtId="0" fontId="21" fillId="0" borderId="52" xfId="50" applyFont="1" applyBorder="1">
      <alignment vertical="center"/>
    </xf>
    <xf numFmtId="0" fontId="26" fillId="0" borderId="56" xfId="50" applyFont="1" applyBorder="1" applyAlignment="1">
      <alignment horizontal="center" vertical="center"/>
    </xf>
    <xf numFmtId="0" fontId="21" fillId="0" borderId="24" xfId="50" applyFont="1" applyBorder="1">
      <alignment vertical="center"/>
    </xf>
    <xf numFmtId="0" fontId="12" fillId="0" borderId="69" xfId="50" applyFont="1" applyBorder="1">
      <alignment vertical="center"/>
    </xf>
    <xf numFmtId="0" fontId="21" fillId="0" borderId="69" xfId="50" applyFont="1" applyBorder="1">
      <alignment vertical="center"/>
    </xf>
    <xf numFmtId="58" fontId="16" fillId="0" borderId="24" xfId="50" applyNumberFormat="1" applyBorder="1">
      <alignment vertical="center"/>
    </xf>
    <xf numFmtId="0" fontId="21" fillId="0" borderId="36" xfId="50" applyFont="1" applyBorder="1" applyAlignment="1">
      <alignment horizontal="center" vertical="center"/>
    </xf>
    <xf numFmtId="0" fontId="12" fillId="0" borderId="64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6" fillId="0" borderId="69" xfId="50" applyBorder="1">
      <alignment vertical="center"/>
    </xf>
    <xf numFmtId="0" fontId="20" fillId="0" borderId="70" xfId="50" applyFont="1" applyBorder="1" applyAlignment="1">
      <alignment horizontal="left" vertical="center"/>
    </xf>
    <xf numFmtId="0" fontId="12" fillId="0" borderId="63" xfId="50" applyFont="1" applyBorder="1" applyAlignment="1">
      <alignment horizontal="left" vertical="center"/>
    </xf>
    <xf numFmtId="0" fontId="20" fillId="0" borderId="0" xfId="50" applyFont="1">
      <alignment vertical="center"/>
    </xf>
    <xf numFmtId="0" fontId="20" fillId="0" borderId="45" xfId="50" applyFont="1" applyBorder="1" applyAlignment="1">
      <alignment horizontal="left" vertical="center" wrapText="1"/>
    </xf>
    <xf numFmtId="0" fontId="20" fillId="0" borderId="63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 wrapText="1"/>
    </xf>
    <xf numFmtId="0" fontId="23" fillId="0" borderId="27" xfId="5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9" fontId="12" fillId="0" borderId="43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0" fontId="18" fillId="0" borderId="63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2" fillId="0" borderId="71" xfId="50" applyFont="1" applyBorder="1" applyAlignment="1">
      <alignment horizontal="left" vertical="center"/>
    </xf>
    <xf numFmtId="0" fontId="21" fillId="0" borderId="72" xfId="50" applyFont="1" applyBorder="1" applyAlignment="1">
      <alignment horizontal="center" vertical="center"/>
    </xf>
    <xf numFmtId="0" fontId="12" fillId="0" borderId="69" xfId="50" applyFont="1" applyBorder="1" applyAlignment="1">
      <alignment horizontal="center" vertical="center"/>
    </xf>
    <xf numFmtId="0" fontId="12" fillId="0" borderId="70" xfId="50" applyFont="1" applyBorder="1" applyAlignment="1">
      <alignment horizontal="center" vertical="center"/>
    </xf>
    <xf numFmtId="0" fontId="12" fillId="0" borderId="70" xfId="50" applyFont="1" applyBorder="1" applyAlignment="1">
      <alignment horizontal="left" vertical="center"/>
    </xf>
    <xf numFmtId="0" fontId="27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8" fillId="0" borderId="11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12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27" fillId="0" borderId="75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/>
    </xf>
    <xf numFmtId="0" fontId="28" fillId="0" borderId="77" xfId="0" applyFont="1" applyBorder="1"/>
    <xf numFmtId="0" fontId="0" fillId="0" borderId="77" xfId="0" applyBorder="1"/>
    <xf numFmtId="0" fontId="0" fillId="0" borderId="7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17" xfId="49"/>
    <cellStyle name="常规 2" xfId="50"/>
    <cellStyle name="常规 23" xfId="51"/>
    <cellStyle name="常规 3" xfId="52"/>
    <cellStyle name="常规 4" xfId="53"/>
    <cellStyle name="常规 40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149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165100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89820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8982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209550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247650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247650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209550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0446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9340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9340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04469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4148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4148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4657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6560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9340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9340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44" t="s">
        <v>0</v>
      </c>
      <c r="C2" s="345"/>
      <c r="D2" s="345"/>
      <c r="E2" s="345"/>
      <c r="F2" s="345"/>
      <c r="G2" s="345"/>
      <c r="H2" s="345"/>
      <c r="I2" s="359"/>
    </row>
    <row r="3" ht="28" customHeight="1" spans="2:9">
      <c r="B3" s="346"/>
      <c r="C3" s="347"/>
      <c r="D3" s="348" t="s">
        <v>1</v>
      </c>
      <c r="E3" s="349"/>
      <c r="F3" s="350" t="s">
        <v>2</v>
      </c>
      <c r="G3" s="351"/>
      <c r="H3" s="348" t="s">
        <v>3</v>
      </c>
      <c r="I3" s="360"/>
    </row>
    <row r="4" ht="28" customHeight="1" spans="2:9">
      <c r="B4" s="346" t="s">
        <v>4</v>
      </c>
      <c r="C4" s="347" t="s">
        <v>5</v>
      </c>
      <c r="D4" s="347" t="s">
        <v>6</v>
      </c>
      <c r="E4" s="347" t="s">
        <v>7</v>
      </c>
      <c r="F4" s="352" t="s">
        <v>6</v>
      </c>
      <c r="G4" s="352" t="s">
        <v>7</v>
      </c>
      <c r="H4" s="347" t="s">
        <v>6</v>
      </c>
      <c r="I4" s="361" t="s">
        <v>7</v>
      </c>
    </row>
    <row r="5" ht="28" customHeight="1" spans="2:9">
      <c r="B5" s="353" t="s">
        <v>8</v>
      </c>
      <c r="C5" s="14">
        <v>13</v>
      </c>
      <c r="D5" s="14">
        <v>0</v>
      </c>
      <c r="E5" s="14">
        <v>1</v>
      </c>
      <c r="F5" s="354">
        <v>0</v>
      </c>
      <c r="G5" s="354">
        <v>1</v>
      </c>
      <c r="H5" s="14">
        <v>1</v>
      </c>
      <c r="I5" s="362">
        <v>2</v>
      </c>
    </row>
    <row r="6" ht="28" customHeight="1" spans="2:9">
      <c r="B6" s="353" t="s">
        <v>9</v>
      </c>
      <c r="C6" s="14">
        <v>20</v>
      </c>
      <c r="D6" s="14">
        <v>0</v>
      </c>
      <c r="E6" s="14">
        <v>1</v>
      </c>
      <c r="F6" s="354">
        <v>1</v>
      </c>
      <c r="G6" s="354">
        <v>2</v>
      </c>
      <c r="H6" s="14">
        <v>2</v>
      </c>
      <c r="I6" s="362">
        <v>3</v>
      </c>
    </row>
    <row r="7" ht="28" customHeight="1" spans="2:9">
      <c r="B7" s="353" t="s">
        <v>10</v>
      </c>
      <c r="C7" s="14">
        <v>32</v>
      </c>
      <c r="D7" s="14">
        <v>0</v>
      </c>
      <c r="E7" s="14">
        <v>1</v>
      </c>
      <c r="F7" s="354">
        <v>2</v>
      </c>
      <c r="G7" s="354">
        <v>3</v>
      </c>
      <c r="H7" s="14">
        <v>3</v>
      </c>
      <c r="I7" s="362">
        <v>4</v>
      </c>
    </row>
    <row r="8" ht="28" customHeight="1" spans="2:9">
      <c r="B8" s="353" t="s">
        <v>11</v>
      </c>
      <c r="C8" s="14">
        <v>50</v>
      </c>
      <c r="D8" s="14">
        <v>1</v>
      </c>
      <c r="E8" s="14">
        <v>2</v>
      </c>
      <c r="F8" s="354">
        <v>3</v>
      </c>
      <c r="G8" s="354">
        <v>4</v>
      </c>
      <c r="H8" s="14">
        <v>5</v>
      </c>
      <c r="I8" s="362">
        <v>6</v>
      </c>
    </row>
    <row r="9" ht="28" customHeight="1" spans="2:9">
      <c r="B9" s="353" t="s">
        <v>12</v>
      </c>
      <c r="C9" s="14">
        <v>80</v>
      </c>
      <c r="D9" s="14">
        <v>2</v>
      </c>
      <c r="E9" s="14">
        <v>3</v>
      </c>
      <c r="F9" s="354">
        <v>5</v>
      </c>
      <c r="G9" s="354">
        <v>6</v>
      </c>
      <c r="H9" s="14">
        <v>7</v>
      </c>
      <c r="I9" s="362">
        <v>8</v>
      </c>
    </row>
    <row r="10" ht="28" customHeight="1" spans="2:9">
      <c r="B10" s="353" t="s">
        <v>13</v>
      </c>
      <c r="C10" s="14">
        <v>125</v>
      </c>
      <c r="D10" s="14">
        <v>3</v>
      </c>
      <c r="E10" s="14">
        <v>4</v>
      </c>
      <c r="F10" s="354">
        <v>7</v>
      </c>
      <c r="G10" s="354">
        <v>8</v>
      </c>
      <c r="H10" s="14">
        <v>10</v>
      </c>
      <c r="I10" s="362">
        <v>11</v>
      </c>
    </row>
    <row r="11" ht="28" customHeight="1" spans="2:9">
      <c r="B11" s="353" t="s">
        <v>14</v>
      </c>
      <c r="C11" s="14">
        <v>200</v>
      </c>
      <c r="D11" s="14">
        <v>5</v>
      </c>
      <c r="E11" s="14">
        <v>6</v>
      </c>
      <c r="F11" s="354">
        <v>10</v>
      </c>
      <c r="G11" s="354">
        <v>11</v>
      </c>
      <c r="H11" s="14">
        <v>14</v>
      </c>
      <c r="I11" s="362">
        <v>15</v>
      </c>
    </row>
    <row r="12" ht="28" customHeight="1" spans="2:9">
      <c r="B12" s="355" t="s">
        <v>15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16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C5" sqref="C5"/>
    </sheetView>
  </sheetViews>
  <sheetFormatPr defaultColWidth="9" defaultRowHeight="14.25"/>
  <cols>
    <col min="1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257</v>
      </c>
      <c r="B2" s="4" t="s">
        <v>262</v>
      </c>
      <c r="C2" s="4" t="s">
        <v>258</v>
      </c>
      <c r="D2" s="4" t="s">
        <v>259</v>
      </c>
      <c r="E2" s="4" t="s">
        <v>260</v>
      </c>
      <c r="F2" s="4" t="s">
        <v>261</v>
      </c>
      <c r="G2" s="4" t="s">
        <v>285</v>
      </c>
      <c r="H2" s="4"/>
      <c r="I2" s="4" t="s">
        <v>286</v>
      </c>
      <c r="J2" s="4"/>
      <c r="K2" s="48" t="s">
        <v>287</v>
      </c>
      <c r="L2" s="49" t="s">
        <v>288</v>
      </c>
      <c r="M2" s="50" t="s">
        <v>289</v>
      </c>
    </row>
    <row r="3" s="1" customFormat="1" ht="16.5" spans="1:13">
      <c r="A3" s="4"/>
      <c r="B3" s="4"/>
      <c r="C3" s="4"/>
      <c r="D3" s="4"/>
      <c r="E3" s="4"/>
      <c r="F3" s="4"/>
      <c r="G3" s="4" t="s">
        <v>290</v>
      </c>
      <c r="H3" s="4" t="s">
        <v>291</v>
      </c>
      <c r="I3" s="4" t="s">
        <v>290</v>
      </c>
      <c r="J3" s="4" t="s">
        <v>291</v>
      </c>
      <c r="K3" s="48"/>
      <c r="L3" s="51"/>
      <c r="M3" s="50"/>
    </row>
    <row r="4" ht="42.75" spans="1:13">
      <c r="A4" s="9">
        <v>1</v>
      </c>
      <c r="B4" s="24" t="s">
        <v>276</v>
      </c>
      <c r="C4" s="9" t="s">
        <v>273</v>
      </c>
      <c r="D4" s="9" t="s">
        <v>274</v>
      </c>
      <c r="E4" s="9" t="s">
        <v>83</v>
      </c>
      <c r="F4" s="11" t="s">
        <v>292</v>
      </c>
      <c r="G4" s="9">
        <v>1</v>
      </c>
      <c r="H4" s="9">
        <v>0.5</v>
      </c>
      <c r="I4" s="9">
        <v>1</v>
      </c>
      <c r="J4" s="9">
        <v>0.8</v>
      </c>
      <c r="K4" s="9"/>
      <c r="L4" s="9"/>
      <c r="M4" s="24" t="s">
        <v>277</v>
      </c>
    </row>
    <row r="5" ht="28.5" spans="1:13">
      <c r="A5" s="9">
        <v>2</v>
      </c>
      <c r="B5" s="24" t="s">
        <v>276</v>
      </c>
      <c r="C5" s="9" t="s">
        <v>279</v>
      </c>
      <c r="D5" s="9" t="s">
        <v>274</v>
      </c>
      <c r="E5" s="12" t="s">
        <v>84</v>
      </c>
      <c r="F5" s="11" t="s">
        <v>293</v>
      </c>
      <c r="G5" s="9">
        <v>1</v>
      </c>
      <c r="H5" s="9">
        <v>0.5</v>
      </c>
      <c r="I5" s="9">
        <v>1</v>
      </c>
      <c r="J5" s="9">
        <v>0.8</v>
      </c>
      <c r="K5" s="9"/>
      <c r="L5" s="9"/>
      <c r="M5" s="24" t="s">
        <v>277</v>
      </c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9"/>
      <c r="G9" s="10"/>
      <c r="H9" s="10"/>
      <c r="I9" s="10"/>
      <c r="J9" s="10"/>
      <c r="K9" s="10"/>
      <c r="L9" s="10"/>
      <c r="M9" s="10"/>
    </row>
    <row r="10" spans="1:13">
      <c r="A10" s="14"/>
      <c r="B10" s="14"/>
      <c r="C10" s="14"/>
      <c r="D10" s="14"/>
      <c r="E10" s="14"/>
      <c r="F10" s="9"/>
      <c r="G10" s="14"/>
      <c r="H10" s="14"/>
      <c r="I10" s="14"/>
      <c r="J10" s="14"/>
      <c r="K10" s="14"/>
      <c r="L10" s="14"/>
      <c r="M10" s="14"/>
    </row>
    <row r="11" s="2" customFormat="1" ht="18.75" spans="1:13">
      <c r="A11" s="15" t="s">
        <v>294</v>
      </c>
      <c r="B11" s="16"/>
      <c r="C11" s="16"/>
      <c r="D11" s="16"/>
      <c r="E11" s="17"/>
      <c r="F11" s="18"/>
      <c r="G11" s="29"/>
      <c r="H11" s="15" t="s">
        <v>295</v>
      </c>
      <c r="I11" s="16"/>
      <c r="J11" s="16"/>
      <c r="K11" s="17"/>
      <c r="L11" s="52"/>
      <c r="M11" s="23"/>
    </row>
    <row r="12" ht="112.5" customHeight="1" spans="1:13">
      <c r="A12" s="47" t="s">
        <v>296</v>
      </c>
      <c r="B12" s="47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">
      <c r="A13" t="s">
        <v>297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299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36" t="s">
        <v>300</v>
      </c>
      <c r="H2" s="37"/>
      <c r="I2" s="45"/>
      <c r="J2" s="36" t="s">
        <v>301</v>
      </c>
      <c r="K2" s="37"/>
      <c r="L2" s="45"/>
      <c r="M2" s="36" t="s">
        <v>302</v>
      </c>
      <c r="N2" s="37"/>
      <c r="O2" s="45"/>
      <c r="P2" s="36" t="s">
        <v>303</v>
      </c>
      <c r="Q2" s="37"/>
      <c r="R2" s="45"/>
      <c r="S2" s="37" t="s">
        <v>304</v>
      </c>
      <c r="T2" s="37"/>
      <c r="U2" s="45"/>
      <c r="V2" s="32" t="s">
        <v>305</v>
      </c>
      <c r="W2" s="32" t="s">
        <v>271</v>
      </c>
    </row>
    <row r="3" s="1" customFormat="1" ht="16.5" spans="1:23">
      <c r="A3" s="7"/>
      <c r="B3" s="38"/>
      <c r="C3" s="38"/>
      <c r="D3" s="38"/>
      <c r="E3" s="38"/>
      <c r="F3" s="38"/>
      <c r="G3" s="4" t="s">
        <v>306</v>
      </c>
      <c r="H3" s="4" t="s">
        <v>33</v>
      </c>
      <c r="I3" s="4" t="s">
        <v>262</v>
      </c>
      <c r="J3" s="4" t="s">
        <v>306</v>
      </c>
      <c r="K3" s="4" t="s">
        <v>33</v>
      </c>
      <c r="L3" s="4" t="s">
        <v>262</v>
      </c>
      <c r="M3" s="4" t="s">
        <v>306</v>
      </c>
      <c r="N3" s="4" t="s">
        <v>33</v>
      </c>
      <c r="O3" s="4" t="s">
        <v>262</v>
      </c>
      <c r="P3" s="4" t="s">
        <v>306</v>
      </c>
      <c r="Q3" s="4" t="s">
        <v>33</v>
      </c>
      <c r="R3" s="4" t="s">
        <v>262</v>
      </c>
      <c r="S3" s="4" t="s">
        <v>306</v>
      </c>
      <c r="T3" s="4" t="s">
        <v>33</v>
      </c>
      <c r="U3" s="4" t="s">
        <v>262</v>
      </c>
      <c r="V3" s="46"/>
      <c r="W3" s="46"/>
    </row>
    <row r="4" spans="1:23">
      <c r="A4" s="39" t="s">
        <v>307</v>
      </c>
      <c r="B4" s="40"/>
      <c r="C4" s="40"/>
      <c r="D4" s="40"/>
      <c r="E4" s="40"/>
      <c r="F4" s="4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16.5" spans="1:23">
      <c r="A5" s="41"/>
      <c r="B5" s="42"/>
      <c r="C5" s="42"/>
      <c r="D5" s="42"/>
      <c r="E5" s="42"/>
      <c r="F5" s="42"/>
      <c r="G5" s="36" t="s">
        <v>308</v>
      </c>
      <c r="H5" s="37"/>
      <c r="I5" s="45"/>
      <c r="J5" s="36" t="s">
        <v>309</v>
      </c>
      <c r="K5" s="37"/>
      <c r="L5" s="45"/>
      <c r="M5" s="36" t="s">
        <v>310</v>
      </c>
      <c r="N5" s="37"/>
      <c r="O5" s="45"/>
      <c r="P5" s="36" t="s">
        <v>311</v>
      </c>
      <c r="Q5" s="37"/>
      <c r="R5" s="45"/>
      <c r="S5" s="37" t="s">
        <v>312</v>
      </c>
      <c r="T5" s="37"/>
      <c r="U5" s="45"/>
      <c r="V5" s="13"/>
      <c r="W5" s="13"/>
    </row>
    <row r="6" ht="16.5" spans="1:23">
      <c r="A6" s="41"/>
      <c r="B6" s="42"/>
      <c r="C6" s="42"/>
      <c r="D6" s="42"/>
      <c r="E6" s="42"/>
      <c r="F6" s="42"/>
      <c r="G6" s="4" t="s">
        <v>306</v>
      </c>
      <c r="H6" s="4" t="s">
        <v>33</v>
      </c>
      <c r="I6" s="4" t="s">
        <v>262</v>
      </c>
      <c r="J6" s="4" t="s">
        <v>306</v>
      </c>
      <c r="K6" s="4" t="s">
        <v>33</v>
      </c>
      <c r="L6" s="4" t="s">
        <v>262</v>
      </c>
      <c r="M6" s="4" t="s">
        <v>306</v>
      </c>
      <c r="N6" s="4" t="s">
        <v>33</v>
      </c>
      <c r="O6" s="4" t="s">
        <v>262</v>
      </c>
      <c r="P6" s="4" t="s">
        <v>306</v>
      </c>
      <c r="Q6" s="4" t="s">
        <v>33</v>
      </c>
      <c r="R6" s="4" t="s">
        <v>262</v>
      </c>
      <c r="S6" s="4" t="s">
        <v>306</v>
      </c>
      <c r="T6" s="4" t="s">
        <v>33</v>
      </c>
      <c r="U6" s="4" t="s">
        <v>262</v>
      </c>
      <c r="V6" s="13"/>
      <c r="W6" s="13"/>
    </row>
    <row r="7" spans="1:23">
      <c r="A7" s="43"/>
      <c r="B7" s="44"/>
      <c r="C7" s="44"/>
      <c r="D7" s="44"/>
      <c r="E7" s="44"/>
      <c r="F7" s="4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40" t="s">
        <v>313</v>
      </c>
      <c r="B8" s="40"/>
      <c r="C8" s="40"/>
      <c r="D8" s="40"/>
      <c r="E8" s="40"/>
      <c r="F8" s="4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44"/>
      <c r="B9" s="44"/>
      <c r="C9" s="44"/>
      <c r="D9" s="44"/>
      <c r="E9" s="44"/>
      <c r="F9" s="44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40" t="s">
        <v>314</v>
      </c>
      <c r="B10" s="40"/>
      <c r="C10" s="40"/>
      <c r="D10" s="40"/>
      <c r="E10" s="40"/>
      <c r="F10" s="4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44"/>
      <c r="B11" s="44"/>
      <c r="C11" s="44"/>
      <c r="D11" s="44"/>
      <c r="E11" s="44"/>
      <c r="F11" s="4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40" t="s">
        <v>315</v>
      </c>
      <c r="B12" s="40"/>
      <c r="C12" s="40"/>
      <c r="D12" s="40"/>
      <c r="E12" s="40"/>
      <c r="F12" s="4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44"/>
      <c r="B13" s="44"/>
      <c r="C13" s="44"/>
      <c r="D13" s="44"/>
      <c r="E13" s="44"/>
      <c r="F13" s="4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40" t="s">
        <v>316</v>
      </c>
      <c r="B14" s="40"/>
      <c r="C14" s="40"/>
      <c r="D14" s="40"/>
      <c r="E14" s="40"/>
      <c r="F14" s="40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44"/>
      <c r="B15" s="44"/>
      <c r="C15" s="44"/>
      <c r="D15" s="44"/>
      <c r="E15" s="44"/>
      <c r="F15" s="4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="2" customFormat="1" ht="18.75" spans="1:23">
      <c r="A17" s="15" t="s">
        <v>317</v>
      </c>
      <c r="B17" s="16"/>
      <c r="C17" s="16"/>
      <c r="D17" s="16"/>
      <c r="E17" s="17"/>
      <c r="F17" s="18"/>
      <c r="G17" s="29"/>
      <c r="H17" s="35"/>
      <c r="I17" s="35"/>
      <c r="J17" s="15" t="s">
        <v>318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ht="60.75" customHeight="1" spans="1:23">
      <c r="A18" s="19" t="s">
        <v>319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1">
      <c r="A19" t="s">
        <v>297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321</v>
      </c>
      <c r="B2" s="32" t="s">
        <v>258</v>
      </c>
      <c r="C2" s="32" t="s">
        <v>259</v>
      </c>
      <c r="D2" s="32" t="s">
        <v>260</v>
      </c>
      <c r="E2" s="32" t="s">
        <v>261</v>
      </c>
      <c r="F2" s="32" t="s">
        <v>262</v>
      </c>
      <c r="G2" s="31" t="s">
        <v>322</v>
      </c>
      <c r="H2" s="31" t="s">
        <v>323</v>
      </c>
      <c r="I2" s="31" t="s">
        <v>324</v>
      </c>
      <c r="J2" s="31" t="s">
        <v>323</v>
      </c>
      <c r="K2" s="31" t="s">
        <v>325</v>
      </c>
      <c r="L2" s="31" t="s">
        <v>323</v>
      </c>
      <c r="M2" s="32" t="s">
        <v>305</v>
      </c>
      <c r="N2" s="32" t="s">
        <v>271</v>
      </c>
    </row>
    <row r="3" spans="1:1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3" t="s">
        <v>321</v>
      </c>
      <c r="B4" s="34" t="s">
        <v>326</v>
      </c>
      <c r="C4" s="34" t="s">
        <v>306</v>
      </c>
      <c r="D4" s="34" t="s">
        <v>260</v>
      </c>
      <c r="E4" s="32" t="s">
        <v>261</v>
      </c>
      <c r="F4" s="32" t="s">
        <v>262</v>
      </c>
      <c r="G4" s="31" t="s">
        <v>322</v>
      </c>
      <c r="H4" s="31" t="s">
        <v>323</v>
      </c>
      <c r="I4" s="31" t="s">
        <v>324</v>
      </c>
      <c r="J4" s="31" t="s">
        <v>323</v>
      </c>
      <c r="K4" s="31" t="s">
        <v>325</v>
      </c>
      <c r="L4" s="31" t="s">
        <v>323</v>
      </c>
      <c r="M4" s="32" t="s">
        <v>305</v>
      </c>
      <c r="N4" s="32" t="s">
        <v>271</v>
      </c>
    </row>
    <row r="5" spans="1:14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317</v>
      </c>
      <c r="B11" s="16"/>
      <c r="C11" s="16"/>
      <c r="D11" s="17"/>
      <c r="E11" s="18"/>
      <c r="F11" s="35"/>
      <c r="G11" s="29"/>
      <c r="H11" s="35"/>
      <c r="I11" s="15" t="s">
        <v>318</v>
      </c>
      <c r="J11" s="16"/>
      <c r="K11" s="16"/>
      <c r="L11" s="16"/>
      <c r="M11" s="16"/>
      <c r="N11" s="23"/>
    </row>
    <row r="12" ht="68.25" customHeight="1" spans="1:14">
      <c r="A12" s="19" t="s">
        <v>327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">
      <c r="A13" t="s">
        <v>297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G9" sqref="G9"/>
    </sheetView>
  </sheetViews>
  <sheetFormatPr defaultColWidth="9" defaultRowHeight="14.25"/>
  <cols>
    <col min="1" max="1" width="16" customWidth="1"/>
    <col min="2" max="2" width="7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299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329</v>
      </c>
      <c r="H2" s="4" t="s">
        <v>330</v>
      </c>
      <c r="I2" s="4" t="s">
        <v>331</v>
      </c>
      <c r="J2" s="4" t="s">
        <v>332</v>
      </c>
      <c r="K2" s="5" t="s">
        <v>305</v>
      </c>
      <c r="L2" s="5" t="s">
        <v>271</v>
      </c>
    </row>
    <row r="3" ht="24" customHeight="1" spans="1:12">
      <c r="A3" s="9" t="s">
        <v>333</v>
      </c>
      <c r="B3" s="24" t="s">
        <v>276</v>
      </c>
      <c r="C3" s="9" t="s">
        <v>279</v>
      </c>
      <c r="D3" s="25" t="s">
        <v>274</v>
      </c>
      <c r="E3" s="25" t="s">
        <v>84</v>
      </c>
      <c r="F3" s="12" t="s">
        <v>28</v>
      </c>
      <c r="G3" s="24" t="s">
        <v>334</v>
      </c>
      <c r="H3" s="24" t="s">
        <v>335</v>
      </c>
      <c r="I3" s="9"/>
      <c r="J3" s="9"/>
      <c r="K3" s="25" t="s">
        <v>336</v>
      </c>
      <c r="L3" s="13"/>
    </row>
    <row r="4" ht="22" customHeight="1" spans="1:12">
      <c r="A4" s="9" t="s">
        <v>333</v>
      </c>
      <c r="B4" s="24" t="s">
        <v>276</v>
      </c>
      <c r="C4" s="9" t="s">
        <v>273</v>
      </c>
      <c r="D4" s="9" t="s">
        <v>274</v>
      </c>
      <c r="E4" s="9" t="s">
        <v>83</v>
      </c>
      <c r="F4" s="12" t="s">
        <v>28</v>
      </c>
      <c r="G4" s="24" t="s">
        <v>334</v>
      </c>
      <c r="H4" s="24" t="s">
        <v>335</v>
      </c>
      <c r="I4" s="9"/>
      <c r="J4" s="9"/>
      <c r="K4" s="25" t="s">
        <v>336</v>
      </c>
      <c r="L4" s="13"/>
    </row>
    <row r="5" ht="22" customHeight="1" spans="1:12">
      <c r="A5" s="9" t="s">
        <v>333</v>
      </c>
      <c r="B5" s="24" t="s">
        <v>276</v>
      </c>
      <c r="C5" s="9" t="s">
        <v>279</v>
      </c>
      <c r="D5" s="25" t="s">
        <v>274</v>
      </c>
      <c r="E5" s="25" t="s">
        <v>84</v>
      </c>
      <c r="F5" s="12" t="s">
        <v>28</v>
      </c>
      <c r="G5" s="24" t="s">
        <v>337</v>
      </c>
      <c r="H5" s="24"/>
      <c r="I5" s="9" t="s">
        <v>338</v>
      </c>
      <c r="J5" s="9"/>
      <c r="K5" s="25" t="s">
        <v>336</v>
      </c>
      <c r="L5" s="13"/>
    </row>
    <row r="6" ht="22" customHeight="1" spans="1:12">
      <c r="A6" s="9" t="s">
        <v>333</v>
      </c>
      <c r="B6" s="24" t="s">
        <v>276</v>
      </c>
      <c r="C6" s="9" t="s">
        <v>273</v>
      </c>
      <c r="D6" s="9" t="s">
        <v>274</v>
      </c>
      <c r="E6" s="9" t="s">
        <v>83</v>
      </c>
      <c r="F6" s="12" t="s">
        <v>28</v>
      </c>
      <c r="G6" s="24" t="s">
        <v>337</v>
      </c>
      <c r="H6" s="24"/>
      <c r="I6" s="9" t="s">
        <v>338</v>
      </c>
      <c r="J6" s="9"/>
      <c r="K6" s="25" t="s">
        <v>336</v>
      </c>
      <c r="L6" s="13"/>
    </row>
    <row r="7" ht="22" customHeight="1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3"/>
    </row>
    <row r="8" ht="22" customHeight="1" spans="1:12">
      <c r="A8" s="14"/>
      <c r="B8" s="26"/>
      <c r="C8" s="13"/>
      <c r="D8" s="13"/>
      <c r="E8" s="13"/>
      <c r="F8" s="13"/>
      <c r="G8" s="26"/>
      <c r="H8" s="26"/>
      <c r="I8" s="13"/>
      <c r="J8" s="13"/>
      <c r="K8" s="30"/>
      <c r="L8" s="13"/>
    </row>
    <row r="9" ht="22" customHeight="1" spans="1:12">
      <c r="A9" s="14"/>
      <c r="B9" s="26"/>
      <c r="C9" s="25"/>
      <c r="D9" s="25"/>
      <c r="E9" s="25"/>
      <c r="F9" s="13"/>
      <c r="G9" s="26"/>
      <c r="H9" s="26"/>
      <c r="I9" s="13"/>
      <c r="J9" s="26"/>
      <c r="K9" s="30"/>
      <c r="L9" s="13"/>
    </row>
    <row r="10" ht="22" customHeight="1" spans="1:12">
      <c r="A10" s="14"/>
      <c r="B10" s="26"/>
      <c r="C10" s="13"/>
      <c r="D10" s="13"/>
      <c r="E10" s="13"/>
      <c r="F10" s="13"/>
      <c r="G10" s="26"/>
      <c r="H10" s="26"/>
      <c r="I10" s="13"/>
      <c r="J10" s="26"/>
      <c r="K10" s="30"/>
      <c r="L10" s="13"/>
    </row>
    <row r="11" ht="24" customHeight="1" spans="1:12">
      <c r="A11" s="14"/>
      <c r="B11" s="26"/>
      <c r="C11" s="13"/>
      <c r="D11" s="13"/>
      <c r="E11" s="13"/>
      <c r="F11" s="13"/>
      <c r="G11" s="26"/>
      <c r="H11" s="26"/>
      <c r="I11" s="13"/>
      <c r="J11" s="26"/>
      <c r="K11" s="30"/>
      <c r="L11" s="13"/>
    </row>
    <row r="12" ht="22" customHeight="1" spans="1:12">
      <c r="A12" s="14"/>
      <c r="B12" s="26"/>
      <c r="C12" s="13"/>
      <c r="D12" s="26"/>
      <c r="E12" s="27"/>
      <c r="F12" s="28"/>
      <c r="G12" s="26"/>
      <c r="H12" s="26"/>
      <c r="I12" s="13"/>
      <c r="J12" s="26"/>
      <c r="K12" s="30"/>
      <c r="L12" s="13"/>
    </row>
    <row r="13" ht="22" customHeight="1" spans="1:12">
      <c r="A13" s="14"/>
      <c r="B13" s="26"/>
      <c r="C13" s="13"/>
      <c r="D13" s="26"/>
      <c r="E13" s="27"/>
      <c r="F13" s="28"/>
      <c r="G13" s="26"/>
      <c r="H13" s="26"/>
      <c r="I13" s="13"/>
      <c r="J13" s="26"/>
      <c r="K13" s="30"/>
      <c r="L13" s="13"/>
    </row>
    <row r="14" ht="22" customHeight="1" spans="1:12">
      <c r="A14" s="14"/>
      <c r="B14" s="26"/>
      <c r="C14" s="13"/>
      <c r="D14" s="26"/>
      <c r="E14" s="27"/>
      <c r="F14" s="28"/>
      <c r="G14" s="26"/>
      <c r="H14" s="26"/>
      <c r="I14" s="13"/>
      <c r="J14" s="26"/>
      <c r="K14" s="30"/>
      <c r="L14" s="13"/>
    </row>
    <row r="15" spans="1:1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="2" customFormat="1" ht="18.75" spans="1:12">
      <c r="A18" s="15" t="s">
        <v>339</v>
      </c>
      <c r="B18" s="16"/>
      <c r="C18" s="16"/>
      <c r="D18" s="16"/>
      <c r="E18" s="17"/>
      <c r="F18" s="18"/>
      <c r="G18" s="29"/>
      <c r="H18" s="15" t="s">
        <v>340</v>
      </c>
      <c r="I18" s="16"/>
      <c r="J18" s="16"/>
      <c r="K18" s="16"/>
      <c r="L18" s="23"/>
    </row>
    <row r="19" ht="79.5" customHeight="1" spans="1:12">
      <c r="A19" s="19" t="s">
        <v>341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">
      <c r="A20" t="s">
        <v>297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K5" sqref="K5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342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257</v>
      </c>
      <c r="B2" s="5" t="s">
        <v>262</v>
      </c>
      <c r="C2" s="5" t="s">
        <v>306</v>
      </c>
      <c r="D2" s="5" t="s">
        <v>260</v>
      </c>
      <c r="E2" s="5" t="s">
        <v>261</v>
      </c>
      <c r="F2" s="4" t="s">
        <v>343</v>
      </c>
      <c r="G2" s="4" t="s">
        <v>286</v>
      </c>
      <c r="H2" s="6" t="s">
        <v>287</v>
      </c>
      <c r="I2" s="21" t="s">
        <v>289</v>
      </c>
    </row>
    <row r="3" s="1" customFormat="1" ht="16.5" spans="1:9">
      <c r="A3" s="4"/>
      <c r="B3" s="7"/>
      <c r="C3" s="7"/>
      <c r="D3" s="7"/>
      <c r="E3" s="7"/>
      <c r="F3" s="4" t="s">
        <v>344</v>
      </c>
      <c r="G3" s="4" t="s">
        <v>290</v>
      </c>
      <c r="H3" s="8"/>
      <c r="I3" s="22"/>
    </row>
    <row r="4" ht="28.5" spans="1:9">
      <c r="A4" s="9">
        <v>1</v>
      </c>
      <c r="B4" s="10" t="s">
        <v>276</v>
      </c>
      <c r="C4" s="9" t="s">
        <v>345</v>
      </c>
      <c r="D4" s="9" t="s">
        <v>83</v>
      </c>
      <c r="E4" s="11" t="s">
        <v>346</v>
      </c>
      <c r="F4" s="9">
        <v>9</v>
      </c>
      <c r="G4" s="9">
        <v>0.1</v>
      </c>
      <c r="H4" s="9"/>
      <c r="I4" s="12" t="s">
        <v>277</v>
      </c>
    </row>
    <row r="5" spans="1:9">
      <c r="A5" s="9">
        <v>2</v>
      </c>
      <c r="B5" s="10" t="s">
        <v>276</v>
      </c>
      <c r="C5" s="9" t="s">
        <v>345</v>
      </c>
      <c r="D5" s="9" t="s">
        <v>84</v>
      </c>
      <c r="E5" s="12" t="s">
        <v>28</v>
      </c>
      <c r="F5" s="9">
        <v>9</v>
      </c>
      <c r="G5" s="9">
        <v>0.2</v>
      </c>
      <c r="H5" s="9"/>
      <c r="I5" s="12" t="s">
        <v>277</v>
      </c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9"/>
      <c r="B7" s="10"/>
      <c r="C7" s="10"/>
      <c r="D7" s="10"/>
      <c r="E7" s="10"/>
      <c r="F7" s="10"/>
      <c r="G7" s="10"/>
      <c r="H7" s="9"/>
      <c r="I7" s="9"/>
    </row>
    <row r="8" spans="1:9">
      <c r="A8" s="13"/>
      <c r="B8" s="14"/>
      <c r="C8" s="13"/>
      <c r="D8" s="13"/>
      <c r="E8" s="13"/>
      <c r="F8" s="13"/>
      <c r="G8" s="13"/>
      <c r="H8" s="13"/>
      <c r="I8" s="13"/>
    </row>
    <row r="9" spans="1:9">
      <c r="A9" s="13"/>
      <c r="B9" s="14"/>
      <c r="C9" s="13"/>
      <c r="D9" s="13"/>
      <c r="E9" s="13"/>
      <c r="F9" s="13"/>
      <c r="G9" s="13"/>
      <c r="H9" s="14"/>
      <c r="I9" s="14"/>
    </row>
    <row r="10" spans="1:9">
      <c r="A10" s="13"/>
      <c r="B10" s="14"/>
      <c r="C10" s="13"/>
      <c r="D10" s="13"/>
      <c r="E10" s="13"/>
      <c r="F10" s="13"/>
      <c r="G10" s="13"/>
      <c r="H10" s="14"/>
      <c r="I10" s="14"/>
    </row>
    <row r="11" spans="1:9">
      <c r="A11" s="13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="2" customFormat="1" ht="18.75" spans="1:9">
      <c r="A13" s="15" t="s">
        <v>347</v>
      </c>
      <c r="B13" s="16"/>
      <c r="C13" s="16"/>
      <c r="D13" s="17"/>
      <c r="E13" s="18"/>
      <c r="F13" s="15" t="s">
        <v>340</v>
      </c>
      <c r="G13" s="16"/>
      <c r="H13" s="17"/>
      <c r="I13" s="23"/>
    </row>
    <row r="14" ht="39" customHeight="1" spans="1:9">
      <c r="A14" s="19" t="s">
        <v>348</v>
      </c>
      <c r="B14" s="19"/>
      <c r="C14" s="20"/>
      <c r="D14" s="20"/>
      <c r="E14" s="20"/>
      <c r="F14" s="20"/>
      <c r="G14" s="20"/>
      <c r="H14" s="20"/>
      <c r="I14" s="20"/>
    </row>
    <row r="15" spans="1:1">
      <c r="A15" t="s">
        <v>297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F6" sqref="F6:G7"/>
    </sheetView>
  </sheetViews>
  <sheetFormatPr defaultColWidth="10.3333333333333" defaultRowHeight="16.5" customHeight="1"/>
  <cols>
    <col min="1" max="2" width="10.3333333333333" style="104"/>
    <col min="3" max="3" width="9.33333333333333" style="104" customWidth="1"/>
    <col min="4" max="4" width="9.58333333333333" style="104" customWidth="1"/>
    <col min="5" max="5" width="9.5" style="104" customWidth="1"/>
    <col min="6" max="6" width="10" style="104" customWidth="1"/>
    <col min="7" max="7" width="11.0833333333333" style="104" customWidth="1"/>
    <col min="8" max="8" width="10.0833333333333" style="104" customWidth="1"/>
    <col min="9" max="9" width="10.3333333333333" style="104"/>
    <col min="10" max="10" width="8" style="104" customWidth="1"/>
    <col min="11" max="11" width="10.5833333333333" style="104" customWidth="1"/>
    <col min="12" max="16384" width="10.3333333333333" style="104"/>
  </cols>
  <sheetData>
    <row r="1" ht="21" spans="1:11">
      <c r="A1" s="284" t="s">
        <v>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ht="15" spans="1:11">
      <c r="A2" s="198" t="s">
        <v>18</v>
      </c>
      <c r="B2" s="107" t="s">
        <v>19</v>
      </c>
      <c r="C2" s="107"/>
      <c r="D2" s="199" t="s">
        <v>20</v>
      </c>
      <c r="E2" s="199"/>
      <c r="F2" s="200" t="s">
        <v>21</v>
      </c>
      <c r="G2" s="200"/>
      <c r="H2" s="201" t="s">
        <v>22</v>
      </c>
      <c r="I2" s="263" t="s">
        <v>23</v>
      </c>
      <c r="J2" s="263"/>
      <c r="K2" s="264"/>
    </row>
    <row r="3" ht="14.25" spans="1:11">
      <c r="A3" s="202" t="s">
        <v>24</v>
      </c>
      <c r="B3" s="203"/>
      <c r="C3" s="204"/>
      <c r="D3" s="205" t="s">
        <v>25</v>
      </c>
      <c r="E3" s="206"/>
      <c r="F3" s="206"/>
      <c r="G3" s="207"/>
      <c r="H3" s="205" t="s">
        <v>26</v>
      </c>
      <c r="I3" s="206"/>
      <c r="J3" s="206"/>
      <c r="K3" s="207"/>
    </row>
    <row r="4" ht="14.25" spans="1:11">
      <c r="A4" s="208" t="s">
        <v>27</v>
      </c>
      <c r="B4" s="111" t="s">
        <v>28</v>
      </c>
      <c r="C4" s="112"/>
      <c r="D4" s="208" t="s">
        <v>29</v>
      </c>
      <c r="E4" s="211"/>
      <c r="F4" s="212">
        <v>45468</v>
      </c>
      <c r="G4" s="213"/>
      <c r="H4" s="208" t="s">
        <v>30</v>
      </c>
      <c r="I4" s="211"/>
      <c r="J4" s="111" t="s">
        <v>31</v>
      </c>
      <c r="K4" s="112" t="s">
        <v>32</v>
      </c>
    </row>
    <row r="5" ht="14.25" spans="1:11">
      <c r="A5" s="214" t="s">
        <v>33</v>
      </c>
      <c r="B5" s="111" t="s">
        <v>34</v>
      </c>
      <c r="C5" s="112"/>
      <c r="D5" s="208" t="s">
        <v>35</v>
      </c>
      <c r="E5" s="211"/>
      <c r="F5" s="212">
        <v>45444</v>
      </c>
      <c r="G5" s="213"/>
      <c r="H5" s="208" t="s">
        <v>36</v>
      </c>
      <c r="I5" s="211"/>
      <c r="J5" s="111" t="s">
        <v>31</v>
      </c>
      <c r="K5" s="112" t="s">
        <v>32</v>
      </c>
    </row>
    <row r="6" ht="14.25" spans="1:11">
      <c r="A6" s="208" t="s">
        <v>37</v>
      </c>
      <c r="B6" s="114">
        <v>2</v>
      </c>
      <c r="C6" s="215">
        <v>5</v>
      </c>
      <c r="D6" s="214" t="s">
        <v>38</v>
      </c>
      <c r="E6" s="234"/>
      <c r="F6" s="212">
        <v>45464</v>
      </c>
      <c r="G6" s="213"/>
      <c r="H6" s="208" t="s">
        <v>39</v>
      </c>
      <c r="I6" s="211"/>
      <c r="J6" s="111" t="s">
        <v>31</v>
      </c>
      <c r="K6" s="112" t="s">
        <v>32</v>
      </c>
    </row>
    <row r="7" ht="14.25" spans="1:11">
      <c r="A7" s="208" t="s">
        <v>40</v>
      </c>
      <c r="B7" s="217">
        <v>988</v>
      </c>
      <c r="C7" s="218"/>
      <c r="D7" s="214" t="s">
        <v>41</v>
      </c>
      <c r="E7" s="233"/>
      <c r="F7" s="212">
        <v>45466</v>
      </c>
      <c r="G7" s="213"/>
      <c r="H7" s="208" t="s">
        <v>42</v>
      </c>
      <c r="I7" s="211"/>
      <c r="J7" s="111" t="s">
        <v>31</v>
      </c>
      <c r="K7" s="112" t="s">
        <v>32</v>
      </c>
    </row>
    <row r="8" ht="15" spans="1:11">
      <c r="A8" s="285"/>
      <c r="B8" s="122"/>
      <c r="C8" s="221"/>
      <c r="D8" s="220" t="s">
        <v>43</v>
      </c>
      <c r="E8" s="222"/>
      <c r="F8" s="223">
        <v>45468</v>
      </c>
      <c r="G8" s="224"/>
      <c r="H8" s="220" t="s">
        <v>44</v>
      </c>
      <c r="I8" s="222"/>
      <c r="J8" s="240" t="s">
        <v>31</v>
      </c>
      <c r="K8" s="266" t="s">
        <v>32</v>
      </c>
    </row>
    <row r="9" ht="15" spans="1:11">
      <c r="A9" s="286" t="s">
        <v>45</v>
      </c>
      <c r="B9" s="287"/>
      <c r="C9" s="287"/>
      <c r="D9" s="287"/>
      <c r="E9" s="287"/>
      <c r="F9" s="287"/>
      <c r="G9" s="287"/>
      <c r="H9" s="287"/>
      <c r="I9" s="287"/>
      <c r="J9" s="287"/>
      <c r="K9" s="327"/>
    </row>
    <row r="10" ht="15" spans="1:11">
      <c r="A10" s="257" t="s">
        <v>46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76"/>
    </row>
    <row r="11" ht="14.25" spans="1:11">
      <c r="A11" s="288" t="s">
        <v>47</v>
      </c>
      <c r="B11" s="289" t="s">
        <v>48</v>
      </c>
      <c r="C11" s="290" t="s">
        <v>49</v>
      </c>
      <c r="D11" s="291"/>
      <c r="E11" s="292" t="s">
        <v>50</v>
      </c>
      <c r="F11" s="289" t="s">
        <v>48</v>
      </c>
      <c r="G11" s="290" t="s">
        <v>49</v>
      </c>
      <c r="H11" s="290" t="s">
        <v>51</v>
      </c>
      <c r="I11" s="292" t="s">
        <v>52</v>
      </c>
      <c r="J11" s="289" t="s">
        <v>48</v>
      </c>
      <c r="K11" s="328" t="s">
        <v>49</v>
      </c>
    </row>
    <row r="12" ht="14.25" spans="1:11">
      <c r="A12" s="214" t="s">
        <v>53</v>
      </c>
      <c r="B12" s="232" t="s">
        <v>48</v>
      </c>
      <c r="C12" s="111" t="s">
        <v>49</v>
      </c>
      <c r="D12" s="233"/>
      <c r="E12" s="234" t="s">
        <v>54</v>
      </c>
      <c r="F12" s="232" t="s">
        <v>48</v>
      </c>
      <c r="G12" s="111" t="s">
        <v>49</v>
      </c>
      <c r="H12" s="111" t="s">
        <v>51</v>
      </c>
      <c r="I12" s="234" t="s">
        <v>55</v>
      </c>
      <c r="J12" s="232" t="s">
        <v>48</v>
      </c>
      <c r="K12" s="112" t="s">
        <v>49</v>
      </c>
    </row>
    <row r="13" ht="14.25" spans="1:11">
      <c r="A13" s="214" t="s">
        <v>56</v>
      </c>
      <c r="B13" s="232" t="s">
        <v>48</v>
      </c>
      <c r="C13" s="111" t="s">
        <v>49</v>
      </c>
      <c r="D13" s="233"/>
      <c r="E13" s="234" t="s">
        <v>57</v>
      </c>
      <c r="F13" s="111" t="s">
        <v>58</v>
      </c>
      <c r="G13" s="111" t="s">
        <v>59</v>
      </c>
      <c r="H13" s="111" t="s">
        <v>51</v>
      </c>
      <c r="I13" s="234" t="s">
        <v>60</v>
      </c>
      <c r="J13" s="232" t="s">
        <v>48</v>
      </c>
      <c r="K13" s="112" t="s">
        <v>49</v>
      </c>
    </row>
    <row r="14" ht="15" spans="1:11">
      <c r="A14" s="220" t="s">
        <v>61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68"/>
    </row>
    <row r="15" ht="15" spans="1:11">
      <c r="A15" s="257" t="s">
        <v>62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76"/>
    </row>
    <row r="16" ht="14.25" spans="1:11">
      <c r="A16" s="293" t="s">
        <v>63</v>
      </c>
      <c r="B16" s="290" t="s">
        <v>58</v>
      </c>
      <c r="C16" s="290" t="s">
        <v>59</v>
      </c>
      <c r="D16" s="294"/>
      <c r="E16" s="295" t="s">
        <v>64</v>
      </c>
      <c r="F16" s="290" t="s">
        <v>58</v>
      </c>
      <c r="G16" s="290" t="s">
        <v>59</v>
      </c>
      <c r="H16" s="296"/>
      <c r="I16" s="295" t="s">
        <v>65</v>
      </c>
      <c r="J16" s="290" t="s">
        <v>58</v>
      </c>
      <c r="K16" s="328" t="s">
        <v>59</v>
      </c>
    </row>
    <row r="17" customHeight="1" spans="1:22">
      <c r="A17" s="216" t="s">
        <v>66</v>
      </c>
      <c r="B17" s="111" t="s">
        <v>58</v>
      </c>
      <c r="C17" s="111" t="s">
        <v>59</v>
      </c>
      <c r="D17" s="114"/>
      <c r="E17" s="244" t="s">
        <v>67</v>
      </c>
      <c r="F17" s="111" t="s">
        <v>58</v>
      </c>
      <c r="G17" s="111" t="s">
        <v>59</v>
      </c>
      <c r="H17" s="297"/>
      <c r="I17" s="244" t="s">
        <v>68</v>
      </c>
      <c r="J17" s="111" t="s">
        <v>58</v>
      </c>
      <c r="K17" s="112" t="s">
        <v>59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8" t="s">
        <v>69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0"/>
    </row>
    <row r="19" ht="18" customHeight="1" spans="1:11">
      <c r="A19" s="257" t="s">
        <v>70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76"/>
    </row>
    <row r="20" customHeight="1" spans="1:11">
      <c r="A20" s="300" t="s">
        <v>71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1"/>
    </row>
    <row r="21" ht="21.75" customHeight="1" spans="1:11">
      <c r="A21" s="302" t="s">
        <v>72</v>
      </c>
      <c r="B21" s="244" t="s">
        <v>73</v>
      </c>
      <c r="C21" s="244" t="s">
        <v>74</v>
      </c>
      <c r="D21" s="244" t="s">
        <v>75</v>
      </c>
      <c r="E21" s="244" t="s">
        <v>76</v>
      </c>
      <c r="F21" s="244" t="s">
        <v>77</v>
      </c>
      <c r="G21" s="244" t="s">
        <v>78</v>
      </c>
      <c r="H21" s="244" t="s">
        <v>79</v>
      </c>
      <c r="I21" s="244" t="s">
        <v>80</v>
      </c>
      <c r="J21" s="244" t="s">
        <v>81</v>
      </c>
      <c r="K21" s="171" t="s">
        <v>82</v>
      </c>
    </row>
    <row r="22" customHeight="1" spans="1:11">
      <c r="A22" s="219" t="s">
        <v>83</v>
      </c>
      <c r="B22" s="303"/>
      <c r="C22" s="303"/>
      <c r="D22" s="303">
        <v>1</v>
      </c>
      <c r="E22" s="303">
        <v>1</v>
      </c>
      <c r="F22" s="303">
        <v>1</v>
      </c>
      <c r="G22" s="303">
        <v>1</v>
      </c>
      <c r="H22" s="303">
        <v>1</v>
      </c>
      <c r="I22" s="303"/>
      <c r="J22" s="303"/>
      <c r="K22" s="332"/>
    </row>
    <row r="23" customHeight="1" spans="1:11">
      <c r="A23" s="219" t="s">
        <v>84</v>
      </c>
      <c r="B23" s="303"/>
      <c r="C23" s="303"/>
      <c r="D23" s="303">
        <v>1</v>
      </c>
      <c r="E23" s="303">
        <v>1</v>
      </c>
      <c r="F23" s="303">
        <v>1</v>
      </c>
      <c r="G23" s="303">
        <v>1</v>
      </c>
      <c r="H23" s="303">
        <v>1</v>
      </c>
      <c r="I23" s="303"/>
      <c r="J23" s="303"/>
      <c r="K23" s="333"/>
    </row>
    <row r="24" customHeight="1" spans="1:11">
      <c r="A24" s="219"/>
      <c r="B24" s="303"/>
      <c r="C24" s="303"/>
      <c r="D24" s="303"/>
      <c r="E24" s="303"/>
      <c r="F24" s="303"/>
      <c r="G24" s="303"/>
      <c r="H24" s="303"/>
      <c r="I24" s="303"/>
      <c r="J24" s="303"/>
      <c r="K24" s="333"/>
    </row>
    <row r="25" customHeight="1" spans="1:11">
      <c r="A25" s="219"/>
      <c r="B25" s="303"/>
      <c r="C25" s="303"/>
      <c r="D25" s="303"/>
      <c r="E25" s="303"/>
      <c r="F25" s="303"/>
      <c r="G25" s="303"/>
      <c r="H25" s="303"/>
      <c r="I25" s="303"/>
      <c r="J25" s="303"/>
      <c r="K25" s="165"/>
    </row>
    <row r="26" customHeight="1" spans="1:11">
      <c r="A26" s="219"/>
      <c r="B26" s="303"/>
      <c r="C26" s="303"/>
      <c r="D26" s="303"/>
      <c r="E26" s="303"/>
      <c r="F26" s="303"/>
      <c r="G26" s="303"/>
      <c r="H26" s="303"/>
      <c r="I26" s="303"/>
      <c r="J26" s="303"/>
      <c r="K26" s="165"/>
    </row>
    <row r="27" customHeight="1" spans="1:11">
      <c r="A27" s="219"/>
      <c r="B27" s="303"/>
      <c r="C27" s="303"/>
      <c r="D27" s="303"/>
      <c r="E27" s="303"/>
      <c r="F27" s="303"/>
      <c r="G27" s="303"/>
      <c r="H27" s="303"/>
      <c r="I27" s="303"/>
      <c r="J27" s="303"/>
      <c r="K27" s="165"/>
    </row>
    <row r="28" customHeight="1" spans="1:11">
      <c r="A28" s="219"/>
      <c r="B28" s="303"/>
      <c r="C28" s="303"/>
      <c r="D28" s="303"/>
      <c r="E28" s="303"/>
      <c r="F28" s="303"/>
      <c r="G28" s="303"/>
      <c r="H28" s="303"/>
      <c r="I28" s="303"/>
      <c r="J28" s="303"/>
      <c r="K28" s="165"/>
    </row>
    <row r="29" ht="18" customHeight="1" spans="1:11">
      <c r="A29" s="304" t="s">
        <v>85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34"/>
    </row>
    <row r="30" ht="18.75" customHeight="1" spans="1:11">
      <c r="A30" s="306" t="s">
        <v>86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35"/>
    </row>
    <row r="31" ht="18.75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36"/>
    </row>
    <row r="32" ht="18" customHeight="1" spans="1:11">
      <c r="A32" s="304" t="s">
        <v>87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34"/>
    </row>
    <row r="33" ht="14.25" spans="1:11">
      <c r="A33" s="310" t="s">
        <v>88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37"/>
    </row>
    <row r="34" ht="15" spans="1:11">
      <c r="A34" s="119" t="s">
        <v>89</v>
      </c>
      <c r="B34" s="120"/>
      <c r="C34" s="111" t="s">
        <v>31</v>
      </c>
      <c r="D34" s="111" t="s">
        <v>32</v>
      </c>
      <c r="E34" s="312" t="s">
        <v>90</v>
      </c>
      <c r="F34" s="313"/>
      <c r="G34" s="313"/>
      <c r="H34" s="313"/>
      <c r="I34" s="313"/>
      <c r="J34" s="313"/>
      <c r="K34" s="338"/>
    </row>
    <row r="35" ht="15" spans="1:11">
      <c r="A35" s="314" t="s">
        <v>91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ht="14.25" spans="1:11">
      <c r="A36" s="315" t="s">
        <v>92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39"/>
    </row>
    <row r="37" ht="14.25" spans="1:11">
      <c r="A37" s="249" t="s">
        <v>93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74"/>
    </row>
    <row r="38" ht="14.25" spans="1:11">
      <c r="A38" s="249" t="s">
        <v>94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74"/>
    </row>
    <row r="39" ht="14.25" spans="1:11">
      <c r="A39" s="249" t="s">
        <v>95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74"/>
    </row>
    <row r="40" ht="14.25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74"/>
    </row>
    <row r="41" ht="14.25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74"/>
    </row>
    <row r="42" ht="14.25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74"/>
    </row>
    <row r="43" ht="15" spans="1:11">
      <c r="A43" s="245" t="s">
        <v>96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72"/>
    </row>
    <row r="44" ht="15" spans="1:11">
      <c r="A44" s="257" t="s">
        <v>97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76"/>
    </row>
    <row r="45" ht="14.25" spans="1:11">
      <c r="A45" s="293" t="s">
        <v>98</v>
      </c>
      <c r="B45" s="290" t="s">
        <v>58</v>
      </c>
      <c r="C45" s="290" t="s">
        <v>59</v>
      </c>
      <c r="D45" s="290" t="s">
        <v>51</v>
      </c>
      <c r="E45" s="295" t="s">
        <v>99</v>
      </c>
      <c r="F45" s="290" t="s">
        <v>58</v>
      </c>
      <c r="G45" s="290" t="s">
        <v>59</v>
      </c>
      <c r="H45" s="290" t="s">
        <v>51</v>
      </c>
      <c r="I45" s="295" t="s">
        <v>100</v>
      </c>
      <c r="J45" s="290" t="s">
        <v>58</v>
      </c>
      <c r="K45" s="328" t="s">
        <v>59</v>
      </c>
    </row>
    <row r="46" ht="14.25" spans="1:11">
      <c r="A46" s="216" t="s">
        <v>50</v>
      </c>
      <c r="B46" s="111" t="s">
        <v>58</v>
      </c>
      <c r="C46" s="111" t="s">
        <v>59</v>
      </c>
      <c r="D46" s="111" t="s">
        <v>51</v>
      </c>
      <c r="E46" s="244" t="s">
        <v>57</v>
      </c>
      <c r="F46" s="111" t="s">
        <v>58</v>
      </c>
      <c r="G46" s="111" t="s">
        <v>59</v>
      </c>
      <c r="H46" s="111" t="s">
        <v>51</v>
      </c>
      <c r="I46" s="244" t="s">
        <v>68</v>
      </c>
      <c r="J46" s="111" t="s">
        <v>58</v>
      </c>
      <c r="K46" s="112" t="s">
        <v>59</v>
      </c>
    </row>
    <row r="47" ht="15" spans="1:11">
      <c r="A47" s="220" t="s">
        <v>61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68"/>
    </row>
    <row r="48" ht="15" spans="1:11">
      <c r="A48" s="314" t="s">
        <v>101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ht="15" spans="1:11">
      <c r="A49" s="315"/>
      <c r="B49" s="316"/>
      <c r="C49" s="316"/>
      <c r="D49" s="316"/>
      <c r="E49" s="316"/>
      <c r="F49" s="316"/>
      <c r="G49" s="316"/>
      <c r="H49" s="316"/>
      <c r="I49" s="316"/>
      <c r="J49" s="316"/>
      <c r="K49" s="339"/>
    </row>
    <row r="50" ht="15" spans="1:11">
      <c r="A50" s="317" t="s">
        <v>102</v>
      </c>
      <c r="B50" s="318" t="s">
        <v>103</v>
      </c>
      <c r="C50" s="318"/>
      <c r="D50" s="319" t="s">
        <v>104</v>
      </c>
      <c r="E50" s="320" t="s">
        <v>105</v>
      </c>
      <c r="F50" s="321" t="s">
        <v>106</v>
      </c>
      <c r="G50" s="322">
        <v>45458</v>
      </c>
      <c r="H50" s="323" t="s">
        <v>107</v>
      </c>
      <c r="I50" s="340"/>
      <c r="J50" s="341" t="s">
        <v>108</v>
      </c>
      <c r="K50" s="342"/>
    </row>
    <row r="51" ht="15" spans="1:11">
      <c r="A51" s="314" t="s">
        <v>109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ht="15" spans="1:11">
      <c r="A52" s="324"/>
      <c r="B52" s="325"/>
      <c r="C52" s="325"/>
      <c r="D52" s="325"/>
      <c r="E52" s="325"/>
      <c r="F52" s="325"/>
      <c r="G52" s="325"/>
      <c r="H52" s="325"/>
      <c r="I52" s="325"/>
      <c r="J52" s="325"/>
      <c r="K52" s="343"/>
    </row>
    <row r="53" ht="15" spans="1:11">
      <c r="A53" s="317" t="s">
        <v>102</v>
      </c>
      <c r="B53" s="318" t="s">
        <v>103</v>
      </c>
      <c r="C53" s="318"/>
      <c r="D53" s="319" t="s">
        <v>104</v>
      </c>
      <c r="E53" s="326"/>
      <c r="F53" s="321" t="s">
        <v>110</v>
      </c>
      <c r="G53" s="322"/>
      <c r="H53" s="323" t="s">
        <v>107</v>
      </c>
      <c r="I53" s="340"/>
      <c r="J53" s="341"/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209550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247650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247650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209550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M18" sqref="M18"/>
    </sheetView>
  </sheetViews>
  <sheetFormatPr defaultColWidth="9" defaultRowHeight="26.15" customHeight="1"/>
  <cols>
    <col min="1" max="1" width="20.5833333333333" style="57" customWidth="1"/>
    <col min="2" max="7" width="9.33333333333333" style="57" customWidth="1"/>
    <col min="8" max="8" width="1.33333333333333" style="57" customWidth="1"/>
    <col min="9" max="9" width="16.5" style="57" customWidth="1"/>
    <col min="10" max="10" width="17" style="57" customWidth="1"/>
    <col min="11" max="11" width="18.5" style="57" customWidth="1"/>
    <col min="12" max="12" width="16.5833333333333" style="57" customWidth="1"/>
    <col min="13" max="13" width="14.0833333333333" style="57" customWidth="1"/>
    <col min="14" max="14" width="16.3333333333333" style="57" customWidth="1"/>
    <col min="15" max="16384" width="9" style="57"/>
  </cols>
  <sheetData>
    <row r="1" ht="30" customHeight="1" spans="1:14">
      <c r="A1" s="58" t="s">
        <v>111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.15" customHeight="1" spans="1:14">
      <c r="A2" s="60" t="s">
        <v>27</v>
      </c>
      <c r="B2" s="61" t="s">
        <v>28</v>
      </c>
      <c r="C2" s="61"/>
      <c r="D2" s="62" t="s">
        <v>33</v>
      </c>
      <c r="E2" s="63" t="s">
        <v>34</v>
      </c>
      <c r="F2" s="63"/>
      <c r="G2" s="63"/>
      <c r="H2" s="66">
        <v>2</v>
      </c>
      <c r="I2" s="60" t="s">
        <v>22</v>
      </c>
      <c r="J2" s="63" t="s">
        <v>23</v>
      </c>
      <c r="K2" s="63"/>
      <c r="L2" s="63"/>
      <c r="M2" s="63"/>
      <c r="N2" s="63"/>
    </row>
    <row r="3" ht="29.15" customHeight="1" spans="1:14">
      <c r="A3" s="65" t="s">
        <v>112</v>
      </c>
      <c r="B3" s="65" t="s">
        <v>113</v>
      </c>
      <c r="C3" s="65"/>
      <c r="D3" s="65"/>
      <c r="E3" s="65"/>
      <c r="F3" s="65"/>
      <c r="G3" s="65"/>
      <c r="H3" s="66"/>
      <c r="I3" s="65" t="s">
        <v>114</v>
      </c>
      <c r="J3" s="65"/>
      <c r="K3" s="65"/>
      <c r="L3" s="65"/>
      <c r="M3" s="65"/>
      <c r="N3" s="65"/>
    </row>
    <row r="4" ht="29.15" customHeight="1" spans="1:14">
      <c r="A4" s="65"/>
      <c r="B4" s="67" t="s">
        <v>75</v>
      </c>
      <c r="C4" s="68" t="s">
        <v>76</v>
      </c>
      <c r="D4" s="67" t="s">
        <v>77</v>
      </c>
      <c r="E4" s="67" t="s">
        <v>78</v>
      </c>
      <c r="F4" s="67" t="s">
        <v>79</v>
      </c>
      <c r="G4" s="67" t="s">
        <v>80</v>
      </c>
      <c r="H4" s="66"/>
      <c r="I4" s="194"/>
      <c r="J4" s="194"/>
      <c r="K4" s="282" t="s">
        <v>115</v>
      </c>
      <c r="L4" s="187"/>
      <c r="M4" s="194"/>
      <c r="N4" s="194"/>
    </row>
    <row r="5" ht="29.15" customHeight="1" spans="1:14">
      <c r="A5" s="65"/>
      <c r="B5" s="67" t="s">
        <v>116</v>
      </c>
      <c r="C5" s="68" t="s">
        <v>117</v>
      </c>
      <c r="D5" s="67" t="s">
        <v>118</v>
      </c>
      <c r="E5" s="67" t="s">
        <v>119</v>
      </c>
      <c r="F5" s="67" t="s">
        <v>120</v>
      </c>
      <c r="G5" s="67" t="s">
        <v>121</v>
      </c>
      <c r="H5" s="66"/>
      <c r="I5" s="92"/>
      <c r="J5" s="92"/>
      <c r="K5" s="92"/>
      <c r="L5" s="92" t="s">
        <v>122</v>
      </c>
      <c r="M5" s="92"/>
      <c r="N5" s="92"/>
    </row>
    <row r="6" ht="29.15" customHeight="1" spans="1:14">
      <c r="A6" s="69" t="s">
        <v>123</v>
      </c>
      <c r="B6" s="70">
        <f t="shared" ref="B6:B8" si="0">C6-2</f>
        <v>58.5</v>
      </c>
      <c r="C6" s="71">
        <v>60.5</v>
      </c>
      <c r="D6" s="70">
        <f t="shared" ref="D6:E8" si="1">C6+2</f>
        <v>62.5</v>
      </c>
      <c r="E6" s="70">
        <f t="shared" si="1"/>
        <v>64.5</v>
      </c>
      <c r="F6" s="70">
        <f t="shared" ref="F6:G8" si="2">E6+1</f>
        <v>65.5</v>
      </c>
      <c r="G6" s="70">
        <f t="shared" si="2"/>
        <v>66.5</v>
      </c>
      <c r="H6" s="66"/>
      <c r="I6" s="94" t="s">
        <v>124</v>
      </c>
      <c r="J6" s="94"/>
      <c r="K6" s="94" t="s">
        <v>125</v>
      </c>
      <c r="L6" s="94" t="s">
        <v>125</v>
      </c>
      <c r="M6" s="94"/>
      <c r="N6" s="94"/>
    </row>
    <row r="7" ht="29.15" customHeight="1" spans="1:14">
      <c r="A7" s="72" t="s">
        <v>126</v>
      </c>
      <c r="B7" s="70">
        <f t="shared" si="0"/>
        <v>51</v>
      </c>
      <c r="C7" s="71">
        <v>53</v>
      </c>
      <c r="D7" s="70">
        <f t="shared" si="1"/>
        <v>55</v>
      </c>
      <c r="E7" s="70">
        <f t="shared" si="1"/>
        <v>57</v>
      </c>
      <c r="F7" s="70">
        <f t="shared" si="2"/>
        <v>58</v>
      </c>
      <c r="G7" s="70">
        <f t="shared" si="2"/>
        <v>59</v>
      </c>
      <c r="H7" s="66"/>
      <c r="I7" s="96"/>
      <c r="J7" s="96"/>
      <c r="K7" s="96" t="s">
        <v>127</v>
      </c>
      <c r="L7" s="96" t="s">
        <v>127</v>
      </c>
      <c r="M7" s="96"/>
      <c r="N7" s="96"/>
    </row>
    <row r="8" ht="29.15" customHeight="1" spans="1:14">
      <c r="A8" s="72" t="s">
        <v>128</v>
      </c>
      <c r="B8" s="70">
        <f t="shared" si="0"/>
        <v>51</v>
      </c>
      <c r="C8" s="73" t="s">
        <v>129</v>
      </c>
      <c r="D8" s="70">
        <f t="shared" si="1"/>
        <v>55</v>
      </c>
      <c r="E8" s="70">
        <f t="shared" si="1"/>
        <v>57</v>
      </c>
      <c r="F8" s="70">
        <f t="shared" si="2"/>
        <v>58</v>
      </c>
      <c r="G8" s="70">
        <f t="shared" si="2"/>
        <v>59</v>
      </c>
      <c r="H8" s="66"/>
      <c r="I8" s="96"/>
      <c r="J8" s="96"/>
      <c r="K8" s="96" t="s">
        <v>127</v>
      </c>
      <c r="L8" s="96" t="s">
        <v>127</v>
      </c>
      <c r="M8" s="96"/>
      <c r="N8" s="96"/>
    </row>
    <row r="9" ht="29.15" customHeight="1" spans="1:14">
      <c r="A9" s="72" t="s">
        <v>130</v>
      </c>
      <c r="B9" s="70">
        <f t="shared" ref="B9:B12" si="3">C9-4</f>
        <v>94</v>
      </c>
      <c r="C9" s="73">
        <v>98</v>
      </c>
      <c r="D9" s="70">
        <f t="shared" ref="D9:D12" si="4">C9+4</f>
        <v>102</v>
      </c>
      <c r="E9" s="70">
        <f>D9+4</f>
        <v>106</v>
      </c>
      <c r="F9" s="70">
        <f t="shared" ref="F9:F12" si="5">E9+6</f>
        <v>112</v>
      </c>
      <c r="G9" s="70">
        <f>F9+6</f>
        <v>118</v>
      </c>
      <c r="H9" s="66"/>
      <c r="I9" s="94"/>
      <c r="J9" s="94"/>
      <c r="K9" s="94" t="s">
        <v>127</v>
      </c>
      <c r="L9" s="96" t="s">
        <v>127</v>
      </c>
      <c r="M9" s="94"/>
      <c r="N9" s="94"/>
    </row>
    <row r="10" ht="29.15" customHeight="1" spans="1:14">
      <c r="A10" s="72" t="s">
        <v>131</v>
      </c>
      <c r="B10" s="70">
        <f t="shared" si="3"/>
        <v>87</v>
      </c>
      <c r="C10" s="73">
        <v>91</v>
      </c>
      <c r="D10" s="70">
        <f t="shared" si="4"/>
        <v>95</v>
      </c>
      <c r="E10" s="70">
        <f t="shared" ref="E10:E12" si="6">D10+5</f>
        <v>100</v>
      </c>
      <c r="F10" s="70">
        <f t="shared" si="5"/>
        <v>106</v>
      </c>
      <c r="G10" s="70">
        <f t="shared" ref="G10:G12" si="7">F10+7</f>
        <v>113</v>
      </c>
      <c r="H10" s="66"/>
      <c r="I10" s="96"/>
      <c r="J10" s="96"/>
      <c r="K10" s="96" t="s">
        <v>132</v>
      </c>
      <c r="L10" s="96" t="s">
        <v>127</v>
      </c>
      <c r="M10" s="96"/>
      <c r="N10" s="96"/>
    </row>
    <row r="11" ht="29.15" customHeight="1" spans="1:14">
      <c r="A11" s="72" t="s">
        <v>133</v>
      </c>
      <c r="B11" s="74">
        <f t="shared" si="3"/>
        <v>94</v>
      </c>
      <c r="C11" s="73" t="s">
        <v>134</v>
      </c>
      <c r="D11" s="74">
        <f t="shared" si="4"/>
        <v>102</v>
      </c>
      <c r="E11" s="74">
        <f t="shared" si="6"/>
        <v>107</v>
      </c>
      <c r="F11" s="74">
        <f t="shared" si="5"/>
        <v>113</v>
      </c>
      <c r="G11" s="74">
        <f t="shared" si="7"/>
        <v>120</v>
      </c>
      <c r="H11" s="66"/>
      <c r="I11" s="96"/>
      <c r="J11" s="96"/>
      <c r="K11" s="96" t="s">
        <v>135</v>
      </c>
      <c r="L11" s="96" t="s">
        <v>132</v>
      </c>
      <c r="M11" s="96"/>
      <c r="N11" s="96"/>
    </row>
    <row r="12" ht="29.15" customHeight="1" spans="1:14">
      <c r="A12" s="72" t="s">
        <v>136</v>
      </c>
      <c r="B12" s="74">
        <f t="shared" si="3"/>
        <v>98</v>
      </c>
      <c r="C12" s="73" t="s">
        <v>137</v>
      </c>
      <c r="D12" s="74">
        <f t="shared" si="4"/>
        <v>106</v>
      </c>
      <c r="E12" s="74">
        <f t="shared" si="6"/>
        <v>111</v>
      </c>
      <c r="F12" s="74">
        <f t="shared" si="5"/>
        <v>117</v>
      </c>
      <c r="G12" s="74">
        <f t="shared" si="7"/>
        <v>124</v>
      </c>
      <c r="H12" s="66"/>
      <c r="I12" s="96"/>
      <c r="J12" s="96"/>
      <c r="K12" s="96"/>
      <c r="L12" s="96"/>
      <c r="M12" s="96"/>
      <c r="N12" s="96"/>
    </row>
    <row r="13" ht="29.15" customHeight="1" spans="1:14">
      <c r="A13" s="72" t="s">
        <v>138</v>
      </c>
      <c r="B13" s="70">
        <f t="shared" ref="B13:B15" si="8">C13-1</f>
        <v>54</v>
      </c>
      <c r="C13" s="71">
        <v>55</v>
      </c>
      <c r="D13" s="70">
        <f t="shared" ref="D13:E15" si="9">C13+1</f>
        <v>56</v>
      </c>
      <c r="E13" s="70">
        <f t="shared" si="9"/>
        <v>57</v>
      </c>
      <c r="F13" s="70">
        <f>E13+1.5</f>
        <v>58.5</v>
      </c>
      <c r="G13" s="70">
        <f>F13+1.5</f>
        <v>60</v>
      </c>
      <c r="H13" s="66"/>
      <c r="I13" s="96"/>
      <c r="J13" s="96"/>
      <c r="K13" s="96" t="s">
        <v>139</v>
      </c>
      <c r="L13" s="96" t="s">
        <v>140</v>
      </c>
      <c r="M13" s="96"/>
      <c r="N13" s="96"/>
    </row>
    <row r="14" ht="29.15" customHeight="1" spans="1:14">
      <c r="A14" s="72" t="s">
        <v>141</v>
      </c>
      <c r="B14" s="70">
        <f t="shared" si="8"/>
        <v>37</v>
      </c>
      <c r="C14" s="71">
        <v>38</v>
      </c>
      <c r="D14" s="70">
        <f t="shared" si="9"/>
        <v>39</v>
      </c>
      <c r="E14" s="70">
        <f t="shared" si="9"/>
        <v>40</v>
      </c>
      <c r="F14" s="70">
        <f>E14+1.2</f>
        <v>41.2</v>
      </c>
      <c r="G14" s="70">
        <f>F14+1.2</f>
        <v>42.4</v>
      </c>
      <c r="H14" s="66"/>
      <c r="I14" s="96"/>
      <c r="J14" s="96"/>
      <c r="K14" s="96" t="s">
        <v>139</v>
      </c>
      <c r="L14" s="96" t="s">
        <v>139</v>
      </c>
      <c r="M14" s="96"/>
      <c r="N14" s="96"/>
    </row>
    <row r="15" ht="29.15" customHeight="1" spans="1:14">
      <c r="A15" s="72" t="s">
        <v>142</v>
      </c>
      <c r="B15" s="70">
        <f t="shared" si="8"/>
        <v>58</v>
      </c>
      <c r="C15" s="71">
        <v>59</v>
      </c>
      <c r="D15" s="70">
        <f t="shared" si="9"/>
        <v>60</v>
      </c>
      <c r="E15" s="70">
        <f t="shared" si="9"/>
        <v>61</v>
      </c>
      <c r="F15" s="70">
        <f>E15+0.5</f>
        <v>61.5</v>
      </c>
      <c r="G15" s="70">
        <f>F15+0.5</f>
        <v>62</v>
      </c>
      <c r="H15" s="66"/>
      <c r="I15" s="96"/>
      <c r="J15" s="96"/>
      <c r="K15" s="96" t="s">
        <v>127</v>
      </c>
      <c r="L15" s="96" t="s">
        <v>127</v>
      </c>
      <c r="M15" s="96"/>
      <c r="N15" s="96"/>
    </row>
    <row r="16" ht="29.15" customHeight="1" spans="1:14">
      <c r="A16" s="72" t="s">
        <v>143</v>
      </c>
      <c r="B16" s="70">
        <f>C16-0.8</f>
        <v>17.2</v>
      </c>
      <c r="C16" s="71">
        <v>18</v>
      </c>
      <c r="D16" s="70">
        <f>C16+0.8</f>
        <v>18.8</v>
      </c>
      <c r="E16" s="70">
        <f>D16+0.8</f>
        <v>19.6</v>
      </c>
      <c r="F16" s="70">
        <f>E16+1.1</f>
        <v>20.7</v>
      </c>
      <c r="G16" s="70">
        <f>F16+1.1</f>
        <v>21.8</v>
      </c>
      <c r="H16" s="66"/>
      <c r="I16" s="96"/>
      <c r="J16" s="96"/>
      <c r="K16" s="96" t="s">
        <v>144</v>
      </c>
      <c r="L16" s="96" t="s">
        <v>144</v>
      </c>
      <c r="M16" s="96"/>
      <c r="N16" s="96"/>
    </row>
    <row r="17" ht="29.15" customHeight="1" spans="1:14">
      <c r="A17" s="72" t="s">
        <v>145</v>
      </c>
      <c r="B17" s="70">
        <f>C17-0.6</f>
        <v>14.9</v>
      </c>
      <c r="C17" s="75">
        <v>15.5</v>
      </c>
      <c r="D17" s="70">
        <f>C17+0.6</f>
        <v>16.1</v>
      </c>
      <c r="E17" s="70">
        <f>D17+0.6</f>
        <v>16.7</v>
      </c>
      <c r="F17" s="70">
        <f>E17+0.95</f>
        <v>17.65</v>
      </c>
      <c r="G17" s="70">
        <f>F17+0.95</f>
        <v>18.6</v>
      </c>
      <c r="H17" s="66"/>
      <c r="I17" s="96"/>
      <c r="J17" s="96"/>
      <c r="K17" s="96" t="s">
        <v>144</v>
      </c>
      <c r="L17" s="96" t="s">
        <v>144</v>
      </c>
      <c r="M17" s="96"/>
      <c r="N17" s="96"/>
    </row>
    <row r="18" ht="29.15" customHeight="1" spans="1:14">
      <c r="A18" s="72" t="s">
        <v>146</v>
      </c>
      <c r="B18" s="76">
        <f t="shared" ref="B18:B21" si="10">C18-0.5</f>
        <v>10</v>
      </c>
      <c r="C18" s="77">
        <v>10.5</v>
      </c>
      <c r="D18" s="76">
        <f t="shared" ref="D18:E21" si="11">C18+0.5</f>
        <v>11</v>
      </c>
      <c r="E18" s="76">
        <f t="shared" si="11"/>
        <v>11.5</v>
      </c>
      <c r="F18" s="78">
        <f>E18+0.7</f>
        <v>12.2</v>
      </c>
      <c r="G18" s="78">
        <f>F18+0.7</f>
        <v>12.9</v>
      </c>
      <c r="H18" s="66"/>
      <c r="I18" s="96"/>
      <c r="J18" s="96"/>
      <c r="K18" s="96" t="s">
        <v>147</v>
      </c>
      <c r="L18" s="96" t="s">
        <v>147</v>
      </c>
      <c r="M18" s="96"/>
      <c r="N18" s="96"/>
    </row>
    <row r="19" ht="29.15" customHeight="1" spans="1:14">
      <c r="A19" s="72" t="s">
        <v>148</v>
      </c>
      <c r="B19" s="70">
        <f t="shared" si="10"/>
        <v>12.5</v>
      </c>
      <c r="C19" s="71">
        <v>13</v>
      </c>
      <c r="D19" s="70">
        <f t="shared" si="11"/>
        <v>13.5</v>
      </c>
      <c r="E19" s="70">
        <f t="shared" si="11"/>
        <v>14</v>
      </c>
      <c r="F19" s="70">
        <f>E19+0.7</f>
        <v>14.7</v>
      </c>
      <c r="G19" s="70">
        <f>F19+0.7</f>
        <v>15.4</v>
      </c>
      <c r="H19" s="66"/>
      <c r="I19" s="96"/>
      <c r="J19" s="96"/>
      <c r="K19" s="96"/>
      <c r="L19" s="96"/>
      <c r="M19" s="96"/>
      <c r="N19" s="96"/>
    </row>
    <row r="20" ht="29.15" customHeight="1" spans="1:14">
      <c r="A20" s="79" t="s">
        <v>149</v>
      </c>
      <c r="B20" s="70">
        <f t="shared" si="10"/>
        <v>32.5</v>
      </c>
      <c r="C20" s="71">
        <v>33</v>
      </c>
      <c r="D20" s="70">
        <f t="shared" si="11"/>
        <v>33.5</v>
      </c>
      <c r="E20" s="70">
        <f t="shared" si="11"/>
        <v>34</v>
      </c>
      <c r="F20" s="70">
        <f>E20+0.5</f>
        <v>34.5</v>
      </c>
      <c r="G20" s="70">
        <f t="shared" ref="G20:G22" si="12">F20</f>
        <v>34.5</v>
      </c>
      <c r="H20" s="66"/>
      <c r="I20" s="96"/>
      <c r="J20" s="96"/>
      <c r="K20" s="96" t="s">
        <v>127</v>
      </c>
      <c r="L20" s="96" t="s">
        <v>127</v>
      </c>
      <c r="M20" s="96"/>
      <c r="N20" s="96"/>
    </row>
    <row r="21" ht="29.15" customHeight="1" spans="1:14">
      <c r="A21" s="72" t="s">
        <v>150</v>
      </c>
      <c r="B21" s="70">
        <f t="shared" si="10"/>
        <v>24</v>
      </c>
      <c r="C21" s="73">
        <v>24.5</v>
      </c>
      <c r="D21" s="70">
        <f t="shared" si="11"/>
        <v>25</v>
      </c>
      <c r="E21" s="70">
        <f t="shared" si="11"/>
        <v>25.5</v>
      </c>
      <c r="F21" s="70">
        <f>E21+0.5</f>
        <v>26</v>
      </c>
      <c r="G21" s="70">
        <f t="shared" si="12"/>
        <v>26</v>
      </c>
      <c r="H21" s="66"/>
      <c r="I21" s="96"/>
      <c r="J21" s="96"/>
      <c r="K21" s="96" t="s">
        <v>127</v>
      </c>
      <c r="L21" s="96" t="s">
        <v>127</v>
      </c>
      <c r="M21" s="96"/>
      <c r="N21" s="96"/>
    </row>
    <row r="22" ht="29.15" customHeight="1" spans="1:14">
      <c r="A22" s="80" t="s">
        <v>151</v>
      </c>
      <c r="B22" s="81">
        <f>C22-1</f>
        <v>15.5</v>
      </c>
      <c r="C22" s="82">
        <v>16.5</v>
      </c>
      <c r="D22" s="81">
        <f>C22</f>
        <v>16.5</v>
      </c>
      <c r="E22" s="81">
        <f>D22+1.5</f>
        <v>18</v>
      </c>
      <c r="F22" s="81">
        <f>E22</f>
        <v>18</v>
      </c>
      <c r="G22" s="81">
        <f t="shared" si="12"/>
        <v>18</v>
      </c>
      <c r="H22" s="66"/>
      <c r="I22" s="96"/>
      <c r="J22" s="96"/>
      <c r="K22" s="96" t="s">
        <v>127</v>
      </c>
      <c r="L22" s="96" t="s">
        <v>127</v>
      </c>
      <c r="M22" s="96"/>
      <c r="N22" s="96"/>
    </row>
    <row r="23" ht="29.15" customHeight="1" spans="1:14">
      <c r="A23" s="193"/>
      <c r="B23" s="193"/>
      <c r="C23" s="193"/>
      <c r="D23" s="193"/>
      <c r="E23" s="193"/>
      <c r="F23" s="193"/>
      <c r="G23" s="193"/>
      <c r="H23" s="66"/>
      <c r="I23" s="196"/>
      <c r="J23" s="196"/>
      <c r="K23" s="96"/>
      <c r="L23" s="196"/>
      <c r="M23" s="196"/>
      <c r="N23" s="196"/>
    </row>
    <row r="24" ht="14.25" spans="1:14">
      <c r="A24" s="281"/>
      <c r="B24" s="86"/>
      <c r="C24" s="86"/>
      <c r="D24" s="86"/>
      <c r="E24" s="86"/>
      <c r="F24" s="86"/>
      <c r="G24" s="86"/>
      <c r="H24" s="86"/>
      <c r="I24" s="85" t="s">
        <v>152</v>
      </c>
      <c r="J24" s="283">
        <v>45458</v>
      </c>
      <c r="K24" s="85" t="s">
        <v>153</v>
      </c>
      <c r="L24" s="85"/>
      <c r="M24" s="85" t="s">
        <v>154</v>
      </c>
      <c r="N24" s="57" t="s">
        <v>108</v>
      </c>
    </row>
    <row r="25" ht="19" customHeight="1" spans="1:1">
      <c r="A25" s="57" t="s">
        <v>155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37" workbookViewId="0">
      <selection activeCell="G48" sqref="G48"/>
    </sheetView>
  </sheetViews>
  <sheetFormatPr defaultColWidth="10" defaultRowHeight="16.5" customHeight="1"/>
  <cols>
    <col min="1" max="6" width="10" style="104"/>
    <col min="7" max="7" width="12.25" style="104" customWidth="1"/>
    <col min="8" max="16384" width="10" style="104"/>
  </cols>
  <sheetData>
    <row r="1" ht="22.5" customHeight="1" spans="1:11">
      <c r="A1" s="197" t="s">
        <v>156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7.25" customHeight="1" spans="1:11">
      <c r="A2" s="198" t="s">
        <v>18</v>
      </c>
      <c r="B2" s="107" t="s">
        <v>19</v>
      </c>
      <c r="C2" s="107"/>
      <c r="D2" s="199" t="s">
        <v>20</v>
      </c>
      <c r="E2" s="199"/>
      <c r="F2" s="200" t="s">
        <v>21</v>
      </c>
      <c r="G2" s="200"/>
      <c r="H2" s="201" t="s">
        <v>22</v>
      </c>
      <c r="I2" s="263" t="s">
        <v>23</v>
      </c>
      <c r="J2" s="263"/>
      <c r="K2" s="264"/>
    </row>
    <row r="3" customHeight="1" spans="1:11">
      <c r="A3" s="202" t="s">
        <v>24</v>
      </c>
      <c r="B3" s="203"/>
      <c r="C3" s="204"/>
      <c r="D3" s="205" t="s">
        <v>25</v>
      </c>
      <c r="E3" s="206"/>
      <c r="F3" s="206"/>
      <c r="G3" s="207"/>
      <c r="H3" s="205" t="s">
        <v>26</v>
      </c>
      <c r="I3" s="206"/>
      <c r="J3" s="206"/>
      <c r="K3" s="207"/>
    </row>
    <row r="4" customHeight="1" spans="1:11">
      <c r="A4" s="208" t="s">
        <v>27</v>
      </c>
      <c r="B4" s="209" t="s">
        <v>28</v>
      </c>
      <c r="C4" s="210"/>
      <c r="D4" s="208" t="s">
        <v>29</v>
      </c>
      <c r="E4" s="211"/>
      <c r="F4" s="212">
        <v>45468</v>
      </c>
      <c r="G4" s="213"/>
      <c r="H4" s="208" t="s">
        <v>157</v>
      </c>
      <c r="I4" s="211"/>
      <c r="J4" s="111" t="s">
        <v>31</v>
      </c>
      <c r="K4" s="112" t="s">
        <v>32</v>
      </c>
    </row>
    <row r="5" customHeight="1" spans="1:11">
      <c r="A5" s="214" t="s">
        <v>33</v>
      </c>
      <c r="B5" s="111" t="s">
        <v>34</v>
      </c>
      <c r="C5" s="112"/>
      <c r="D5" s="208" t="s">
        <v>158</v>
      </c>
      <c r="E5" s="211"/>
      <c r="F5" s="212">
        <v>45433</v>
      </c>
      <c r="G5" s="215"/>
      <c r="H5" s="208" t="s">
        <v>159</v>
      </c>
      <c r="I5" s="211"/>
      <c r="J5" s="111" t="s">
        <v>31</v>
      </c>
      <c r="K5" s="112" t="s">
        <v>32</v>
      </c>
    </row>
    <row r="6" customHeight="1" spans="1:11">
      <c r="A6" s="208" t="s">
        <v>37</v>
      </c>
      <c r="B6" s="114">
        <v>2</v>
      </c>
      <c r="C6" s="215">
        <v>5</v>
      </c>
      <c r="D6" s="208" t="s">
        <v>160</v>
      </c>
      <c r="E6" s="211"/>
      <c r="F6" s="212">
        <v>45464</v>
      </c>
      <c r="G6" s="213"/>
      <c r="H6" s="216" t="s">
        <v>161</v>
      </c>
      <c r="I6" s="244"/>
      <c r="J6" s="244"/>
      <c r="K6" s="265"/>
    </row>
    <row r="7" customHeight="1" spans="1:11">
      <c r="A7" s="208" t="s">
        <v>40</v>
      </c>
      <c r="B7" s="217">
        <v>988</v>
      </c>
      <c r="C7" s="218"/>
      <c r="D7" s="208" t="s">
        <v>162</v>
      </c>
      <c r="E7" s="211"/>
      <c r="F7" s="212">
        <v>45466</v>
      </c>
      <c r="G7" s="213"/>
      <c r="H7" s="219"/>
      <c r="I7" s="111"/>
      <c r="J7" s="111"/>
      <c r="K7" s="112"/>
    </row>
    <row r="8" customHeight="1" spans="1:11">
      <c r="A8" s="220"/>
      <c r="B8" s="122"/>
      <c r="C8" s="221"/>
      <c r="D8" s="220" t="s">
        <v>43</v>
      </c>
      <c r="E8" s="222"/>
      <c r="F8" s="223"/>
      <c r="G8" s="224"/>
      <c r="H8" s="225"/>
      <c r="I8" s="240"/>
      <c r="J8" s="240"/>
      <c r="K8" s="266"/>
    </row>
    <row r="9" customHeight="1" spans="1:11">
      <c r="A9" s="226" t="s">
        <v>163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47</v>
      </c>
      <c r="B10" s="228" t="s">
        <v>48</v>
      </c>
      <c r="C10" s="229" t="s">
        <v>49</v>
      </c>
      <c r="D10" s="230"/>
      <c r="E10" s="231" t="s">
        <v>52</v>
      </c>
      <c r="F10" s="228" t="s">
        <v>48</v>
      </c>
      <c r="G10" s="229" t="s">
        <v>49</v>
      </c>
      <c r="H10" s="228"/>
      <c r="I10" s="231" t="s">
        <v>50</v>
      </c>
      <c r="J10" s="228" t="s">
        <v>48</v>
      </c>
      <c r="K10" s="267" t="s">
        <v>49</v>
      </c>
    </row>
    <row r="11" customHeight="1" spans="1:11">
      <c r="A11" s="214" t="s">
        <v>53</v>
      </c>
      <c r="B11" s="232" t="s">
        <v>48</v>
      </c>
      <c r="C11" s="111" t="s">
        <v>49</v>
      </c>
      <c r="D11" s="233"/>
      <c r="E11" s="234" t="s">
        <v>55</v>
      </c>
      <c r="F11" s="232" t="s">
        <v>48</v>
      </c>
      <c r="G11" s="111" t="s">
        <v>49</v>
      </c>
      <c r="H11" s="232"/>
      <c r="I11" s="234" t="s">
        <v>60</v>
      </c>
      <c r="J11" s="232" t="s">
        <v>48</v>
      </c>
      <c r="K11" s="112" t="s">
        <v>49</v>
      </c>
    </row>
    <row r="12" customHeight="1" spans="1:11">
      <c r="A12" s="220" t="s">
        <v>90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68"/>
    </row>
    <row r="13" customHeight="1" spans="1:11">
      <c r="A13" s="235" t="s">
        <v>164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/>
      <c r="B14" s="237"/>
      <c r="C14" s="237"/>
      <c r="D14" s="237"/>
      <c r="E14" s="237"/>
      <c r="F14" s="237"/>
      <c r="G14" s="237"/>
      <c r="H14" s="237"/>
      <c r="I14" s="139"/>
      <c r="J14" s="139"/>
      <c r="K14" s="170"/>
    </row>
    <row r="15" customHeight="1" spans="1:11">
      <c r="A15" s="141"/>
      <c r="B15" s="142"/>
      <c r="C15" s="142"/>
      <c r="D15" s="238"/>
      <c r="E15" s="239"/>
      <c r="F15" s="142"/>
      <c r="G15" s="142"/>
      <c r="H15" s="238"/>
      <c r="I15" s="157"/>
      <c r="J15" s="269"/>
      <c r="K15" s="270"/>
    </row>
    <row r="16" customHeight="1" spans="1:11">
      <c r="A16" s="225"/>
      <c r="B16" s="240"/>
      <c r="C16" s="240"/>
      <c r="D16" s="240"/>
      <c r="E16" s="240"/>
      <c r="F16" s="240"/>
      <c r="G16" s="240"/>
      <c r="H16" s="240"/>
      <c r="I16" s="240"/>
      <c r="J16" s="240"/>
      <c r="K16" s="266"/>
    </row>
    <row r="17" customHeight="1" spans="1:11">
      <c r="A17" s="235" t="s">
        <v>165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/>
      <c r="B18" s="237"/>
      <c r="C18" s="237"/>
      <c r="D18" s="237"/>
      <c r="E18" s="237"/>
      <c r="F18" s="237"/>
      <c r="G18" s="237"/>
      <c r="H18" s="237"/>
      <c r="I18" s="139"/>
      <c r="J18" s="139"/>
      <c r="K18" s="170"/>
    </row>
    <row r="19" customHeight="1" spans="1:11">
      <c r="A19" s="141"/>
      <c r="B19" s="142"/>
      <c r="C19" s="142"/>
      <c r="D19" s="238"/>
      <c r="E19" s="239"/>
      <c r="F19" s="142"/>
      <c r="G19" s="142"/>
      <c r="H19" s="238"/>
      <c r="I19" s="157"/>
      <c r="J19" s="269"/>
      <c r="K19" s="270"/>
    </row>
    <row r="20" customHeight="1" spans="1:11">
      <c r="A20" s="225"/>
      <c r="B20" s="240"/>
      <c r="C20" s="240"/>
      <c r="D20" s="240"/>
      <c r="E20" s="240"/>
      <c r="F20" s="240"/>
      <c r="G20" s="240"/>
      <c r="H20" s="240"/>
      <c r="I20" s="240"/>
      <c r="J20" s="240"/>
      <c r="K20" s="266"/>
    </row>
    <row r="21" customHeight="1" spans="1:11">
      <c r="A21" s="241" t="s">
        <v>87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customHeight="1" spans="1:11">
      <c r="A22" s="106" t="s">
        <v>88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70"/>
    </row>
    <row r="23" customHeight="1" spans="1:11">
      <c r="A23" s="119" t="s">
        <v>89</v>
      </c>
      <c r="B23" s="120"/>
      <c r="C23" s="111" t="s">
        <v>31</v>
      </c>
      <c r="D23" s="111" t="s">
        <v>32</v>
      </c>
      <c r="E23" s="118"/>
      <c r="F23" s="118"/>
      <c r="G23" s="118"/>
      <c r="H23" s="118"/>
      <c r="I23" s="118"/>
      <c r="J23" s="118"/>
      <c r="K23" s="164"/>
    </row>
    <row r="24" customHeight="1" spans="1:11">
      <c r="A24" s="208" t="s">
        <v>166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2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71"/>
    </row>
    <row r="26" customHeight="1" spans="1:11">
      <c r="A26" s="226" t="s">
        <v>97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2" t="s">
        <v>98</v>
      </c>
      <c r="B27" s="229" t="s">
        <v>58</v>
      </c>
      <c r="C27" s="229" t="s">
        <v>59</v>
      </c>
      <c r="D27" s="229" t="s">
        <v>51</v>
      </c>
      <c r="E27" s="203" t="s">
        <v>99</v>
      </c>
      <c r="F27" s="229" t="s">
        <v>58</v>
      </c>
      <c r="G27" s="229" t="s">
        <v>59</v>
      </c>
      <c r="H27" s="229" t="s">
        <v>51</v>
      </c>
      <c r="I27" s="203" t="s">
        <v>100</v>
      </c>
      <c r="J27" s="229" t="s">
        <v>58</v>
      </c>
      <c r="K27" s="267" t="s">
        <v>59</v>
      </c>
    </row>
    <row r="28" customHeight="1" spans="1:11">
      <c r="A28" s="216" t="s">
        <v>50</v>
      </c>
      <c r="B28" s="111" t="s">
        <v>58</v>
      </c>
      <c r="C28" s="111" t="s">
        <v>59</v>
      </c>
      <c r="D28" s="111" t="s">
        <v>51</v>
      </c>
      <c r="E28" s="244" t="s">
        <v>57</v>
      </c>
      <c r="F28" s="111" t="s">
        <v>58</v>
      </c>
      <c r="G28" s="111" t="s">
        <v>59</v>
      </c>
      <c r="H28" s="111" t="s">
        <v>51</v>
      </c>
      <c r="I28" s="244" t="s">
        <v>68</v>
      </c>
      <c r="J28" s="111" t="s">
        <v>58</v>
      </c>
      <c r="K28" s="112" t="s">
        <v>59</v>
      </c>
    </row>
    <row r="29" customHeight="1" spans="1:11">
      <c r="A29" s="208" t="s">
        <v>61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71"/>
    </row>
    <row r="30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72"/>
    </row>
    <row r="31" customHeight="1" spans="1:11">
      <c r="A31" s="226" t="s">
        <v>167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ht="17.25" customHeight="1" spans="1:11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73"/>
    </row>
    <row r="33" ht="17.25" customHeight="1" spans="1:1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74"/>
    </row>
    <row r="34" ht="17.25" customHeight="1" spans="1:1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74"/>
    </row>
    <row r="35" ht="17.25" customHeight="1" spans="1:1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74"/>
    </row>
    <row r="36" ht="17.25" customHeight="1" spans="1:1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74"/>
    </row>
    <row r="37" ht="17.25" customHeight="1" spans="1:1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74"/>
    </row>
    <row r="38" ht="17.25" customHeight="1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74"/>
    </row>
    <row r="39" ht="17.25" customHeight="1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74"/>
    </row>
    <row r="40" ht="17.25" customHeight="1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74"/>
    </row>
    <row r="41" ht="17.25" customHeight="1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74"/>
    </row>
    <row r="42" ht="17.25" customHeight="1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74"/>
    </row>
    <row r="43" ht="17.25" customHeight="1" spans="1:11">
      <c r="A43" s="245" t="s">
        <v>96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72"/>
    </row>
    <row r="44" customHeight="1" spans="1:11">
      <c r="A44" s="226" t="s">
        <v>168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ht="18" customHeight="1" spans="1:11">
      <c r="A45" s="137" t="s">
        <v>90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69"/>
    </row>
    <row r="46" ht="18" customHeight="1" spans="1:11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69"/>
    </row>
    <row r="47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71"/>
    </row>
    <row r="48" ht="21" customHeight="1" spans="1:11">
      <c r="A48" s="251" t="s">
        <v>102</v>
      </c>
      <c r="B48" s="252" t="s">
        <v>103</v>
      </c>
      <c r="C48" s="252"/>
      <c r="D48" s="253" t="s">
        <v>104</v>
      </c>
      <c r="E48" s="254" t="s">
        <v>105</v>
      </c>
      <c r="F48" s="253" t="s">
        <v>106</v>
      </c>
      <c r="G48" s="255">
        <v>45467</v>
      </c>
      <c r="H48" s="256" t="s">
        <v>107</v>
      </c>
      <c r="I48" s="256"/>
      <c r="J48" s="252" t="s">
        <v>108</v>
      </c>
      <c r="K48" s="275"/>
    </row>
    <row r="49" customHeight="1" spans="1:11">
      <c r="A49" s="257" t="s">
        <v>109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76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77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78"/>
    </row>
    <row r="52" ht="21" customHeight="1" spans="1:11">
      <c r="A52" s="251" t="s">
        <v>102</v>
      </c>
      <c r="B52" s="252" t="s">
        <v>103</v>
      </c>
      <c r="C52" s="252"/>
      <c r="D52" s="253" t="s">
        <v>104</v>
      </c>
      <c r="E52" s="253"/>
      <c r="F52" s="253" t="s">
        <v>106</v>
      </c>
      <c r="G52" s="253"/>
      <c r="H52" s="256" t="s">
        <v>107</v>
      </c>
      <c r="I52" s="256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opLeftCell="B1" workbookViewId="0">
      <selection activeCell="I24" sqref="I24"/>
    </sheetView>
  </sheetViews>
  <sheetFormatPr defaultColWidth="9" defaultRowHeight="26.15" customHeight="1"/>
  <cols>
    <col min="1" max="1" width="17.0833333333333" style="57" customWidth="1"/>
    <col min="2" max="7" width="9.33333333333333" style="57" customWidth="1"/>
    <col min="8" max="8" width="1.33333333333333" style="57" customWidth="1"/>
    <col min="9" max="9" width="16.5" style="57" customWidth="1"/>
    <col min="10" max="10" width="17" style="57" customWidth="1"/>
    <col min="11" max="11" width="18.5" style="57" customWidth="1"/>
    <col min="12" max="12" width="16.5833333333333" style="57" customWidth="1"/>
    <col min="13" max="13" width="14.0833333333333" style="57" customWidth="1"/>
    <col min="14" max="14" width="16.3333333333333" style="57" customWidth="1"/>
    <col min="15" max="16384" width="9" style="57"/>
  </cols>
  <sheetData>
    <row r="1" ht="30" customHeight="1" spans="1:14">
      <c r="A1" s="58" t="s">
        <v>111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.15" customHeight="1" spans="1:14">
      <c r="A2" s="60" t="s">
        <v>27</v>
      </c>
      <c r="B2" s="61" t="s">
        <v>28</v>
      </c>
      <c r="C2" s="61"/>
      <c r="D2" s="62" t="s">
        <v>33</v>
      </c>
      <c r="E2" s="63" t="s">
        <v>34</v>
      </c>
      <c r="F2" s="63"/>
      <c r="G2" s="63"/>
      <c r="H2" s="64"/>
      <c r="I2" s="87" t="s">
        <v>22</v>
      </c>
      <c r="J2" s="88" t="s">
        <v>23</v>
      </c>
      <c r="K2" s="88"/>
      <c r="L2" s="88"/>
      <c r="M2" s="88"/>
      <c r="N2" s="89"/>
    </row>
    <row r="3" ht="29.15" customHeight="1" spans="1:14">
      <c r="A3" s="65" t="s">
        <v>112</v>
      </c>
      <c r="B3" s="65" t="s">
        <v>113</v>
      </c>
      <c r="C3" s="65"/>
      <c r="D3" s="65"/>
      <c r="E3" s="65"/>
      <c r="F3" s="65"/>
      <c r="G3" s="65"/>
      <c r="H3" s="66"/>
      <c r="I3" s="65" t="s">
        <v>114</v>
      </c>
      <c r="J3" s="65"/>
      <c r="K3" s="65"/>
      <c r="L3" s="65"/>
      <c r="M3" s="65"/>
      <c r="N3" s="90"/>
    </row>
    <row r="4" ht="29.15" customHeight="1" spans="1:14">
      <c r="A4" s="65"/>
      <c r="B4" s="67" t="s">
        <v>75</v>
      </c>
      <c r="C4" s="68" t="s">
        <v>76</v>
      </c>
      <c r="D4" s="67" t="s">
        <v>77</v>
      </c>
      <c r="E4" s="67" t="s">
        <v>78</v>
      </c>
      <c r="F4" s="67" t="s">
        <v>79</v>
      </c>
      <c r="G4" s="67" t="s">
        <v>80</v>
      </c>
      <c r="H4" s="66"/>
      <c r="I4" s="67" t="s">
        <v>75</v>
      </c>
      <c r="J4" s="68" t="s">
        <v>76</v>
      </c>
      <c r="K4" s="67" t="s">
        <v>77</v>
      </c>
      <c r="L4" s="67" t="s">
        <v>78</v>
      </c>
      <c r="M4" s="67" t="s">
        <v>79</v>
      </c>
      <c r="N4" s="194"/>
    </row>
    <row r="5" ht="29.15" customHeight="1" spans="1:14">
      <c r="A5" s="65"/>
      <c r="B5" s="67" t="s">
        <v>116</v>
      </c>
      <c r="C5" s="68" t="s">
        <v>117</v>
      </c>
      <c r="D5" s="67" t="s">
        <v>118</v>
      </c>
      <c r="E5" s="67" t="s">
        <v>119</v>
      </c>
      <c r="F5" s="67" t="s">
        <v>120</v>
      </c>
      <c r="G5" s="67" t="s">
        <v>121</v>
      </c>
      <c r="H5" s="66"/>
      <c r="I5" s="92" t="s">
        <v>84</v>
      </c>
      <c r="J5" s="92" t="s">
        <v>84</v>
      </c>
      <c r="K5" s="92" t="s">
        <v>83</v>
      </c>
      <c r="L5" s="92" t="s">
        <v>83</v>
      </c>
      <c r="M5" s="195" t="s">
        <v>84</v>
      </c>
      <c r="N5" s="92"/>
    </row>
    <row r="6" ht="29.15" customHeight="1" spans="1:14">
      <c r="A6" s="69" t="s">
        <v>123</v>
      </c>
      <c r="B6" s="70">
        <f t="shared" ref="B6:B8" si="0">C6-2</f>
        <v>58.5</v>
      </c>
      <c r="C6" s="71">
        <v>60.5</v>
      </c>
      <c r="D6" s="70">
        <f t="shared" ref="D6:E8" si="1">C6+2</f>
        <v>62.5</v>
      </c>
      <c r="E6" s="70">
        <f t="shared" si="1"/>
        <v>64.5</v>
      </c>
      <c r="F6" s="70">
        <f t="shared" ref="F6:G8" si="2">E6+1</f>
        <v>65.5</v>
      </c>
      <c r="G6" s="70">
        <f t="shared" si="2"/>
        <v>66.5</v>
      </c>
      <c r="H6" s="66"/>
      <c r="I6" s="94" t="s">
        <v>127</v>
      </c>
      <c r="J6" s="94" t="s">
        <v>144</v>
      </c>
      <c r="K6" s="94" t="s">
        <v>147</v>
      </c>
      <c r="L6" s="94" t="s">
        <v>169</v>
      </c>
      <c r="M6" s="98" t="s">
        <v>125</v>
      </c>
      <c r="N6" s="94"/>
    </row>
    <row r="7" ht="29.15" customHeight="1" spans="1:14">
      <c r="A7" s="72" t="s">
        <v>126</v>
      </c>
      <c r="B7" s="70">
        <f t="shared" si="0"/>
        <v>51</v>
      </c>
      <c r="C7" s="71">
        <v>53</v>
      </c>
      <c r="D7" s="70">
        <f t="shared" si="1"/>
        <v>55</v>
      </c>
      <c r="E7" s="70">
        <f t="shared" si="1"/>
        <v>57</v>
      </c>
      <c r="F7" s="70">
        <f t="shared" si="2"/>
        <v>58</v>
      </c>
      <c r="G7" s="70">
        <f t="shared" si="2"/>
        <v>59</v>
      </c>
      <c r="H7" s="66"/>
      <c r="I7" s="94" t="s">
        <v>127</v>
      </c>
      <c r="J7" s="96" t="s">
        <v>127</v>
      </c>
      <c r="K7" s="96" t="s">
        <v>127</v>
      </c>
      <c r="L7" s="96" t="s">
        <v>127</v>
      </c>
      <c r="M7" s="96" t="s">
        <v>127</v>
      </c>
      <c r="N7" s="96"/>
    </row>
    <row r="8" ht="29.15" customHeight="1" spans="1:14">
      <c r="A8" s="72" t="s">
        <v>128</v>
      </c>
      <c r="B8" s="70">
        <f t="shared" si="0"/>
        <v>51</v>
      </c>
      <c r="C8" s="73" t="s">
        <v>129</v>
      </c>
      <c r="D8" s="70">
        <f t="shared" si="1"/>
        <v>55</v>
      </c>
      <c r="E8" s="70">
        <f t="shared" si="1"/>
        <v>57</v>
      </c>
      <c r="F8" s="70">
        <f t="shared" si="2"/>
        <v>58</v>
      </c>
      <c r="G8" s="70">
        <f t="shared" si="2"/>
        <v>59</v>
      </c>
      <c r="H8" s="66"/>
      <c r="I8" s="94" t="s">
        <v>127</v>
      </c>
      <c r="J8" s="96" t="s">
        <v>127</v>
      </c>
      <c r="K8" s="96" t="s">
        <v>127</v>
      </c>
      <c r="L8" s="96" t="s">
        <v>127</v>
      </c>
      <c r="M8" s="96" t="s">
        <v>127</v>
      </c>
      <c r="N8" s="96"/>
    </row>
    <row r="9" ht="29.15" customHeight="1" spans="1:14">
      <c r="A9" s="72" t="s">
        <v>130</v>
      </c>
      <c r="B9" s="70">
        <f t="shared" ref="B9:B11" si="3">C9-4</f>
        <v>94</v>
      </c>
      <c r="C9" s="73">
        <v>98</v>
      </c>
      <c r="D9" s="70">
        <f t="shared" ref="D9:D11" si="4">C9+4</f>
        <v>102</v>
      </c>
      <c r="E9" s="70">
        <f>D9+4</f>
        <v>106</v>
      </c>
      <c r="F9" s="70">
        <f t="shared" ref="F9:F11" si="5">E9+6</f>
        <v>112</v>
      </c>
      <c r="G9" s="70">
        <f>F9+6</f>
        <v>118</v>
      </c>
      <c r="H9" s="66"/>
      <c r="I9" s="96" t="s">
        <v>127</v>
      </c>
      <c r="J9" s="96" t="s">
        <v>170</v>
      </c>
      <c r="K9" s="96" t="s">
        <v>171</v>
      </c>
      <c r="L9" s="96" t="s">
        <v>127</v>
      </c>
      <c r="M9" s="96" t="s">
        <v>127</v>
      </c>
      <c r="N9" s="96"/>
    </row>
    <row r="10" ht="29.15" customHeight="1" spans="1:14">
      <c r="A10" s="72" t="s">
        <v>131</v>
      </c>
      <c r="B10" s="70">
        <f t="shared" si="3"/>
        <v>87</v>
      </c>
      <c r="C10" s="73">
        <v>91</v>
      </c>
      <c r="D10" s="70">
        <f t="shared" si="4"/>
        <v>95</v>
      </c>
      <c r="E10" s="70">
        <f t="shared" ref="E10:E11" si="6">D10+5</f>
        <v>100</v>
      </c>
      <c r="F10" s="70">
        <f t="shared" si="5"/>
        <v>106</v>
      </c>
      <c r="G10" s="70">
        <f t="shared" ref="G10:G11" si="7">F10+7</f>
        <v>113</v>
      </c>
      <c r="H10" s="66"/>
      <c r="I10" s="96" t="s">
        <v>125</v>
      </c>
      <c r="J10" s="96" t="s">
        <v>127</v>
      </c>
      <c r="K10" s="96" t="s">
        <v>127</v>
      </c>
      <c r="L10" s="96" t="s">
        <v>127</v>
      </c>
      <c r="M10" s="97" t="s">
        <v>169</v>
      </c>
      <c r="N10" s="96"/>
    </row>
    <row r="11" ht="29.15" customHeight="1" spans="1:14">
      <c r="A11" s="72" t="s">
        <v>133</v>
      </c>
      <c r="B11" s="74">
        <f t="shared" si="3"/>
        <v>94</v>
      </c>
      <c r="C11" s="73" t="s">
        <v>134</v>
      </c>
      <c r="D11" s="74">
        <f t="shared" si="4"/>
        <v>102</v>
      </c>
      <c r="E11" s="74">
        <f t="shared" si="6"/>
        <v>107</v>
      </c>
      <c r="F11" s="74">
        <f t="shared" si="5"/>
        <v>113</v>
      </c>
      <c r="G11" s="74">
        <f t="shared" si="7"/>
        <v>120</v>
      </c>
      <c r="H11" s="66"/>
      <c r="I11" s="96" t="s">
        <v>172</v>
      </c>
      <c r="J11" s="96" t="s">
        <v>169</v>
      </c>
      <c r="K11" s="96" t="s">
        <v>173</v>
      </c>
      <c r="L11" s="96" t="s">
        <v>171</v>
      </c>
      <c r="M11" s="97" t="s">
        <v>132</v>
      </c>
      <c r="N11" s="96"/>
    </row>
    <row r="12" ht="29.15" customHeight="1" spans="1:14">
      <c r="A12" s="72" t="s">
        <v>138</v>
      </c>
      <c r="B12" s="70">
        <f t="shared" ref="B12:B14" si="8">C12-1</f>
        <v>54</v>
      </c>
      <c r="C12" s="71">
        <v>55</v>
      </c>
      <c r="D12" s="70">
        <f t="shared" ref="D12:E14" si="9">C12+1</f>
        <v>56</v>
      </c>
      <c r="E12" s="70">
        <f t="shared" si="9"/>
        <v>57</v>
      </c>
      <c r="F12" s="70">
        <f>E12+1.5</f>
        <v>58.5</v>
      </c>
      <c r="G12" s="70">
        <f>F12+1.5</f>
        <v>60</v>
      </c>
      <c r="H12" s="66"/>
      <c r="I12" s="96" t="s">
        <v>173</v>
      </c>
      <c r="J12" s="96" t="s">
        <v>172</v>
      </c>
      <c r="K12" s="96" t="s">
        <v>173</v>
      </c>
      <c r="L12" s="96" t="s">
        <v>125</v>
      </c>
      <c r="M12" s="97" t="s">
        <v>172</v>
      </c>
      <c r="N12" s="96"/>
    </row>
    <row r="13" ht="29.15" customHeight="1" spans="1:14">
      <c r="A13" s="72" t="s">
        <v>141</v>
      </c>
      <c r="B13" s="70">
        <f t="shared" si="8"/>
        <v>37</v>
      </c>
      <c r="C13" s="71">
        <v>38</v>
      </c>
      <c r="D13" s="70">
        <f t="shared" si="9"/>
        <v>39</v>
      </c>
      <c r="E13" s="70">
        <f t="shared" si="9"/>
        <v>40</v>
      </c>
      <c r="F13" s="70">
        <f>E13+1.2</f>
        <v>41.2</v>
      </c>
      <c r="G13" s="70">
        <f>F13+1.2</f>
        <v>42.4</v>
      </c>
      <c r="H13" s="66"/>
      <c r="I13" s="96" t="s">
        <v>172</v>
      </c>
      <c r="J13" s="96" t="s">
        <v>125</v>
      </c>
      <c r="K13" s="96" t="s">
        <v>125</v>
      </c>
      <c r="L13" s="96" t="s">
        <v>125</v>
      </c>
      <c r="M13" s="97" t="s">
        <v>144</v>
      </c>
      <c r="N13" s="96"/>
    </row>
    <row r="14" ht="29.15" customHeight="1" spans="1:14">
      <c r="A14" s="72" t="s">
        <v>142</v>
      </c>
      <c r="B14" s="70">
        <f t="shared" si="8"/>
        <v>58</v>
      </c>
      <c r="C14" s="71">
        <v>59</v>
      </c>
      <c r="D14" s="70">
        <f t="shared" si="9"/>
        <v>60</v>
      </c>
      <c r="E14" s="70">
        <f t="shared" si="9"/>
        <v>61</v>
      </c>
      <c r="F14" s="70">
        <f>E14+0.5</f>
        <v>61.5</v>
      </c>
      <c r="G14" s="70">
        <f>F14+0.5</f>
        <v>62</v>
      </c>
      <c r="H14" s="66"/>
      <c r="I14" s="96" t="s">
        <v>127</v>
      </c>
      <c r="J14" s="96" t="s">
        <v>139</v>
      </c>
      <c r="K14" s="96" t="s">
        <v>139</v>
      </c>
      <c r="L14" s="96" t="s">
        <v>171</v>
      </c>
      <c r="M14" s="97" t="s">
        <v>127</v>
      </c>
      <c r="N14" s="96"/>
    </row>
    <row r="15" ht="29.15" customHeight="1" spans="1:14">
      <c r="A15" s="72" t="s">
        <v>143</v>
      </c>
      <c r="B15" s="70">
        <f>C15-0.8</f>
        <v>17.2</v>
      </c>
      <c r="C15" s="71">
        <v>18</v>
      </c>
      <c r="D15" s="70">
        <f>C15+0.8</f>
        <v>18.8</v>
      </c>
      <c r="E15" s="70">
        <f>D15+0.8</f>
        <v>19.6</v>
      </c>
      <c r="F15" s="70">
        <f>E15+1.1</f>
        <v>20.7</v>
      </c>
      <c r="G15" s="70">
        <f>F15+1.1</f>
        <v>21.8</v>
      </c>
      <c r="H15" s="66"/>
      <c r="I15" s="96" t="s">
        <v>127</v>
      </c>
      <c r="J15" s="96" t="s">
        <v>171</v>
      </c>
      <c r="K15" s="96" t="s">
        <v>127</v>
      </c>
      <c r="L15" s="96" t="s">
        <v>147</v>
      </c>
      <c r="M15" s="97" t="s">
        <v>174</v>
      </c>
      <c r="N15" s="96"/>
    </row>
    <row r="16" ht="29.15" customHeight="1" spans="1:14">
      <c r="A16" s="72" t="s">
        <v>145</v>
      </c>
      <c r="B16" s="70">
        <f>C16-0.6</f>
        <v>14.9</v>
      </c>
      <c r="C16" s="75">
        <v>15.5</v>
      </c>
      <c r="D16" s="70">
        <f>C16+0.6</f>
        <v>16.1</v>
      </c>
      <c r="E16" s="70">
        <f>D16+0.6</f>
        <v>16.7</v>
      </c>
      <c r="F16" s="70">
        <f>E16+0.95</f>
        <v>17.65</v>
      </c>
      <c r="G16" s="70">
        <f>F16+0.95</f>
        <v>18.6</v>
      </c>
      <c r="H16" s="66"/>
      <c r="I16" s="94" t="s">
        <v>125</v>
      </c>
      <c r="J16" s="94" t="s">
        <v>127</v>
      </c>
      <c r="K16" s="94" t="s">
        <v>127</v>
      </c>
      <c r="L16" s="94" t="s">
        <v>127</v>
      </c>
      <c r="M16" s="98" t="s">
        <v>174</v>
      </c>
      <c r="N16" s="94"/>
    </row>
    <row r="17" ht="29.15" customHeight="1" spans="1:14">
      <c r="A17" s="72" t="s">
        <v>146</v>
      </c>
      <c r="B17" s="76">
        <f t="shared" ref="B17:B19" si="10">C17-0.5</f>
        <v>10</v>
      </c>
      <c r="C17" s="77">
        <v>10.5</v>
      </c>
      <c r="D17" s="76">
        <f t="shared" ref="D17:E19" si="11">C17+0.5</f>
        <v>11</v>
      </c>
      <c r="E17" s="76">
        <f t="shared" si="11"/>
        <v>11.5</v>
      </c>
      <c r="F17" s="78">
        <f>E17+0.7</f>
        <v>12.2</v>
      </c>
      <c r="G17" s="78">
        <f>F17+0.7</f>
        <v>12.9</v>
      </c>
      <c r="H17" s="66"/>
      <c r="I17" s="96" t="s">
        <v>171</v>
      </c>
      <c r="J17" s="96" t="s">
        <v>147</v>
      </c>
      <c r="K17" s="96" t="s">
        <v>139</v>
      </c>
      <c r="L17" s="96" t="s">
        <v>147</v>
      </c>
      <c r="M17" s="97" t="s">
        <v>147</v>
      </c>
      <c r="N17" s="96"/>
    </row>
    <row r="18" ht="29.15" customHeight="1" spans="1:14">
      <c r="A18" s="79" t="s">
        <v>149</v>
      </c>
      <c r="B18" s="70">
        <f t="shared" si="10"/>
        <v>32.5</v>
      </c>
      <c r="C18" s="71">
        <v>33</v>
      </c>
      <c r="D18" s="70">
        <f t="shared" si="11"/>
        <v>33.5</v>
      </c>
      <c r="E18" s="70">
        <f t="shared" si="11"/>
        <v>34</v>
      </c>
      <c r="F18" s="70">
        <f>E18+0.5</f>
        <v>34.5</v>
      </c>
      <c r="G18" s="70">
        <f t="shared" ref="G18:G19" si="12">F18</f>
        <v>34.5</v>
      </c>
      <c r="H18" s="66"/>
      <c r="I18" s="96" t="s">
        <v>139</v>
      </c>
      <c r="J18" s="96" t="s">
        <v>127</v>
      </c>
      <c r="K18" s="96" t="s">
        <v>171</v>
      </c>
      <c r="L18" s="96" t="s">
        <v>139</v>
      </c>
      <c r="M18" s="97" t="s">
        <v>127</v>
      </c>
      <c r="N18" s="96"/>
    </row>
    <row r="19" ht="29.15" customHeight="1" spans="1:14">
      <c r="A19" s="72" t="s">
        <v>150</v>
      </c>
      <c r="B19" s="70">
        <f t="shared" si="10"/>
        <v>24</v>
      </c>
      <c r="C19" s="73">
        <v>24.5</v>
      </c>
      <c r="D19" s="70">
        <f t="shared" si="11"/>
        <v>25</v>
      </c>
      <c r="E19" s="70">
        <f t="shared" si="11"/>
        <v>25.5</v>
      </c>
      <c r="F19" s="70">
        <f>E19+0.5</f>
        <v>26</v>
      </c>
      <c r="G19" s="70">
        <f t="shared" si="12"/>
        <v>26</v>
      </c>
      <c r="H19" s="66"/>
      <c r="I19" s="96" t="s">
        <v>127</v>
      </c>
      <c r="J19" s="96" t="s">
        <v>171</v>
      </c>
      <c r="K19" s="96" t="s">
        <v>147</v>
      </c>
      <c r="L19" s="96" t="s">
        <v>171</v>
      </c>
      <c r="M19" s="97" t="s">
        <v>127</v>
      </c>
      <c r="N19" s="96"/>
    </row>
    <row r="20" ht="29.15" customHeight="1" spans="1:14">
      <c r="A20" s="80"/>
      <c r="B20" s="81"/>
      <c r="C20" s="82"/>
      <c r="D20" s="81"/>
      <c r="E20" s="81"/>
      <c r="F20" s="81"/>
      <c r="G20" s="81"/>
      <c r="H20" s="66"/>
      <c r="I20" s="96"/>
      <c r="J20" s="96"/>
      <c r="K20" s="96"/>
      <c r="L20" s="96"/>
      <c r="M20" s="97"/>
      <c r="N20" s="96"/>
    </row>
    <row r="21" ht="29.15" customHeight="1" spans="1:14">
      <c r="A21" s="83"/>
      <c r="B21" s="193"/>
      <c r="C21" s="193"/>
      <c r="D21" s="193"/>
      <c r="E21" s="193"/>
      <c r="F21" s="193"/>
      <c r="G21" s="193"/>
      <c r="H21" s="84"/>
      <c r="I21" s="196"/>
      <c r="J21" s="196"/>
      <c r="K21" s="96"/>
      <c r="L21" s="196"/>
      <c r="M21" s="196"/>
      <c r="N21" s="196"/>
    </row>
    <row r="22" ht="15" spans="1:14">
      <c r="A22" s="85" t="s">
        <v>90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</row>
    <row r="23" ht="14.25" spans="1:14">
      <c r="A23" s="57" t="s">
        <v>175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</row>
    <row r="24" ht="14.25" spans="1:13">
      <c r="A24" s="86" t="s">
        <v>176</v>
      </c>
      <c r="B24" s="86"/>
      <c r="C24" s="86"/>
      <c r="D24" s="86"/>
      <c r="E24" s="86"/>
      <c r="F24" s="86"/>
      <c r="G24" s="86"/>
      <c r="H24" s="86"/>
      <c r="I24" s="85" t="s">
        <v>177</v>
      </c>
      <c r="J24" s="103"/>
      <c r="K24" s="85" t="s">
        <v>153</v>
      </c>
      <c r="L24" s="85"/>
      <c r="M24" s="85" t="s">
        <v>178</v>
      </c>
    </row>
    <row r="25" ht="19" customHeight="1" spans="1:1">
      <c r="A25" s="57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90" zoomScaleNormal="90" workbookViewId="0">
      <selection activeCell="I21" sqref="I21"/>
    </sheetView>
  </sheetViews>
  <sheetFormatPr defaultColWidth="9" defaultRowHeight="26.15" customHeight="1"/>
  <cols>
    <col min="1" max="1" width="17.0833333333333" style="57" customWidth="1"/>
    <col min="2" max="7" width="9.33333333333333" style="57" customWidth="1"/>
    <col min="8" max="8" width="1.33333333333333" style="57" customWidth="1"/>
    <col min="9" max="9" width="16.5" style="57" customWidth="1"/>
    <col min="10" max="10" width="17" style="57" customWidth="1"/>
    <col min="11" max="11" width="18.5" style="57" customWidth="1"/>
    <col min="12" max="12" width="16.5833333333333" style="57" customWidth="1"/>
    <col min="13" max="13" width="14.0833333333333" style="57" customWidth="1"/>
    <col min="14" max="14" width="16.3333333333333" style="57" customWidth="1"/>
    <col min="15" max="16384" width="9" style="57"/>
  </cols>
  <sheetData>
    <row r="1" ht="30" customHeight="1" spans="1:14">
      <c r="A1" s="58" t="s">
        <v>111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.15" customHeight="1" spans="1:14">
      <c r="A2" s="60" t="s">
        <v>27</v>
      </c>
      <c r="B2" s="61" t="s">
        <v>28</v>
      </c>
      <c r="C2" s="61"/>
      <c r="D2" s="62" t="s">
        <v>33</v>
      </c>
      <c r="E2" s="63" t="s">
        <v>34</v>
      </c>
      <c r="F2" s="63"/>
      <c r="G2" s="63"/>
      <c r="H2" s="64"/>
      <c r="I2" s="87" t="s">
        <v>22</v>
      </c>
      <c r="J2" s="88" t="s">
        <v>23</v>
      </c>
      <c r="K2" s="88"/>
      <c r="L2" s="88"/>
      <c r="M2" s="88"/>
      <c r="N2" s="89"/>
    </row>
    <row r="3" ht="29.15" customHeight="1" spans="1:14">
      <c r="A3" s="180" t="s">
        <v>112</v>
      </c>
      <c r="B3" s="65" t="s">
        <v>113</v>
      </c>
      <c r="C3" s="65"/>
      <c r="D3" s="65"/>
      <c r="E3" s="65"/>
      <c r="F3" s="65"/>
      <c r="G3" s="65"/>
      <c r="H3" s="66"/>
      <c r="I3" s="65" t="s">
        <v>114</v>
      </c>
      <c r="J3" s="65"/>
      <c r="K3" s="65"/>
      <c r="L3" s="65"/>
      <c r="M3" s="65"/>
      <c r="N3" s="90"/>
    </row>
    <row r="4" ht="29.15" customHeight="1" spans="1:14">
      <c r="A4" s="181"/>
      <c r="B4" s="67" t="s">
        <v>75</v>
      </c>
      <c r="C4" s="68" t="s">
        <v>76</v>
      </c>
      <c r="D4" s="67" t="s">
        <v>77</v>
      </c>
      <c r="E4" s="67" t="s">
        <v>78</v>
      </c>
      <c r="F4" s="67" t="s">
        <v>79</v>
      </c>
      <c r="G4" s="67" t="s">
        <v>80</v>
      </c>
      <c r="H4" s="66"/>
      <c r="I4" s="67" t="s">
        <v>75</v>
      </c>
      <c r="J4" s="68" t="s">
        <v>76</v>
      </c>
      <c r="K4" s="67" t="s">
        <v>77</v>
      </c>
      <c r="L4" s="67" t="s">
        <v>78</v>
      </c>
      <c r="M4" s="67" t="s">
        <v>79</v>
      </c>
      <c r="N4" s="187"/>
    </row>
    <row r="5" ht="29.15" customHeight="1" spans="1:14">
      <c r="A5" s="181"/>
      <c r="B5" s="182" t="s">
        <v>116</v>
      </c>
      <c r="C5" s="183" t="s">
        <v>117</v>
      </c>
      <c r="D5" s="182" t="s">
        <v>118</v>
      </c>
      <c r="E5" s="182" t="s">
        <v>119</v>
      </c>
      <c r="F5" s="182" t="s">
        <v>120</v>
      </c>
      <c r="G5" s="182" t="s">
        <v>121</v>
      </c>
      <c r="H5" s="66"/>
      <c r="I5" s="92"/>
      <c r="J5" s="92" t="s">
        <v>84</v>
      </c>
      <c r="K5" s="92" t="s">
        <v>84</v>
      </c>
      <c r="L5" s="92" t="s">
        <v>83</v>
      </c>
      <c r="M5" s="92"/>
      <c r="N5" s="93"/>
    </row>
    <row r="6" ht="29.15" customHeight="1" spans="1:14">
      <c r="A6" s="184"/>
      <c r="B6" s="185"/>
      <c r="C6" s="186"/>
      <c r="D6" s="185"/>
      <c r="E6" s="185"/>
      <c r="F6" s="185"/>
      <c r="G6" s="185"/>
      <c r="H6" s="66"/>
      <c r="I6" s="92" t="s">
        <v>179</v>
      </c>
      <c r="J6" s="92" t="s">
        <v>179</v>
      </c>
      <c r="K6" s="92" t="s">
        <v>179</v>
      </c>
      <c r="L6" s="92" t="s">
        <v>179</v>
      </c>
      <c r="M6" s="92" t="s">
        <v>179</v>
      </c>
      <c r="N6" s="188"/>
    </row>
    <row r="7" ht="29.15" customHeight="1" spans="1:14">
      <c r="A7" s="69" t="s">
        <v>123</v>
      </c>
      <c r="B7" s="70">
        <f t="shared" ref="B7:B9" si="0">C7-2</f>
        <v>58.5</v>
      </c>
      <c r="C7" s="71">
        <v>60.5</v>
      </c>
      <c r="D7" s="70">
        <f t="shared" ref="D7:E9" si="1">C7+2</f>
        <v>62.5</v>
      </c>
      <c r="E7" s="70">
        <f t="shared" si="1"/>
        <v>64.5</v>
      </c>
      <c r="F7" s="70">
        <f t="shared" ref="F7:G9" si="2">E7+1</f>
        <v>65.5</v>
      </c>
      <c r="G7" s="70">
        <f t="shared" si="2"/>
        <v>66.5</v>
      </c>
      <c r="H7" s="66"/>
      <c r="I7" s="94"/>
      <c r="J7" s="94" t="s">
        <v>180</v>
      </c>
      <c r="K7" s="94" t="s">
        <v>181</v>
      </c>
      <c r="L7" s="94" t="s">
        <v>182</v>
      </c>
      <c r="M7" s="94"/>
      <c r="N7" s="189"/>
    </row>
    <row r="8" ht="29.15" customHeight="1" spans="1:14">
      <c r="A8" s="72" t="s">
        <v>126</v>
      </c>
      <c r="B8" s="70">
        <f t="shared" si="0"/>
        <v>51</v>
      </c>
      <c r="C8" s="71">
        <v>53</v>
      </c>
      <c r="D8" s="70">
        <f t="shared" si="1"/>
        <v>55</v>
      </c>
      <c r="E8" s="70">
        <f t="shared" si="1"/>
        <v>57</v>
      </c>
      <c r="F8" s="70">
        <f t="shared" si="2"/>
        <v>58</v>
      </c>
      <c r="G8" s="70">
        <f t="shared" si="2"/>
        <v>59</v>
      </c>
      <c r="H8" s="66"/>
      <c r="I8" s="96"/>
      <c r="J8" s="96" t="s">
        <v>183</v>
      </c>
      <c r="K8" s="96" t="s">
        <v>183</v>
      </c>
      <c r="L8" s="96" t="s">
        <v>183</v>
      </c>
      <c r="M8" s="96"/>
      <c r="N8" s="190"/>
    </row>
    <row r="9" ht="29.15" customHeight="1" spans="1:14">
      <c r="A9" s="72" t="s">
        <v>128</v>
      </c>
      <c r="B9" s="70">
        <f t="shared" si="0"/>
        <v>51</v>
      </c>
      <c r="C9" s="73" t="s">
        <v>129</v>
      </c>
      <c r="D9" s="70">
        <f t="shared" si="1"/>
        <v>55</v>
      </c>
      <c r="E9" s="70">
        <f t="shared" si="1"/>
        <v>57</v>
      </c>
      <c r="F9" s="70">
        <f t="shared" si="2"/>
        <v>58</v>
      </c>
      <c r="G9" s="70">
        <f t="shared" si="2"/>
        <v>59</v>
      </c>
      <c r="H9" s="66"/>
      <c r="I9" s="96"/>
      <c r="J9" s="96" t="s">
        <v>183</v>
      </c>
      <c r="K9" s="96" t="s">
        <v>132</v>
      </c>
      <c r="L9" s="96" t="s">
        <v>183</v>
      </c>
      <c r="M9" s="96"/>
      <c r="N9" s="191"/>
    </row>
    <row r="10" ht="29.15" customHeight="1" spans="1:14">
      <c r="A10" s="72" t="s">
        <v>130</v>
      </c>
      <c r="B10" s="70">
        <f t="shared" ref="B10:B12" si="3">C10-4</f>
        <v>94</v>
      </c>
      <c r="C10" s="73">
        <v>98</v>
      </c>
      <c r="D10" s="70">
        <f t="shared" ref="D10:D12" si="4">C10+4</f>
        <v>102</v>
      </c>
      <c r="E10" s="70">
        <f>D10+4</f>
        <v>106</v>
      </c>
      <c r="F10" s="70">
        <f t="shared" ref="F10:F12" si="5">E10+6</f>
        <v>112</v>
      </c>
      <c r="G10" s="70">
        <f>F10+6</f>
        <v>118</v>
      </c>
      <c r="H10" s="66"/>
      <c r="I10" s="94"/>
      <c r="J10" s="94" t="s">
        <v>184</v>
      </c>
      <c r="K10" s="94" t="s">
        <v>185</v>
      </c>
      <c r="L10" s="94" t="s">
        <v>182</v>
      </c>
      <c r="M10" s="94"/>
      <c r="N10" s="192"/>
    </row>
    <row r="11" ht="29.15" customHeight="1" spans="1:14">
      <c r="A11" s="72" t="s">
        <v>131</v>
      </c>
      <c r="B11" s="70">
        <f t="shared" si="3"/>
        <v>87</v>
      </c>
      <c r="C11" s="73">
        <v>91</v>
      </c>
      <c r="D11" s="70">
        <f t="shared" si="4"/>
        <v>95</v>
      </c>
      <c r="E11" s="70">
        <f t="shared" ref="E11:E12" si="6">D11+5</f>
        <v>100</v>
      </c>
      <c r="F11" s="70">
        <f t="shared" si="5"/>
        <v>106</v>
      </c>
      <c r="G11" s="70">
        <f t="shared" ref="G11:G12" si="7">F11+7</f>
        <v>113</v>
      </c>
      <c r="H11" s="66"/>
      <c r="I11" s="94"/>
      <c r="J11" s="94" t="s">
        <v>186</v>
      </c>
      <c r="K11" s="94" t="s">
        <v>185</v>
      </c>
      <c r="L11" s="94" t="s">
        <v>183</v>
      </c>
      <c r="M11" s="94"/>
      <c r="N11" s="192"/>
    </row>
    <row r="12" ht="29.15" customHeight="1" spans="1:14">
      <c r="A12" s="72" t="s">
        <v>133</v>
      </c>
      <c r="B12" s="74">
        <f t="shared" si="3"/>
        <v>94</v>
      </c>
      <c r="C12" s="73" t="s">
        <v>134</v>
      </c>
      <c r="D12" s="74">
        <f t="shared" si="4"/>
        <v>102</v>
      </c>
      <c r="E12" s="74">
        <f t="shared" si="6"/>
        <v>107</v>
      </c>
      <c r="F12" s="74">
        <f t="shared" si="5"/>
        <v>113</v>
      </c>
      <c r="G12" s="74">
        <f t="shared" si="7"/>
        <v>120</v>
      </c>
      <c r="H12" s="66"/>
      <c r="I12" s="94"/>
      <c r="J12" s="94" t="s">
        <v>184</v>
      </c>
      <c r="K12" s="94" t="s">
        <v>184</v>
      </c>
      <c r="L12" s="94" t="s">
        <v>187</v>
      </c>
      <c r="M12" s="94"/>
      <c r="N12" s="192"/>
    </row>
    <row r="13" ht="29.15" customHeight="1" spans="1:14">
      <c r="A13" s="72" t="s">
        <v>138</v>
      </c>
      <c r="B13" s="70">
        <f t="shared" ref="B13:B15" si="8">C13-1</f>
        <v>54</v>
      </c>
      <c r="C13" s="71">
        <v>55</v>
      </c>
      <c r="D13" s="70">
        <f t="shared" ref="D13:E15" si="9">C13+1</f>
        <v>56</v>
      </c>
      <c r="E13" s="70">
        <f t="shared" si="9"/>
        <v>57</v>
      </c>
      <c r="F13" s="70">
        <f>E13+1.5</f>
        <v>58.5</v>
      </c>
      <c r="G13" s="70">
        <f>F13+1.5</f>
        <v>60</v>
      </c>
      <c r="H13" s="66"/>
      <c r="I13" s="96"/>
      <c r="J13" s="96" t="s">
        <v>184</v>
      </c>
      <c r="K13" s="96" t="s">
        <v>184</v>
      </c>
      <c r="L13" s="96" t="s">
        <v>184</v>
      </c>
      <c r="M13" s="96"/>
      <c r="N13" s="191"/>
    </row>
    <row r="14" ht="29.15" customHeight="1" spans="1:14">
      <c r="A14" s="72" t="s">
        <v>141</v>
      </c>
      <c r="B14" s="70">
        <f t="shared" si="8"/>
        <v>37</v>
      </c>
      <c r="C14" s="71">
        <v>38</v>
      </c>
      <c r="D14" s="70">
        <f t="shared" si="9"/>
        <v>39</v>
      </c>
      <c r="E14" s="70">
        <f t="shared" si="9"/>
        <v>40</v>
      </c>
      <c r="F14" s="70">
        <f>E14+1.2</f>
        <v>41.2</v>
      </c>
      <c r="G14" s="70">
        <f>F14+1.2</f>
        <v>42.4</v>
      </c>
      <c r="H14" s="66"/>
      <c r="I14" s="96"/>
      <c r="J14" s="96" t="s">
        <v>184</v>
      </c>
      <c r="K14" s="96" t="s">
        <v>184</v>
      </c>
      <c r="L14" s="96" t="s">
        <v>188</v>
      </c>
      <c r="M14" s="96"/>
      <c r="N14" s="191"/>
    </row>
    <row r="15" ht="29.15" customHeight="1" spans="1:14">
      <c r="A15" s="72" t="s">
        <v>142</v>
      </c>
      <c r="B15" s="70">
        <f t="shared" si="8"/>
        <v>58</v>
      </c>
      <c r="C15" s="71">
        <v>59</v>
      </c>
      <c r="D15" s="70">
        <f t="shared" si="9"/>
        <v>60</v>
      </c>
      <c r="E15" s="70">
        <f t="shared" si="9"/>
        <v>61</v>
      </c>
      <c r="F15" s="70">
        <f>E15+0.5</f>
        <v>61.5</v>
      </c>
      <c r="G15" s="70">
        <f>F15+0.5</f>
        <v>62</v>
      </c>
      <c r="H15" s="66"/>
      <c r="I15" s="96"/>
      <c r="J15" s="96" t="s">
        <v>189</v>
      </c>
      <c r="K15" s="96" t="s">
        <v>190</v>
      </c>
      <c r="L15" s="96" t="s">
        <v>191</v>
      </c>
      <c r="M15" s="96"/>
      <c r="N15" s="191"/>
    </row>
    <row r="16" ht="29.15" customHeight="1" spans="1:14">
      <c r="A16" s="72" t="s">
        <v>143</v>
      </c>
      <c r="B16" s="70">
        <f>C16-0.8</f>
        <v>17.2</v>
      </c>
      <c r="C16" s="71">
        <v>18</v>
      </c>
      <c r="D16" s="70">
        <f>C16+0.8</f>
        <v>18.8</v>
      </c>
      <c r="E16" s="70">
        <f>D16+0.8</f>
        <v>19.6</v>
      </c>
      <c r="F16" s="70">
        <f>E16+1.1</f>
        <v>20.7</v>
      </c>
      <c r="G16" s="70">
        <f>F16+1.1</f>
        <v>21.8</v>
      </c>
      <c r="H16" s="66"/>
      <c r="I16" s="96"/>
      <c r="J16" s="96" t="s">
        <v>192</v>
      </c>
      <c r="K16" s="96" t="s">
        <v>193</v>
      </c>
      <c r="L16" s="96" t="s">
        <v>194</v>
      </c>
      <c r="M16" s="96"/>
      <c r="N16" s="191"/>
    </row>
    <row r="17" ht="29.15" customHeight="1" spans="1:14">
      <c r="A17" s="72" t="s">
        <v>145</v>
      </c>
      <c r="B17" s="70">
        <f>C17-0.6</f>
        <v>14.9</v>
      </c>
      <c r="C17" s="75">
        <v>15.5</v>
      </c>
      <c r="D17" s="70">
        <f>C17+0.6</f>
        <v>16.1</v>
      </c>
      <c r="E17" s="70">
        <f>D17+0.6</f>
        <v>16.7</v>
      </c>
      <c r="F17" s="70">
        <f>E17+0.95</f>
        <v>17.65</v>
      </c>
      <c r="G17" s="70">
        <f>F17+0.95</f>
        <v>18.6</v>
      </c>
      <c r="H17" s="66"/>
      <c r="I17" s="96"/>
      <c r="J17" s="96" t="s">
        <v>183</v>
      </c>
      <c r="K17" s="96" t="s">
        <v>195</v>
      </c>
      <c r="L17" s="96" t="s">
        <v>194</v>
      </c>
      <c r="M17" s="96"/>
      <c r="N17" s="191"/>
    </row>
    <row r="18" ht="29.15" customHeight="1" spans="1:14">
      <c r="A18" s="72" t="s">
        <v>146</v>
      </c>
      <c r="B18" s="76">
        <f t="shared" ref="B18:B20" si="10">C18-0.5</f>
        <v>10</v>
      </c>
      <c r="C18" s="77">
        <v>10.5</v>
      </c>
      <c r="D18" s="76">
        <f t="shared" ref="D18:E20" si="11">C18+0.5</f>
        <v>11</v>
      </c>
      <c r="E18" s="76">
        <f t="shared" si="11"/>
        <v>11.5</v>
      </c>
      <c r="F18" s="78">
        <f>E18+0.7</f>
        <v>12.2</v>
      </c>
      <c r="G18" s="78">
        <f>F18+0.7</f>
        <v>12.9</v>
      </c>
      <c r="H18" s="66"/>
      <c r="I18" s="96"/>
      <c r="J18" s="96" t="s">
        <v>196</v>
      </c>
      <c r="K18" s="96" t="s">
        <v>196</v>
      </c>
      <c r="L18" s="96" t="s">
        <v>196</v>
      </c>
      <c r="M18" s="96"/>
      <c r="N18" s="191"/>
    </row>
    <row r="19" ht="29.15" customHeight="1" spans="1:14">
      <c r="A19" s="79" t="s">
        <v>149</v>
      </c>
      <c r="B19" s="70">
        <f t="shared" si="10"/>
        <v>32.5</v>
      </c>
      <c r="C19" s="71">
        <v>33</v>
      </c>
      <c r="D19" s="70">
        <f t="shared" si="11"/>
        <v>33.5</v>
      </c>
      <c r="E19" s="70">
        <f t="shared" si="11"/>
        <v>34</v>
      </c>
      <c r="F19" s="70">
        <f>E19+0.5</f>
        <v>34.5</v>
      </c>
      <c r="G19" s="70">
        <f t="shared" ref="G19:G20" si="12">F19</f>
        <v>34.5</v>
      </c>
      <c r="H19" s="66"/>
      <c r="I19" s="96"/>
      <c r="J19" s="96" t="s">
        <v>183</v>
      </c>
      <c r="K19" s="96" t="s">
        <v>189</v>
      </c>
      <c r="L19" s="96" t="s">
        <v>183</v>
      </c>
      <c r="M19" s="96"/>
      <c r="N19" s="191"/>
    </row>
    <row r="20" ht="29.15" customHeight="1" spans="1:14">
      <c r="A20" s="72" t="s">
        <v>150</v>
      </c>
      <c r="B20" s="70">
        <f t="shared" si="10"/>
        <v>24</v>
      </c>
      <c r="C20" s="73">
        <v>24.5</v>
      </c>
      <c r="D20" s="70">
        <f t="shared" si="11"/>
        <v>25</v>
      </c>
      <c r="E20" s="70">
        <f t="shared" si="11"/>
        <v>25.5</v>
      </c>
      <c r="F20" s="70">
        <f>E20+0.5</f>
        <v>26</v>
      </c>
      <c r="G20" s="70">
        <f t="shared" si="12"/>
        <v>26</v>
      </c>
      <c r="H20" s="66"/>
      <c r="I20" s="96"/>
      <c r="J20" s="96" t="s">
        <v>197</v>
      </c>
      <c r="K20" s="96" t="s">
        <v>198</v>
      </c>
      <c r="L20" s="96" t="s">
        <v>183</v>
      </c>
      <c r="M20" s="96"/>
      <c r="N20" s="191"/>
    </row>
    <row r="21" ht="29.15" customHeight="1" spans="1:14">
      <c r="A21" s="80"/>
      <c r="B21" s="81"/>
      <c r="C21" s="82"/>
      <c r="D21" s="81"/>
      <c r="E21" s="81"/>
      <c r="F21" s="81"/>
      <c r="G21" s="81"/>
      <c r="H21" s="66"/>
      <c r="I21" s="96"/>
      <c r="J21" s="96"/>
      <c r="K21" s="96"/>
      <c r="L21" s="96"/>
      <c r="M21" s="96"/>
      <c r="N21" s="191"/>
    </row>
    <row r="22" ht="29.15" customHeight="1" spans="1:14">
      <c r="A22" s="83"/>
      <c r="B22" s="83"/>
      <c r="C22" s="83"/>
      <c r="D22" s="83"/>
      <c r="E22" s="83"/>
      <c r="F22" s="83"/>
      <c r="G22" s="83"/>
      <c r="H22" s="84"/>
      <c r="I22" s="99"/>
      <c r="J22" s="100"/>
      <c r="K22" s="101"/>
      <c r="L22" s="100"/>
      <c r="M22" s="100"/>
      <c r="N22" s="102"/>
    </row>
    <row r="23" ht="15" spans="1:14">
      <c r="A23" s="85" t="s">
        <v>90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</row>
    <row r="24" ht="14.25" spans="1:14">
      <c r="A24" s="57" t="s">
        <v>175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</row>
    <row r="25" ht="14.25" spans="1:13">
      <c r="A25" s="86" t="s">
        <v>176</v>
      </c>
      <c r="B25" s="86"/>
      <c r="C25" s="86"/>
      <c r="D25" s="86"/>
      <c r="E25" s="86"/>
      <c r="F25" s="86"/>
      <c r="G25" s="86"/>
      <c r="H25" s="86"/>
      <c r="I25" s="85" t="s">
        <v>199</v>
      </c>
      <c r="J25" s="103"/>
      <c r="K25" s="85" t="s">
        <v>153</v>
      </c>
      <c r="L25" s="85"/>
      <c r="M25" s="85" t="s">
        <v>178</v>
      </c>
    </row>
    <row r="26" ht="19" customHeight="1" spans="1:1">
      <c r="A26" s="57" t="s">
        <v>155</v>
      </c>
    </row>
  </sheetData>
  <mergeCells count="14">
    <mergeCell ref="A1:N1"/>
    <mergeCell ref="B2:C2"/>
    <mergeCell ref="E2:G2"/>
    <mergeCell ref="J2:N2"/>
    <mergeCell ref="B3:G3"/>
    <mergeCell ref="I3:N3"/>
    <mergeCell ref="A3:A6"/>
    <mergeCell ref="B5:B6"/>
    <mergeCell ref="C5:C6"/>
    <mergeCell ref="D5:D6"/>
    <mergeCell ref="E5:E6"/>
    <mergeCell ref="F5:F6"/>
    <mergeCell ref="G5:G6"/>
    <mergeCell ref="H2:H22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N40" sqref="N40"/>
    </sheetView>
  </sheetViews>
  <sheetFormatPr defaultColWidth="10.0833333333333" defaultRowHeight="14.25"/>
  <cols>
    <col min="1" max="1" width="9.58333333333333" style="104" customWidth="1"/>
    <col min="2" max="2" width="11.0833333333333" style="104" customWidth="1"/>
    <col min="3" max="3" width="9.08333333333333" style="104" customWidth="1"/>
    <col min="4" max="4" width="9.5" style="104" customWidth="1"/>
    <col min="5" max="5" width="11.3333333333333" style="104" customWidth="1"/>
    <col min="6" max="6" width="10.3333333333333" style="104" customWidth="1"/>
    <col min="7" max="7" width="9.5" style="104" customWidth="1"/>
    <col min="8" max="8" width="9.08333333333333" style="104" customWidth="1"/>
    <col min="9" max="9" width="8.08333333333333" style="104" customWidth="1"/>
    <col min="10" max="10" width="10.5" style="104" customWidth="1"/>
    <col min="11" max="11" width="12.0833333333333" style="104" customWidth="1"/>
    <col min="12" max="16384" width="10.0833333333333" style="104"/>
  </cols>
  <sheetData>
    <row r="1" ht="26.25" spans="1:11">
      <c r="A1" s="105" t="s">
        <v>200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ht="15" spans="1:11">
      <c r="A2" s="106" t="s">
        <v>18</v>
      </c>
      <c r="B2" s="107" t="s">
        <v>19</v>
      </c>
      <c r="C2" s="107"/>
      <c r="D2" s="108" t="s">
        <v>27</v>
      </c>
      <c r="E2" s="109" t="s">
        <v>28</v>
      </c>
      <c r="F2" s="110" t="s">
        <v>201</v>
      </c>
      <c r="G2" s="111" t="s">
        <v>34</v>
      </c>
      <c r="H2" s="112"/>
      <c r="I2" s="139" t="s">
        <v>22</v>
      </c>
      <c r="J2" s="162" t="s">
        <v>23</v>
      </c>
      <c r="K2" s="163"/>
    </row>
    <row r="3" spans="1:11">
      <c r="A3" s="113" t="s">
        <v>40</v>
      </c>
      <c r="B3" s="114">
        <v>988</v>
      </c>
      <c r="C3" s="114"/>
      <c r="D3" s="115" t="s">
        <v>202</v>
      </c>
      <c r="E3" s="116">
        <v>45468</v>
      </c>
      <c r="F3" s="117"/>
      <c r="G3" s="117"/>
      <c r="H3" s="118" t="s">
        <v>203</v>
      </c>
      <c r="I3" s="118"/>
      <c r="J3" s="118"/>
      <c r="K3" s="164"/>
    </row>
    <row r="4" spans="1:11">
      <c r="A4" s="119" t="s">
        <v>37</v>
      </c>
      <c r="B4" s="114">
        <v>2</v>
      </c>
      <c r="C4" s="114">
        <v>5</v>
      </c>
      <c r="D4" s="120" t="s">
        <v>204</v>
      </c>
      <c r="E4" s="117"/>
      <c r="F4" s="117"/>
      <c r="G4" s="117"/>
      <c r="H4" s="120" t="s">
        <v>205</v>
      </c>
      <c r="I4" s="120"/>
      <c r="J4" s="133" t="s">
        <v>31</v>
      </c>
      <c r="K4" s="165" t="s">
        <v>32</v>
      </c>
    </row>
    <row r="5" spans="1:11">
      <c r="A5" s="119" t="s">
        <v>206</v>
      </c>
      <c r="B5" s="114">
        <v>1</v>
      </c>
      <c r="C5" s="114"/>
      <c r="D5" s="115" t="s">
        <v>207</v>
      </c>
      <c r="E5" s="115" t="s">
        <v>208</v>
      </c>
      <c r="F5" s="115" t="s">
        <v>209</v>
      </c>
      <c r="G5" s="115" t="s">
        <v>210</v>
      </c>
      <c r="H5" s="120" t="s">
        <v>211</v>
      </c>
      <c r="I5" s="120"/>
      <c r="J5" s="133" t="s">
        <v>31</v>
      </c>
      <c r="K5" s="165" t="s">
        <v>32</v>
      </c>
    </row>
    <row r="6" ht="15" spans="1:11">
      <c r="A6" s="121" t="s">
        <v>212</v>
      </c>
      <c r="B6" s="122">
        <v>80</v>
      </c>
      <c r="C6" s="122"/>
      <c r="D6" s="123" t="s">
        <v>213</v>
      </c>
      <c r="E6" s="124"/>
      <c r="F6" s="125">
        <v>988</v>
      </c>
      <c r="G6" s="123"/>
      <c r="H6" s="126" t="s">
        <v>214</v>
      </c>
      <c r="I6" s="126"/>
      <c r="J6" s="125" t="s">
        <v>31</v>
      </c>
      <c r="K6" s="166" t="s">
        <v>32</v>
      </c>
    </row>
    <row r="7" ht="1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215</v>
      </c>
      <c r="B8" s="110" t="s">
        <v>216</v>
      </c>
      <c r="C8" s="110" t="s">
        <v>217</v>
      </c>
      <c r="D8" s="110" t="s">
        <v>218</v>
      </c>
      <c r="E8" s="110" t="s">
        <v>219</v>
      </c>
      <c r="F8" s="110" t="s">
        <v>220</v>
      </c>
      <c r="G8" s="131"/>
      <c r="H8" s="132"/>
      <c r="I8" s="132"/>
      <c r="J8" s="132"/>
      <c r="K8" s="167"/>
    </row>
    <row r="9" spans="1:11">
      <c r="A9" s="119" t="s">
        <v>221</v>
      </c>
      <c r="B9" s="120"/>
      <c r="C9" s="133" t="s">
        <v>31</v>
      </c>
      <c r="D9" s="133" t="s">
        <v>32</v>
      </c>
      <c r="E9" s="115" t="s">
        <v>222</v>
      </c>
      <c r="F9" s="134" t="s">
        <v>223</v>
      </c>
      <c r="G9" s="135"/>
      <c r="H9" s="136"/>
      <c r="I9" s="136"/>
      <c r="J9" s="136"/>
      <c r="K9" s="168"/>
    </row>
    <row r="10" spans="1:11">
      <c r="A10" s="119" t="s">
        <v>224</v>
      </c>
      <c r="B10" s="120"/>
      <c r="C10" s="133" t="s">
        <v>31</v>
      </c>
      <c r="D10" s="133" t="s">
        <v>32</v>
      </c>
      <c r="E10" s="115" t="s">
        <v>225</v>
      </c>
      <c r="F10" s="134" t="s">
        <v>226</v>
      </c>
      <c r="G10" s="135" t="s">
        <v>227</v>
      </c>
      <c r="H10" s="136"/>
      <c r="I10" s="136"/>
      <c r="J10" s="136"/>
      <c r="K10" s="168"/>
    </row>
    <row r="11" spans="1:11">
      <c r="A11" s="137" t="s">
        <v>163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9"/>
    </row>
    <row r="12" spans="1:11">
      <c r="A12" s="113" t="s">
        <v>52</v>
      </c>
      <c r="B12" s="133" t="s">
        <v>48</v>
      </c>
      <c r="C12" s="133" t="s">
        <v>49</v>
      </c>
      <c r="D12" s="134"/>
      <c r="E12" s="115" t="s">
        <v>50</v>
      </c>
      <c r="F12" s="133" t="s">
        <v>48</v>
      </c>
      <c r="G12" s="133" t="s">
        <v>49</v>
      </c>
      <c r="H12" s="133"/>
      <c r="I12" s="115" t="s">
        <v>228</v>
      </c>
      <c r="J12" s="133" t="s">
        <v>48</v>
      </c>
      <c r="K12" s="165" t="s">
        <v>49</v>
      </c>
    </row>
    <row r="13" spans="1:11">
      <c r="A13" s="113" t="s">
        <v>55</v>
      </c>
      <c r="B13" s="133" t="s">
        <v>48</v>
      </c>
      <c r="C13" s="133" t="s">
        <v>49</v>
      </c>
      <c r="D13" s="134"/>
      <c r="E13" s="115" t="s">
        <v>60</v>
      </c>
      <c r="F13" s="133" t="s">
        <v>48</v>
      </c>
      <c r="G13" s="133" t="s">
        <v>49</v>
      </c>
      <c r="H13" s="133"/>
      <c r="I13" s="115" t="s">
        <v>229</v>
      </c>
      <c r="J13" s="133" t="s">
        <v>48</v>
      </c>
      <c r="K13" s="165" t="s">
        <v>49</v>
      </c>
    </row>
    <row r="14" ht="15" spans="1:11">
      <c r="A14" s="121" t="s">
        <v>230</v>
      </c>
      <c r="B14" s="125" t="s">
        <v>48</v>
      </c>
      <c r="C14" s="125" t="s">
        <v>49</v>
      </c>
      <c r="D14" s="124"/>
      <c r="E14" s="123" t="s">
        <v>231</v>
      </c>
      <c r="F14" s="125" t="s">
        <v>48</v>
      </c>
      <c r="G14" s="125" t="s">
        <v>49</v>
      </c>
      <c r="H14" s="125"/>
      <c r="I14" s="123" t="s">
        <v>232</v>
      </c>
      <c r="J14" s="125" t="s">
        <v>48</v>
      </c>
      <c r="K14" s="166" t="s">
        <v>49</v>
      </c>
    </row>
    <row r="15" ht="15" spans="1:11">
      <c r="A15" s="127"/>
      <c r="B15" s="129"/>
      <c r="C15" s="129"/>
      <c r="D15" s="128"/>
      <c r="E15" s="127"/>
      <c r="F15" s="129"/>
      <c r="G15" s="129"/>
      <c r="H15" s="129"/>
      <c r="I15" s="127"/>
      <c r="J15" s="129"/>
      <c r="K15" s="129"/>
    </row>
    <row r="16" spans="1:11">
      <c r="A16" s="106" t="s">
        <v>233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70"/>
    </row>
    <row r="17" spans="1:11">
      <c r="A17" s="119" t="s">
        <v>234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1"/>
    </row>
    <row r="18" spans="1:11">
      <c r="A18" s="119" t="s">
        <v>235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1"/>
    </row>
    <row r="19" spans="1:11">
      <c r="A19" s="140" t="s">
        <v>236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5"/>
    </row>
    <row r="20" spans="1:11">
      <c r="A20" s="141" t="s">
        <v>237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2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2"/>
    </row>
    <row r="22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2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3"/>
    </row>
    <row r="24" spans="1:11">
      <c r="A24" s="119" t="s">
        <v>89</v>
      </c>
      <c r="B24" s="120"/>
      <c r="C24" s="133" t="s">
        <v>31</v>
      </c>
      <c r="D24" s="133" t="s">
        <v>32</v>
      </c>
      <c r="E24" s="118"/>
      <c r="F24" s="118"/>
      <c r="G24" s="118"/>
      <c r="H24" s="118"/>
      <c r="I24" s="118"/>
      <c r="J24" s="118"/>
      <c r="K24" s="164"/>
    </row>
    <row r="25" ht="15" spans="1:11">
      <c r="A25" s="145" t="s">
        <v>238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4"/>
    </row>
    <row r="26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239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5"/>
    </row>
    <row r="28" spans="1:11">
      <c r="A28" s="141" t="s">
        <v>240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72"/>
    </row>
    <row r="29" spans="1:11">
      <c r="A29" s="141" t="s">
        <v>241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72"/>
    </row>
    <row r="30" ht="14" customHeight="1" spans="1:11">
      <c r="A30" s="141" t="s">
        <v>242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72"/>
    </row>
    <row r="31" ht="14" customHeight="1" spans="1:11">
      <c r="A31" s="141" t="s">
        <v>243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72"/>
    </row>
    <row r="32" ht="14" customHeight="1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72"/>
    </row>
    <row r="33" ht="14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6"/>
    </row>
    <row r="34" ht="14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2"/>
    </row>
    <row r="35" ht="14" customHeight="1" spans="1:11">
      <c r="A35" s="152"/>
      <c r="B35" s="142"/>
      <c r="C35" s="142"/>
      <c r="D35" s="142"/>
      <c r="E35" s="142"/>
      <c r="F35" s="142"/>
      <c r="G35" s="142"/>
      <c r="H35" s="142"/>
      <c r="I35" s="142"/>
      <c r="J35" s="142"/>
      <c r="K35" s="172"/>
    </row>
    <row r="36" ht="14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7"/>
    </row>
    <row r="37" ht="18.75" customHeight="1" spans="1:11">
      <c r="A37" s="155" t="s">
        <v>244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8"/>
    </row>
    <row r="38" ht="18.75" customHeight="1" spans="1:11">
      <c r="A38" s="119" t="s">
        <v>245</v>
      </c>
      <c r="B38" s="120"/>
      <c r="C38" s="120"/>
      <c r="D38" s="118" t="s">
        <v>246</v>
      </c>
      <c r="E38" s="118"/>
      <c r="F38" s="157" t="s">
        <v>247</v>
      </c>
      <c r="G38" s="158"/>
      <c r="H38" s="120" t="s">
        <v>248</v>
      </c>
      <c r="I38" s="120"/>
      <c r="J38" s="120" t="s">
        <v>249</v>
      </c>
      <c r="K38" s="171"/>
    </row>
    <row r="39" ht="18.75" customHeight="1" spans="1:11">
      <c r="A39" s="119" t="s">
        <v>90</v>
      </c>
      <c r="B39" s="120" t="s">
        <v>250</v>
      </c>
      <c r="C39" s="120"/>
      <c r="D39" s="120"/>
      <c r="E39" s="120"/>
      <c r="F39" s="120"/>
      <c r="G39" s="120"/>
      <c r="H39" s="120"/>
      <c r="I39" s="120"/>
      <c r="J39" s="120"/>
      <c r="K39" s="171"/>
    </row>
    <row r="40" ht="31" customHeight="1" spans="1:11">
      <c r="A40" s="119" t="s">
        <v>251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71"/>
    </row>
    <row r="41" ht="18.75" customHeight="1" spans="1:11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71"/>
    </row>
    <row r="42" ht="32.15" customHeight="1" spans="1:11">
      <c r="A42" s="121" t="s">
        <v>102</v>
      </c>
      <c r="B42" s="159" t="s">
        <v>252</v>
      </c>
      <c r="C42" s="159"/>
      <c r="D42" s="123" t="s">
        <v>253</v>
      </c>
      <c r="E42" s="124" t="s">
        <v>105</v>
      </c>
      <c r="F42" s="123" t="s">
        <v>106</v>
      </c>
      <c r="G42" s="160">
        <v>45478</v>
      </c>
      <c r="H42" s="161" t="s">
        <v>107</v>
      </c>
      <c r="I42" s="161"/>
      <c r="J42" s="159" t="s">
        <v>108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90" zoomScaleNormal="90" topLeftCell="A11" workbookViewId="0">
      <selection activeCell="F26" sqref="F26"/>
    </sheetView>
  </sheetViews>
  <sheetFormatPr defaultColWidth="9" defaultRowHeight="26.15" customHeight="1"/>
  <cols>
    <col min="1" max="1" width="17.0833333333333" style="57" customWidth="1"/>
    <col min="2" max="7" width="9.33333333333333" style="57" customWidth="1"/>
    <col min="8" max="8" width="1.33333333333333" style="57" customWidth="1"/>
    <col min="9" max="9" width="16.5" style="57" customWidth="1"/>
    <col min="10" max="10" width="17" style="57" customWidth="1"/>
    <col min="11" max="11" width="18.5" style="57" customWidth="1"/>
    <col min="12" max="12" width="16.5833333333333" style="57" customWidth="1"/>
    <col min="13" max="13" width="14.0833333333333" style="57" customWidth="1"/>
    <col min="14" max="14" width="16.3333333333333" style="57" customWidth="1"/>
    <col min="15" max="16384" width="9" style="57"/>
  </cols>
  <sheetData>
    <row r="1" ht="30" customHeight="1" spans="1:14">
      <c r="A1" s="58" t="s">
        <v>111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.15" customHeight="1" spans="1:14">
      <c r="A2" s="60" t="s">
        <v>27</v>
      </c>
      <c r="B2" s="61" t="s">
        <v>28</v>
      </c>
      <c r="C2" s="61"/>
      <c r="D2" s="62" t="s">
        <v>33</v>
      </c>
      <c r="E2" s="63" t="s">
        <v>34</v>
      </c>
      <c r="F2" s="63"/>
      <c r="G2" s="63"/>
      <c r="H2" s="64"/>
      <c r="I2" s="87" t="s">
        <v>22</v>
      </c>
      <c r="J2" s="88" t="s">
        <v>23</v>
      </c>
      <c r="K2" s="88"/>
      <c r="L2" s="88"/>
      <c r="M2" s="88"/>
      <c r="N2" s="89"/>
    </row>
    <row r="3" ht="29.15" customHeight="1" spans="1:14">
      <c r="A3" s="65" t="s">
        <v>112</v>
      </c>
      <c r="B3" s="65" t="s">
        <v>113</v>
      </c>
      <c r="C3" s="65"/>
      <c r="D3" s="65"/>
      <c r="E3" s="65"/>
      <c r="F3" s="65"/>
      <c r="G3" s="65"/>
      <c r="H3" s="66"/>
      <c r="I3" s="65" t="s">
        <v>114</v>
      </c>
      <c r="J3" s="65"/>
      <c r="K3" s="65"/>
      <c r="L3" s="65"/>
      <c r="M3" s="65"/>
      <c r="N3" s="90"/>
    </row>
    <row r="4" ht="29.15" customHeight="1" spans="1:14">
      <c r="A4" s="65"/>
      <c r="B4" s="67" t="s">
        <v>75</v>
      </c>
      <c r="C4" s="68" t="s">
        <v>76</v>
      </c>
      <c r="D4" s="67" t="s">
        <v>77</v>
      </c>
      <c r="E4" s="67" t="s">
        <v>78</v>
      </c>
      <c r="F4" s="67" t="s">
        <v>79</v>
      </c>
      <c r="G4" s="67" t="s">
        <v>80</v>
      </c>
      <c r="H4" s="66"/>
      <c r="I4" s="67" t="s">
        <v>75</v>
      </c>
      <c r="J4" s="68" t="s">
        <v>76</v>
      </c>
      <c r="K4" s="67" t="s">
        <v>77</v>
      </c>
      <c r="L4" s="67" t="s">
        <v>78</v>
      </c>
      <c r="M4" s="67" t="s">
        <v>79</v>
      </c>
      <c r="N4" s="91"/>
    </row>
    <row r="5" ht="29.15" customHeight="1" spans="1:14">
      <c r="A5" s="65"/>
      <c r="B5" s="67" t="s">
        <v>116</v>
      </c>
      <c r="C5" s="68" t="s">
        <v>117</v>
      </c>
      <c r="D5" s="67" t="s">
        <v>118</v>
      </c>
      <c r="E5" s="67" t="s">
        <v>119</v>
      </c>
      <c r="F5" s="67" t="s">
        <v>120</v>
      </c>
      <c r="G5" s="67" t="s">
        <v>121</v>
      </c>
      <c r="H5" s="66"/>
      <c r="I5" s="92" t="s">
        <v>83</v>
      </c>
      <c r="J5" s="92" t="s">
        <v>84</v>
      </c>
      <c r="K5" s="92" t="s">
        <v>83</v>
      </c>
      <c r="L5" s="92" t="s">
        <v>84</v>
      </c>
      <c r="M5" s="92" t="s">
        <v>84</v>
      </c>
      <c r="N5" s="93"/>
    </row>
    <row r="6" ht="29.15" customHeight="1" spans="1:14">
      <c r="A6" s="69" t="s">
        <v>123</v>
      </c>
      <c r="B6" s="70">
        <f>C6-2</f>
        <v>58.5</v>
      </c>
      <c r="C6" s="71">
        <v>60.5</v>
      </c>
      <c r="D6" s="70">
        <f>C6+2</f>
        <v>62.5</v>
      </c>
      <c r="E6" s="70">
        <f>D6+2</f>
        <v>64.5</v>
      </c>
      <c r="F6" s="70">
        <f>E6+1</f>
        <v>65.5</v>
      </c>
      <c r="G6" s="70">
        <f>F6+1</f>
        <v>66.5</v>
      </c>
      <c r="H6" s="66"/>
      <c r="I6" s="94" t="s">
        <v>144</v>
      </c>
      <c r="J6" s="94" t="s">
        <v>144</v>
      </c>
      <c r="K6" s="94" t="s">
        <v>139</v>
      </c>
      <c r="L6" s="94" t="s">
        <v>172</v>
      </c>
      <c r="M6" s="94" t="s">
        <v>144</v>
      </c>
      <c r="N6" s="95"/>
    </row>
    <row r="7" ht="29.15" customHeight="1" spans="1:14">
      <c r="A7" s="72" t="s">
        <v>130</v>
      </c>
      <c r="B7" s="70">
        <f t="shared" ref="B7:B9" si="0">C7-4</f>
        <v>94</v>
      </c>
      <c r="C7" s="73">
        <v>98</v>
      </c>
      <c r="D7" s="70">
        <f t="shared" ref="D7:D9" si="1">C7+4</f>
        <v>102</v>
      </c>
      <c r="E7" s="70">
        <f>D7+4</f>
        <v>106</v>
      </c>
      <c r="F7" s="70">
        <f t="shared" ref="F7:F9" si="2">E7+6</f>
        <v>112</v>
      </c>
      <c r="G7" s="70">
        <f>F7+6</f>
        <v>118</v>
      </c>
      <c r="H7" s="66"/>
      <c r="I7" s="96" t="s">
        <v>127</v>
      </c>
      <c r="J7" s="96" t="s">
        <v>170</v>
      </c>
      <c r="K7" s="96" t="s">
        <v>171</v>
      </c>
      <c r="L7" s="96" t="s">
        <v>127</v>
      </c>
      <c r="M7" s="96" t="s">
        <v>127</v>
      </c>
      <c r="N7" s="96"/>
    </row>
    <row r="8" ht="29.15" customHeight="1" spans="1:14">
      <c r="A8" s="72" t="s">
        <v>131</v>
      </c>
      <c r="B8" s="70">
        <f t="shared" si="0"/>
        <v>87</v>
      </c>
      <c r="C8" s="73">
        <v>91</v>
      </c>
      <c r="D8" s="70">
        <f t="shared" si="1"/>
        <v>95</v>
      </c>
      <c r="E8" s="70">
        <f t="shared" ref="E8:E9" si="3">D8+5</f>
        <v>100</v>
      </c>
      <c r="F8" s="70">
        <f t="shared" si="2"/>
        <v>106</v>
      </c>
      <c r="G8" s="70">
        <f t="shared" ref="G8:G9" si="4">F8+7</f>
        <v>113</v>
      </c>
      <c r="H8" s="66"/>
      <c r="I8" s="96" t="s">
        <v>174</v>
      </c>
      <c r="J8" s="96" t="s">
        <v>127</v>
      </c>
      <c r="K8" s="96" t="s">
        <v>127</v>
      </c>
      <c r="L8" s="96" t="s">
        <v>127</v>
      </c>
      <c r="M8" s="97" t="s">
        <v>169</v>
      </c>
      <c r="N8" s="96"/>
    </row>
    <row r="9" ht="29.15" customHeight="1" spans="1:14">
      <c r="A9" s="72" t="s">
        <v>133</v>
      </c>
      <c r="B9" s="74">
        <f t="shared" si="0"/>
        <v>94</v>
      </c>
      <c r="C9" s="73" t="s">
        <v>134</v>
      </c>
      <c r="D9" s="74">
        <f t="shared" si="1"/>
        <v>102</v>
      </c>
      <c r="E9" s="74">
        <f t="shared" si="3"/>
        <v>107</v>
      </c>
      <c r="F9" s="74">
        <f t="shared" si="2"/>
        <v>113</v>
      </c>
      <c r="G9" s="74">
        <f t="shared" si="4"/>
        <v>120</v>
      </c>
      <c r="H9" s="66"/>
      <c r="I9" s="96" t="s">
        <v>144</v>
      </c>
      <c r="J9" s="96" t="s">
        <v>169</v>
      </c>
      <c r="K9" s="96" t="s">
        <v>172</v>
      </c>
      <c r="L9" s="96" t="s">
        <v>171</v>
      </c>
      <c r="M9" s="97" t="s">
        <v>125</v>
      </c>
      <c r="N9" s="96"/>
    </row>
    <row r="10" ht="29.15" customHeight="1" spans="1:14">
      <c r="A10" s="72" t="s">
        <v>138</v>
      </c>
      <c r="B10" s="70">
        <f t="shared" ref="B10:B12" si="5">C10-1</f>
        <v>54</v>
      </c>
      <c r="C10" s="71">
        <v>55</v>
      </c>
      <c r="D10" s="70">
        <f t="shared" ref="D10:E12" si="6">C10+1</f>
        <v>56</v>
      </c>
      <c r="E10" s="70">
        <f t="shared" si="6"/>
        <v>57</v>
      </c>
      <c r="F10" s="70">
        <f>E10+1.5</f>
        <v>58.5</v>
      </c>
      <c r="G10" s="70">
        <f>F10+1.5</f>
        <v>60</v>
      </c>
      <c r="H10" s="66"/>
      <c r="I10" s="96" t="s">
        <v>125</v>
      </c>
      <c r="J10" s="96" t="s">
        <v>144</v>
      </c>
      <c r="K10" s="96" t="s">
        <v>173</v>
      </c>
      <c r="L10" s="96" t="s">
        <v>125</v>
      </c>
      <c r="M10" s="97" t="s">
        <v>172</v>
      </c>
      <c r="N10" s="96"/>
    </row>
    <row r="11" ht="29.15" customHeight="1" spans="1:14">
      <c r="A11" s="72" t="s">
        <v>141</v>
      </c>
      <c r="B11" s="70">
        <f t="shared" si="5"/>
        <v>37</v>
      </c>
      <c r="C11" s="71">
        <v>38</v>
      </c>
      <c r="D11" s="70">
        <f t="shared" si="6"/>
        <v>39</v>
      </c>
      <c r="E11" s="70">
        <f t="shared" si="6"/>
        <v>40</v>
      </c>
      <c r="F11" s="70">
        <f>E11+1.2</f>
        <v>41.2</v>
      </c>
      <c r="G11" s="70">
        <f>F11+1.2</f>
        <v>42.4</v>
      </c>
      <c r="H11" s="66"/>
      <c r="I11" s="96" t="s">
        <v>125</v>
      </c>
      <c r="J11" s="96" t="s">
        <v>125</v>
      </c>
      <c r="K11" s="96" t="s">
        <v>125</v>
      </c>
      <c r="L11" s="96" t="s">
        <v>125</v>
      </c>
      <c r="M11" s="97" t="s">
        <v>144</v>
      </c>
      <c r="N11" s="96"/>
    </row>
    <row r="12" ht="29.15" customHeight="1" spans="1:14">
      <c r="A12" s="72" t="s">
        <v>142</v>
      </c>
      <c r="B12" s="70">
        <f t="shared" si="5"/>
        <v>58</v>
      </c>
      <c r="C12" s="71">
        <v>59</v>
      </c>
      <c r="D12" s="70">
        <f t="shared" si="6"/>
        <v>60</v>
      </c>
      <c r="E12" s="70">
        <f t="shared" si="6"/>
        <v>61</v>
      </c>
      <c r="F12" s="70">
        <f>E12+0.5</f>
        <v>61.5</v>
      </c>
      <c r="G12" s="70">
        <f>F12+0.5</f>
        <v>62</v>
      </c>
      <c r="H12" s="66"/>
      <c r="I12" s="96" t="s">
        <v>127</v>
      </c>
      <c r="J12" s="96" t="s">
        <v>139</v>
      </c>
      <c r="K12" s="96" t="s">
        <v>139</v>
      </c>
      <c r="L12" s="96" t="s">
        <v>171</v>
      </c>
      <c r="M12" s="97" t="s">
        <v>127</v>
      </c>
      <c r="N12" s="96"/>
    </row>
    <row r="13" ht="29.15" customHeight="1" spans="1:14">
      <c r="A13" s="72" t="s">
        <v>143</v>
      </c>
      <c r="B13" s="70">
        <f>C13-0.8</f>
        <v>17.2</v>
      </c>
      <c r="C13" s="71">
        <v>18</v>
      </c>
      <c r="D13" s="70">
        <f>C13+0.8</f>
        <v>18.8</v>
      </c>
      <c r="E13" s="70">
        <f>D13+0.8</f>
        <v>19.6</v>
      </c>
      <c r="F13" s="70">
        <f>E13+1.1</f>
        <v>20.7</v>
      </c>
      <c r="G13" s="70">
        <f>F13+1.1</f>
        <v>21.8</v>
      </c>
      <c r="H13" s="66"/>
      <c r="I13" s="96" t="s">
        <v>127</v>
      </c>
      <c r="J13" s="96" t="s">
        <v>171</v>
      </c>
      <c r="K13" s="96" t="s">
        <v>127</v>
      </c>
      <c r="L13" s="96" t="s">
        <v>147</v>
      </c>
      <c r="M13" s="97" t="s">
        <v>174</v>
      </c>
      <c r="N13" s="96"/>
    </row>
    <row r="14" ht="29.15" customHeight="1" spans="1:14">
      <c r="A14" s="72" t="s">
        <v>145</v>
      </c>
      <c r="B14" s="70">
        <f>C14-0.6</f>
        <v>14.9</v>
      </c>
      <c r="C14" s="75">
        <v>15.5</v>
      </c>
      <c r="D14" s="70">
        <f>C14+0.6</f>
        <v>16.1</v>
      </c>
      <c r="E14" s="70">
        <f>D14+0.6</f>
        <v>16.7</v>
      </c>
      <c r="F14" s="70">
        <f>E14+0.95</f>
        <v>17.65</v>
      </c>
      <c r="G14" s="70">
        <f>F14+0.95</f>
        <v>18.6</v>
      </c>
      <c r="H14" s="66"/>
      <c r="I14" s="94" t="s">
        <v>125</v>
      </c>
      <c r="J14" s="94" t="s">
        <v>127</v>
      </c>
      <c r="K14" s="94" t="s">
        <v>127</v>
      </c>
      <c r="L14" s="94" t="s">
        <v>127</v>
      </c>
      <c r="M14" s="98" t="s">
        <v>174</v>
      </c>
      <c r="N14" s="96"/>
    </row>
    <row r="15" ht="29.15" customHeight="1" spans="1:14">
      <c r="A15" s="72" t="s">
        <v>146</v>
      </c>
      <c r="B15" s="76">
        <f t="shared" ref="B15:B17" si="7">C15-0.5</f>
        <v>10</v>
      </c>
      <c r="C15" s="77">
        <v>10.5</v>
      </c>
      <c r="D15" s="76">
        <f t="shared" ref="D15:E17" si="8">C15+0.5</f>
        <v>11</v>
      </c>
      <c r="E15" s="76">
        <f t="shared" si="8"/>
        <v>11.5</v>
      </c>
      <c r="F15" s="78">
        <f>E15+0.7</f>
        <v>12.2</v>
      </c>
      <c r="G15" s="78">
        <f>F15+0.7</f>
        <v>12.9</v>
      </c>
      <c r="H15" s="66"/>
      <c r="I15" s="96" t="s">
        <v>171</v>
      </c>
      <c r="J15" s="96" t="s">
        <v>147</v>
      </c>
      <c r="K15" s="96" t="s">
        <v>139</v>
      </c>
      <c r="L15" s="96" t="s">
        <v>147</v>
      </c>
      <c r="M15" s="97" t="s">
        <v>147</v>
      </c>
      <c r="N15" s="96"/>
    </row>
    <row r="16" ht="29.15" customHeight="1" spans="1:14">
      <c r="A16" s="79" t="s">
        <v>149</v>
      </c>
      <c r="B16" s="70">
        <f t="shared" si="7"/>
        <v>32.5</v>
      </c>
      <c r="C16" s="71">
        <v>33</v>
      </c>
      <c r="D16" s="70">
        <f t="shared" si="8"/>
        <v>33.5</v>
      </c>
      <c r="E16" s="70">
        <f t="shared" si="8"/>
        <v>34</v>
      </c>
      <c r="F16" s="70">
        <f>E16+0.5</f>
        <v>34.5</v>
      </c>
      <c r="G16" s="70">
        <f t="shared" ref="G16:G17" si="9">F16</f>
        <v>34.5</v>
      </c>
      <c r="H16" s="66"/>
      <c r="I16" s="96" t="s">
        <v>147</v>
      </c>
      <c r="J16" s="96" t="s">
        <v>127</v>
      </c>
      <c r="K16" s="96" t="s">
        <v>171</v>
      </c>
      <c r="L16" s="96" t="s">
        <v>127</v>
      </c>
      <c r="M16" s="97" t="s">
        <v>174</v>
      </c>
      <c r="N16" s="94"/>
    </row>
    <row r="17" ht="29.15" customHeight="1" spans="1:14">
      <c r="A17" s="72" t="s">
        <v>150</v>
      </c>
      <c r="B17" s="70">
        <f t="shared" si="7"/>
        <v>24</v>
      </c>
      <c r="C17" s="73">
        <v>24.5</v>
      </c>
      <c r="D17" s="70">
        <f t="shared" si="8"/>
        <v>25</v>
      </c>
      <c r="E17" s="70">
        <f t="shared" si="8"/>
        <v>25.5</v>
      </c>
      <c r="F17" s="70">
        <f>E17+0.5</f>
        <v>26</v>
      </c>
      <c r="G17" s="70">
        <f t="shared" si="9"/>
        <v>26</v>
      </c>
      <c r="H17" s="66"/>
      <c r="I17" s="96" t="s">
        <v>127</v>
      </c>
      <c r="J17" s="96" t="s">
        <v>127</v>
      </c>
      <c r="K17" s="96" t="s">
        <v>147</v>
      </c>
      <c r="L17" s="96" t="s">
        <v>147</v>
      </c>
      <c r="M17" s="97" t="s">
        <v>127</v>
      </c>
      <c r="N17" s="96"/>
    </row>
    <row r="18" ht="29.15" customHeight="1" spans="1:14">
      <c r="A18" s="80"/>
      <c r="B18" s="81"/>
      <c r="C18" s="82"/>
      <c r="D18" s="81"/>
      <c r="E18" s="81"/>
      <c r="F18" s="81"/>
      <c r="G18" s="81"/>
      <c r="H18" s="66"/>
      <c r="I18" s="96"/>
      <c r="J18" s="96"/>
      <c r="K18" s="96"/>
      <c r="L18" s="96"/>
      <c r="M18" s="96"/>
      <c r="N18" s="96"/>
    </row>
    <row r="19" ht="29.15" customHeight="1" spans="1:14">
      <c r="A19" s="83"/>
      <c r="B19" s="83"/>
      <c r="C19" s="83"/>
      <c r="D19" s="83"/>
      <c r="E19" s="83"/>
      <c r="F19" s="83"/>
      <c r="G19" s="83"/>
      <c r="H19" s="84"/>
      <c r="I19" s="99"/>
      <c r="J19" s="100"/>
      <c r="K19" s="101"/>
      <c r="L19" s="100"/>
      <c r="M19" s="100"/>
      <c r="N19" s="102"/>
    </row>
    <row r="20" ht="15" spans="1:14">
      <c r="A20" s="85" t="s">
        <v>90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</row>
    <row r="21" ht="14.25" spans="1:14">
      <c r="A21" s="57" t="s">
        <v>175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</row>
    <row r="22" spans="1:14">
      <c r="A22" s="86" t="s">
        <v>176</v>
      </c>
      <c r="B22" s="86"/>
      <c r="C22" s="86"/>
      <c r="D22" s="86"/>
      <c r="E22" s="86"/>
      <c r="F22" s="86"/>
      <c r="G22" s="86"/>
      <c r="H22" s="86"/>
      <c r="I22" s="85" t="s">
        <v>254</v>
      </c>
      <c r="J22" s="103"/>
      <c r="K22" s="85" t="s">
        <v>153</v>
      </c>
      <c r="L22" s="85"/>
      <c r="M22" s="85" t="s">
        <v>154</v>
      </c>
      <c r="N22" s="57" t="s">
        <v>255</v>
      </c>
    </row>
    <row r="23" ht="19" customHeight="1" spans="1:1">
      <c r="A23" s="57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E7" sqref="E7:E8"/>
    </sheetView>
  </sheetViews>
  <sheetFormatPr defaultColWidth="9" defaultRowHeight="14.25"/>
  <cols>
    <col min="1" max="1" width="7" customWidth="1"/>
    <col min="2" max="2" width="12" customWidth="1"/>
    <col min="3" max="3" width="12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257</v>
      </c>
      <c r="B2" s="5" t="s">
        <v>258</v>
      </c>
      <c r="C2" s="5" t="s">
        <v>259</v>
      </c>
      <c r="D2" s="5" t="s">
        <v>260</v>
      </c>
      <c r="E2" s="5" t="s">
        <v>261</v>
      </c>
      <c r="F2" s="5" t="s">
        <v>262</v>
      </c>
      <c r="G2" s="5" t="s">
        <v>263</v>
      </c>
      <c r="H2" s="5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5" t="s">
        <v>270</v>
      </c>
      <c r="O2" s="5" t="s">
        <v>271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272</v>
      </c>
      <c r="J3" s="4" t="s">
        <v>272</v>
      </c>
      <c r="K3" s="4" t="s">
        <v>272</v>
      </c>
      <c r="L3" s="4" t="s">
        <v>272</v>
      </c>
      <c r="M3" s="4" t="s">
        <v>272</v>
      </c>
      <c r="N3" s="7"/>
      <c r="O3" s="7"/>
    </row>
    <row r="4" ht="20" customHeight="1" spans="1:15">
      <c r="A4" s="9">
        <v>1</v>
      </c>
      <c r="B4" s="9" t="s">
        <v>273</v>
      </c>
      <c r="C4" s="9" t="s">
        <v>274</v>
      </c>
      <c r="D4" s="9" t="s">
        <v>83</v>
      </c>
      <c r="E4" s="9" t="s">
        <v>275</v>
      </c>
      <c r="F4" s="53" t="s">
        <v>276</v>
      </c>
      <c r="G4" s="9"/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9"/>
      <c r="O4" s="9" t="s">
        <v>277</v>
      </c>
    </row>
    <row r="5" spans="1:15">
      <c r="A5" s="9">
        <v>2</v>
      </c>
      <c r="B5" s="9" t="s">
        <v>273</v>
      </c>
      <c r="C5" s="9" t="s">
        <v>274</v>
      </c>
      <c r="D5" s="9" t="s">
        <v>83</v>
      </c>
      <c r="E5" s="9" t="s">
        <v>28</v>
      </c>
      <c r="F5" s="53" t="s">
        <v>276</v>
      </c>
      <c r="G5" s="9"/>
      <c r="H5" s="9"/>
      <c r="I5" s="9">
        <v>1</v>
      </c>
      <c r="J5" s="9">
        <v>0</v>
      </c>
      <c r="K5" s="9">
        <v>0</v>
      </c>
      <c r="L5" s="9">
        <v>0</v>
      </c>
      <c r="M5" s="9">
        <v>1</v>
      </c>
      <c r="N5" s="9"/>
      <c r="O5" s="9" t="s">
        <v>277</v>
      </c>
    </row>
    <row r="6" spans="1:15">
      <c r="A6" s="9">
        <v>3</v>
      </c>
      <c r="B6" s="9" t="s">
        <v>273</v>
      </c>
      <c r="C6" s="9" t="s">
        <v>274</v>
      </c>
      <c r="D6" s="9" t="s">
        <v>83</v>
      </c>
      <c r="E6" s="9" t="s">
        <v>278</v>
      </c>
      <c r="F6" s="53" t="s">
        <v>276</v>
      </c>
      <c r="G6" s="9"/>
      <c r="H6" s="9"/>
      <c r="I6" s="9">
        <v>1</v>
      </c>
      <c r="J6" s="9">
        <v>0</v>
      </c>
      <c r="K6" s="9">
        <v>0</v>
      </c>
      <c r="L6" s="9">
        <v>0</v>
      </c>
      <c r="M6" s="9">
        <v>1</v>
      </c>
      <c r="N6" s="9"/>
      <c r="O6" s="9" t="s">
        <v>277</v>
      </c>
    </row>
    <row r="7" spans="1:15">
      <c r="A7" s="9">
        <v>4</v>
      </c>
      <c r="B7" s="9" t="s">
        <v>279</v>
      </c>
      <c r="C7" s="9" t="s">
        <v>274</v>
      </c>
      <c r="D7" s="9" t="s">
        <v>84</v>
      </c>
      <c r="E7" s="9" t="s">
        <v>28</v>
      </c>
      <c r="F7" s="53" t="s">
        <v>276</v>
      </c>
      <c r="G7" s="9"/>
      <c r="H7" s="9"/>
      <c r="I7" s="9">
        <v>1</v>
      </c>
      <c r="J7" s="9">
        <v>0</v>
      </c>
      <c r="K7" s="9">
        <v>0</v>
      </c>
      <c r="L7" s="9">
        <v>0</v>
      </c>
      <c r="M7" s="9">
        <v>0</v>
      </c>
      <c r="N7" s="9"/>
      <c r="O7" s="9" t="s">
        <v>277</v>
      </c>
    </row>
    <row r="8" spans="1:15">
      <c r="A8" s="9">
        <v>5</v>
      </c>
      <c r="B8" s="9" t="s">
        <v>279</v>
      </c>
      <c r="C8" s="9" t="s">
        <v>274</v>
      </c>
      <c r="D8" s="9" t="s">
        <v>84</v>
      </c>
      <c r="E8" s="9" t="s">
        <v>278</v>
      </c>
      <c r="F8" s="53" t="s">
        <v>276</v>
      </c>
      <c r="G8" s="9"/>
      <c r="H8" s="9"/>
      <c r="I8" s="9">
        <v>1</v>
      </c>
      <c r="J8" s="9">
        <v>0</v>
      </c>
      <c r="K8" s="9">
        <v>0</v>
      </c>
      <c r="L8" s="9">
        <v>0</v>
      </c>
      <c r="M8" s="9">
        <v>0</v>
      </c>
      <c r="N8" s="9"/>
      <c r="O8" s="9" t="s">
        <v>277</v>
      </c>
    </row>
    <row r="9" spans="1:15">
      <c r="A9" s="9"/>
      <c r="B9" s="9"/>
      <c r="C9" s="9"/>
      <c r="D9" s="9"/>
      <c r="E9" s="9"/>
      <c r="F9" s="53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>
      <c r="A12" s="9"/>
      <c r="B12" s="9"/>
      <c r="C12" s="9"/>
      <c r="D12" s="9"/>
      <c r="E12" s="9"/>
      <c r="F12" s="53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4" t="s">
        <v>280</v>
      </c>
      <c r="B19" s="54"/>
      <c r="C19" s="54"/>
      <c r="D19" s="54"/>
      <c r="E19" s="55"/>
      <c r="F19" s="55"/>
      <c r="G19" s="55"/>
      <c r="H19" s="55"/>
      <c r="I19" s="55"/>
      <c r="J19" s="56" t="s">
        <v>281</v>
      </c>
      <c r="K19" s="56"/>
      <c r="L19" s="56"/>
      <c r="M19" s="56"/>
      <c r="N19" s="54"/>
      <c r="O19" s="54"/>
    </row>
    <row r="20" ht="63" customHeight="1" spans="1:15">
      <c r="A20" s="19" t="s">
        <v>282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">
      <c r="A21" t="s">
        <v>283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9 O12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2024-07-06T08:18:10Z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2052-12.1.0.17440</vt:lpwstr>
  </property>
</Properties>
</file>