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5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2.面料缩率" sheetId="8" r:id="rId7"/>
    <sheet name="1.面料验布" sheetId="7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<sst xmlns="http://schemas.openxmlformats.org/spreadsheetml/2006/main" count="869" uniqueCount="361">
  <si>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</si>
  <si>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</si>
  <si>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</si>
  <si>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</si>
  <si>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</si>
  <si>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</si>
  <si>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</si>
  <si>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</si>
  <si>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</si>
  <si>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</si>
  <si>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</si>
  <si>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</si>
  <si>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</si>
  <si>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</si>
  <si>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</si>
  <si>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</si>
  <si>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</si>
  <si>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</si>
  <si>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</si>
  <si>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</si>
  <si>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</si>
  <si>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</si>
  <si>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</si>
  <si>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</si>
  <si>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</si>
  <si>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</si>
  <si>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</si>
  <si>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</si>
  <si>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</si>
  <si>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</si>
  <si>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</si>
  <si>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</si>
  <si>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</si>
  <si>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</si>
  <si>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</si>
  <si>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</si>
  <si>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</si>
  <si>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</si>
  <si>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</si>
  <si>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</si>
  <si>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</si>
  <si>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</si>
  <si>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</si>
  <si>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</si>
  <si>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</si>
  <si>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</si>
  <si>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</si>
  <si>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</si>
  <si>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</si>
  <si>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</si>
  <si>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</si>
  <si>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</si>
  <si>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</si>
  <si>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</si>
  <si>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</si>
  <si>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</si>
  <si>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</si>
  <si>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</si>
  <si>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通渭</t>
  </si>
  <si>
    <t>订单基础信息</t>
  </si>
  <si>
    <t>生产•出货进度</t>
  </si>
  <si>
    <t>指示•确认资料</t>
  </si>
  <si>
    <t>款号</t>
  </si>
  <si>
    <t>TAEECM91363</t>
  </si>
  <si>
    <t>合同交期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</si>
  <si>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</si>
  <si>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</si>
  <si>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</si>
  <si>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</si>
  <si>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</si>
  <si>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</si>
  <si>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</si>
  <si>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</si>
  <si>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</si>
  <si>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</si>
  <si>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</si>
  <si>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</si>
  <si>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</si>
  <si>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</si>
  <si>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</si>
  <si>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</si>
  <si>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</si>
  <si>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</si>
  <si>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</si>
  <si>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</si>
  <si>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</si>
  <si>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</si>
  <si>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</si>
  <si>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</si>
  <si>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</si>
  <si>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</si>
  <si>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</si>
  <si>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</si>
  <si>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</si>
  <si>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</si>
  <si>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</si>
  <si>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</si>
  <si>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</si>
  <si>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</si>
  <si>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</si>
  <si>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</si>
  <si>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</si>
  <si>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</si>
  <si>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</si>
  <si>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</si>
  <si>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</si>
  <si>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</si>
  <si>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</si>
  <si>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</si>
  <si>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</si>
  <si>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</si>
  <si>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</si>
  <si>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</si>
  <si>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</si>
  <si>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</si>
  <si>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</si>
  <si>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</si>
  <si>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</si>
  <si>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</si>
  <si>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</si>
  <si>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黑色</t>
  </si>
  <si>
    <t>灰湖绿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</si>
  <si>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</si>
  <si>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灰湖绿</t>
    </r>
    <r>
      <rPr>
        <sz val="11"/>
        <rFont val="宋体"/>
        <charset val="134"/>
      </rPr>
      <t>L</t>
    </r>
    <r>
      <rPr>
        <sz val="11"/>
        <rFont val="宋体"/>
        <charset val="134"/>
      </rPr>
      <t>/1.</t>
    </r>
    <r>
      <rPr>
        <sz val="11"/>
        <rFont val="宋体"/>
        <charset val="134"/>
      </rPr>
      <t>XL/1.XXL/1.件。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</si>
  <si>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</si>
  <si>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</si>
  <si>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</si>
  <si>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</si>
  <si>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</si>
  <si>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</si>
  <si>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</si>
  <si>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3.袖口压线宽窄，</t>
  </si>
  <si>
    <r>
      <rPr>
        <sz val="11"/>
        <rFont val="宋体"/>
        <charset val="134"/>
      </rPr>
      <t>4</t>
    </r>
    <r>
      <rPr>
        <sz val="11"/>
        <rFont val="宋体"/>
        <charset val="134"/>
      </rPr>
      <t>.止口宽，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</si>
  <si>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</si>
  <si>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</si>
  <si>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</si>
  <si>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</si>
  <si>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</si>
  <si>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</si>
  <si>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</si>
  <si>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</si>
  <si>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</si>
  <si>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潘金刚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</si>
  <si>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</si>
  <si>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</si>
  <si>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</si>
  <si>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</si>
  <si>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</si>
  <si>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</si>
  <si>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</si>
  <si>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</si>
  <si>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</si>
  <si>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</si>
  <si>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</si>
  <si>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</si>
  <si>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</si>
  <si>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</si>
  <si>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</si>
  <si>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1.号位外漏，</t>
  </si>
  <si>
    <t>2.袖口压线宽窄，</t>
  </si>
  <si>
    <t>3.脏污。</t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</si>
  <si>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</si>
  <si>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</si>
  <si>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</si>
  <si>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</si>
  <si>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</si>
  <si>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</si>
  <si>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</si>
  <si>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</si>
  <si>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</si>
  <si>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</si>
  <si>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</si>
  <si>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</si>
  <si>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</si>
  <si>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</si>
  <si>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</si>
  <si>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</si>
  <si>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</si>
  <si>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</si>
  <si>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</si>
  <si>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</si>
  <si>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</si>
  <si>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</si>
  <si>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</si>
  <si>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</si>
  <si>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</si>
  <si>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</si>
  <si>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</si>
  <si>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</si>
  <si>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</si>
  <si>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</si>
  <si>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</si>
  <si>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</si>
  <si>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</si>
  <si>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</si>
  <si>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</si>
  <si>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</si>
  <si>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</si>
  <si>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</si>
  <si>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</si>
  <si>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</si>
  <si>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</si>
  <si>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1.脏污2件，</t>
  </si>
  <si>
    <t>2.开线1件，</t>
  </si>
  <si>
    <t>3.线头2件。</t>
  </si>
  <si>
    <t>4.熨烫不平1件。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</si>
  <si>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</si>
  <si>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</si>
  <si>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</si>
  <si>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</si>
  <si>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</si>
  <si>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</si>
  <si>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尾期远程验货，工厂自检按照要求抽验200件，验货合格，不良品已经改正，可以出货</t>
  </si>
  <si>
    <t>服装QC部门</t>
  </si>
  <si>
    <t>检验人</t>
  </si>
  <si>
    <t>QC规格测量表</t>
  </si>
  <si>
    <t>甘肃通渭工厂</t>
  </si>
  <si>
    <t>部位名称</t>
  </si>
  <si>
    <t>指示规格  FINAL SPEC</t>
  </si>
  <si>
    <t>样品规格  SAMPLE SPEC</t>
  </si>
  <si>
    <t>号型</t>
  </si>
  <si>
    <t>165/88B</t>
  </si>
  <si>
    <t>170/92B</t>
  </si>
  <si>
    <t>175/96B</t>
  </si>
  <si>
    <t>180/100B</t>
  </si>
  <si>
    <t>185/104B</t>
  </si>
  <si>
    <t>190/108B</t>
  </si>
  <si>
    <t>蓝黑</t>
  </si>
  <si>
    <t>后中长</t>
  </si>
  <si>
    <t>+0.5/0.2</t>
  </si>
  <si>
    <t>+1.5/+1.5</t>
  </si>
  <si>
    <t>+1.5/+0.8</t>
  </si>
  <si>
    <t>+1.5/+1</t>
  </si>
  <si>
    <t>+1.2/1.2</t>
  </si>
  <si>
    <t>+1.2/1</t>
  </si>
  <si>
    <t>前中拉链长</t>
  </si>
  <si>
    <t>0/0</t>
  </si>
  <si>
    <t>胸围</t>
  </si>
  <si>
    <t>0/+0.5</t>
  </si>
  <si>
    <t>+0.5/0</t>
  </si>
  <si>
    <t>+1/0.5</t>
  </si>
  <si>
    <t>腰围</t>
  </si>
  <si>
    <t>摆围（平量）</t>
  </si>
  <si>
    <t>肩宽</t>
  </si>
  <si>
    <t>肩点袖长</t>
  </si>
  <si>
    <t>0/-0.5</t>
  </si>
  <si>
    <t>0.5/-0.5</t>
  </si>
  <si>
    <t>袖肥/2（参考值）</t>
  </si>
  <si>
    <t>袖肘围/2</t>
  </si>
  <si>
    <t>袖口围/2(拉量)</t>
  </si>
  <si>
    <t>袖口围/2(平量)</t>
  </si>
  <si>
    <t>袖口围松紧净</t>
  </si>
  <si>
    <t>前领高</t>
  </si>
  <si>
    <t>后领高</t>
  </si>
  <si>
    <t>上领围</t>
  </si>
  <si>
    <t>下领围</t>
  </si>
  <si>
    <t xml:space="preserve">     初期请洗测2-3件，有问题的另加测量数量。</t>
  </si>
  <si>
    <t>验货时间：6-28</t>
  </si>
  <si>
    <t>跟单QC:</t>
  </si>
  <si>
    <t>工厂负责人：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</si>
  <si>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</si>
  <si>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</si>
  <si>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</si>
  <si>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</si>
  <si>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</si>
  <si>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</si>
  <si>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</si>
  <si>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</si>
  <si>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</si>
  <si>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</si>
  <si>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</si>
  <si>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</si>
  <si>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</si>
  <si>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</si>
  <si>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</si>
  <si>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</si>
  <si>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</si>
  <si>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</si>
  <si>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TAEECM92364，TAEECM91363</t>
  </si>
  <si>
    <t>合格</t>
  </si>
  <si>
    <t>YES</t>
  </si>
  <si>
    <t>E23021356</t>
  </si>
  <si>
    <t>22FW冷灰紫/19SS高级灰</t>
  </si>
  <si>
    <t>TAEECM92364</t>
  </si>
  <si>
    <t>E23021332</t>
  </si>
  <si>
    <t>23FW寂静紫/Q77//19SS高级灰</t>
  </si>
  <si>
    <r>
      <rPr>
        <sz val="12"/>
        <color theme="1"/>
        <rFont val="宋体"/>
        <charset val="134"/>
        <scheme val="minor"/>
      </rPr>
      <t>E230213</t>
    </r>
    <r>
      <rPr>
        <sz val="12"/>
        <color theme="1"/>
        <rFont val="宋体"/>
        <charset val="134"/>
        <scheme val="minor"/>
      </rPr>
      <t>78</t>
    </r>
  </si>
  <si>
    <t>22FW蓝黑/O47//19FW木炭灰</t>
  </si>
  <si>
    <r>
      <rPr>
        <sz val="12"/>
        <color theme="1"/>
        <rFont val="宋体"/>
        <charset val="134"/>
        <scheme val="minor"/>
      </rPr>
      <t>E230213</t>
    </r>
    <r>
      <rPr>
        <sz val="12"/>
        <color theme="1"/>
        <rFont val="宋体"/>
        <charset val="134"/>
        <scheme val="minor"/>
      </rPr>
      <t>52</t>
    </r>
  </si>
  <si>
    <t>20FW灰湖绿//19FW木炭灰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</si>
  <si>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5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10</t>
    </r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</si>
  <si>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</si>
  <si>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</si>
  <si>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</si>
  <si>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</si>
  <si>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</si>
  <si>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</si>
  <si>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</si>
  <si>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</si>
  <si>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</si>
  <si>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</si>
  <si>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</si>
  <si>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</si>
  <si>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</si>
  <si>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制表时间：2024-5-10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</si>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</sst>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1" borderId="7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5" fillId="0" borderId="76" applyNumberFormat="0" applyFill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2" borderId="78" applyNumberFormat="0" applyAlignment="0" applyProtection="0">
      <alignment vertical="center"/>
    </xf>
    <xf numFmtId="0" fontId="48" fillId="13" borderId="79" applyNumberFormat="0" applyAlignment="0" applyProtection="0">
      <alignment vertical="center"/>
    </xf>
    <xf numFmtId="0" fontId="49" fillId="13" borderId="78" applyNumberFormat="0" applyAlignment="0" applyProtection="0">
      <alignment vertical="center"/>
    </xf>
    <xf numFmtId="0" fontId="50" fillId="14" borderId="80" applyNumberFormat="0" applyAlignment="0" applyProtection="0">
      <alignment vertical="center"/>
    </xf>
    <xf numFmtId="0" fontId="51" fillId="0" borderId="81" applyNumberFormat="0" applyFill="0" applyAlignment="0" applyProtection="0">
      <alignment vertical="center"/>
    </xf>
    <xf numFmtId="0" fontId="52" fillId="0" borderId="82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8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59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59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60" fillId="0" borderId="0"/>
  </cellStyleXfs>
  <cellXfs count="3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49" applyFont="1" applyFill="1" applyBorder="1" applyAlignment="1">
      <alignment horizontal="center" vertical="center" wrapText="1"/>
    </xf>
    <xf numFmtId="0" fontId="6" fillId="3" borderId="6" xfId="5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6" fillId="3" borderId="8" xfId="52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 wrapText="1"/>
    </xf>
    <xf numFmtId="0" fontId="6" fillId="0" borderId="12" xfId="52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6" fillId="0" borderId="13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5" xfId="49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6" fillId="0" borderId="7" xfId="52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6" fillId="4" borderId="16" xfId="52" applyFont="1" applyFill="1" applyBorder="1" applyAlignment="1">
      <alignment horizontal="center" vertical="center" wrapText="1"/>
    </xf>
    <xf numFmtId="0" fontId="12" fillId="3" borderId="7" xfId="5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13" fillId="0" borderId="17" xfId="52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13" fillId="5" borderId="17" xfId="52" applyFont="1" applyFill="1" applyBorder="1" applyAlignment="1">
      <alignment horizontal="left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10" fillId="3" borderId="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4" fillId="3" borderId="0" xfId="56" applyFont="1" applyFill="1"/>
    <xf numFmtId="0" fontId="15" fillId="3" borderId="0" xfId="56" applyFont="1" applyFill="1" applyBorder="1" applyAlignment="1">
      <alignment horizontal="center"/>
    </xf>
    <xf numFmtId="0" fontId="14" fillId="3" borderId="0" xfId="56" applyFont="1" applyFill="1" applyBorder="1" applyAlignment="1">
      <alignment horizontal="center"/>
    </xf>
    <xf numFmtId="0" fontId="15" fillId="3" borderId="18" xfId="54" applyFont="1" applyFill="1" applyBorder="1" applyAlignment="1">
      <alignment horizontal="left" vertical="center"/>
    </xf>
    <xf numFmtId="0" fontId="14" fillId="3" borderId="19" xfId="54" applyFont="1" applyFill="1" applyBorder="1" applyAlignment="1">
      <alignment horizontal="center" vertical="center"/>
    </xf>
    <xf numFmtId="0" fontId="15" fillId="3" borderId="19" xfId="54" applyFont="1" applyFill="1" applyBorder="1" applyAlignment="1">
      <alignment vertical="center"/>
    </xf>
    <xf numFmtId="0" fontId="14" fillId="3" borderId="19" xfId="56" applyFont="1" applyFill="1" applyBorder="1" applyAlignment="1">
      <alignment horizontal="center"/>
    </xf>
    <xf numFmtId="0" fontId="15" fillId="3" borderId="20" xfId="56" applyFont="1" applyFill="1" applyBorder="1" applyAlignment="1" applyProtection="1">
      <alignment horizontal="center" vertical="center"/>
    </xf>
    <xf numFmtId="0" fontId="15" fillId="3" borderId="2" xfId="56" applyFont="1" applyFill="1" applyBorder="1" applyAlignment="1">
      <alignment horizontal="center" vertical="center"/>
    </xf>
    <xf numFmtId="0" fontId="14" fillId="3" borderId="2" xfId="56" applyFont="1" applyFill="1" applyBorder="1" applyAlignment="1">
      <alignment horizontal="center"/>
    </xf>
    <xf numFmtId="0" fontId="16" fillId="0" borderId="2" xfId="61" applyFont="1" applyBorder="1" applyAlignment="1">
      <alignment horizontal="center" vertical="center"/>
    </xf>
    <xf numFmtId="0" fontId="17" fillId="0" borderId="2" xfId="55" applyFont="1" applyFill="1" applyBorder="1" applyAlignment="1">
      <alignment horizontal="left"/>
    </xf>
    <xf numFmtId="0" fontId="18" fillId="0" borderId="2" xfId="61" applyFont="1" applyBorder="1" applyAlignment="1">
      <alignment horizontal="center" vertical="center"/>
    </xf>
    <xf numFmtId="0" fontId="18" fillId="6" borderId="2" xfId="61" applyFont="1" applyFill="1" applyBorder="1" applyAlignment="1">
      <alignment horizontal="center" vertical="center"/>
    </xf>
    <xf numFmtId="0" fontId="16" fillId="6" borderId="2" xfId="61" applyFont="1" applyFill="1" applyBorder="1" applyAlignment="1">
      <alignment horizontal="center" vertical="center"/>
    </xf>
    <xf numFmtId="0" fontId="15" fillId="3" borderId="0" xfId="56" applyFont="1" applyFill="1"/>
    <xf numFmtId="0" fontId="0" fillId="3" borderId="0" xfId="58" applyFont="1" applyFill="1">
      <alignment vertical="center"/>
    </xf>
    <xf numFmtId="0" fontId="15" fillId="3" borderId="19" xfId="54" applyFont="1" applyFill="1" applyBorder="1" applyAlignment="1">
      <alignment horizontal="left" vertical="center"/>
    </xf>
    <xf numFmtId="0" fontId="14" fillId="3" borderId="21" xfId="54" applyFont="1" applyFill="1" applyBorder="1" applyAlignment="1">
      <alignment horizontal="center" vertical="center"/>
    </xf>
    <xf numFmtId="0" fontId="15" fillId="3" borderId="2" xfId="56" applyFont="1" applyFill="1" applyBorder="1" applyAlignment="1" applyProtection="1">
      <alignment horizontal="center" vertical="center"/>
    </xf>
    <xf numFmtId="0" fontId="15" fillId="3" borderId="22" xfId="56" applyFont="1" applyFill="1" applyBorder="1" applyAlignment="1" applyProtection="1">
      <alignment horizontal="center" vertical="center"/>
    </xf>
    <xf numFmtId="0" fontId="14" fillId="3" borderId="2" xfId="56" applyFont="1" applyFill="1" applyBorder="1" applyAlignment="1" applyProtection="1">
      <alignment horizontal="center" vertical="center"/>
    </xf>
    <xf numFmtId="0" fontId="16" fillId="0" borderId="2" xfId="61" applyFont="1" applyFill="1" applyBorder="1" applyAlignment="1">
      <alignment horizontal="center" vertical="center"/>
    </xf>
    <xf numFmtId="49" fontId="19" fillId="3" borderId="2" xfId="58" applyNumberFormat="1" applyFont="1" applyFill="1" applyBorder="1" applyAlignment="1">
      <alignment horizontal="center" vertical="center"/>
    </xf>
    <xf numFmtId="14" fontId="15" fillId="3" borderId="0" xfId="56" applyNumberFormat="1" applyFont="1" applyFill="1"/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23" xfId="54" applyFont="1" applyFill="1" applyBorder="1" applyAlignment="1">
      <alignment horizontal="center" vertical="top"/>
    </xf>
    <xf numFmtId="0" fontId="22" fillId="0" borderId="24" xfId="54" applyFont="1" applyFill="1" applyBorder="1" applyAlignment="1">
      <alignment horizontal="left" vertical="center"/>
    </xf>
    <xf numFmtId="0" fontId="23" fillId="0" borderId="25" xfId="54" applyFont="1" applyBorder="1" applyAlignment="1">
      <alignment horizontal="center" vertical="center"/>
    </xf>
    <xf numFmtId="0" fontId="22" fillId="0" borderId="26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vertical="center"/>
    </xf>
    <xf numFmtId="0" fontId="22" fillId="0" borderId="26" xfId="54" applyFont="1" applyFill="1" applyBorder="1" applyAlignment="1">
      <alignment vertical="center"/>
    </xf>
    <xf numFmtId="0" fontId="24" fillId="0" borderId="26" xfId="54" applyFont="1" applyFill="1" applyBorder="1" applyAlignment="1">
      <alignment horizontal="center" vertical="center"/>
    </xf>
    <xf numFmtId="0" fontId="22" fillId="0" borderId="27" xfId="54" applyFont="1" applyFill="1" applyBorder="1" applyAlignment="1">
      <alignment vertical="center"/>
    </xf>
    <xf numFmtId="0" fontId="23" fillId="0" borderId="28" xfId="54" applyFont="1" applyFill="1" applyBorder="1" applyAlignment="1">
      <alignment horizontal="center" vertical="center"/>
    </xf>
    <xf numFmtId="0" fontId="22" fillId="0" borderId="28" xfId="54" applyFont="1" applyFill="1" applyBorder="1" applyAlignment="1">
      <alignment vertical="center"/>
    </xf>
    <xf numFmtId="58" fontId="24" fillId="0" borderId="28" xfId="54" applyNumberFormat="1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2" fillId="0" borderId="28" xfId="54" applyFont="1" applyFill="1" applyBorder="1" applyAlignment="1">
      <alignment horizontal="center" vertical="center"/>
    </xf>
    <xf numFmtId="0" fontId="22" fillId="0" borderId="27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righ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29" xfId="54" applyFont="1" applyFill="1" applyBorder="1" applyAlignment="1">
      <alignment vertical="center"/>
    </xf>
    <xf numFmtId="0" fontId="23" fillId="0" borderId="30" xfId="54" applyFont="1" applyFill="1" applyBorder="1" applyAlignment="1">
      <alignment horizontal="right" vertical="center"/>
    </xf>
    <xf numFmtId="0" fontId="22" fillId="0" borderId="30" xfId="54" applyFont="1" applyFill="1" applyBorder="1" applyAlignment="1">
      <alignment vertical="center"/>
    </xf>
    <xf numFmtId="0" fontId="24" fillId="0" borderId="30" xfId="54" applyFont="1" applyFill="1" applyBorder="1" applyAlignment="1">
      <alignment vertical="center"/>
    </xf>
    <xf numFmtId="0" fontId="24" fillId="0" borderId="30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4" fillId="0" borderId="0" xfId="54" applyFont="1" applyFill="1" applyBorder="1" applyAlignment="1">
      <alignment vertical="center"/>
    </xf>
    <xf numFmtId="0" fontId="24" fillId="0" borderId="0" xfId="54" applyFont="1" applyFill="1" applyAlignment="1">
      <alignment horizontal="left" vertical="center"/>
    </xf>
    <xf numFmtId="0" fontId="22" fillId="0" borderId="24" xfId="54" applyFont="1" applyFill="1" applyBorder="1" applyAlignment="1">
      <alignment vertical="center"/>
    </xf>
    <xf numFmtId="0" fontId="22" fillId="0" borderId="31" xfId="54" applyFont="1" applyFill="1" applyBorder="1" applyAlignment="1">
      <alignment horizontal="left" vertical="center"/>
    </xf>
    <xf numFmtId="0" fontId="22" fillId="0" borderId="32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vertical="center"/>
    </xf>
    <xf numFmtId="0" fontId="24" fillId="0" borderId="33" xfId="54" applyFont="1" applyFill="1" applyBorder="1" applyAlignment="1">
      <alignment horizontal="center" vertical="center"/>
    </xf>
    <xf numFmtId="0" fontId="24" fillId="0" borderId="34" xfId="54" applyFont="1" applyFill="1" applyBorder="1" applyAlignment="1">
      <alignment horizontal="center" vertical="center"/>
    </xf>
    <xf numFmtId="0" fontId="25" fillId="0" borderId="35" xfId="54" applyFont="1" applyFill="1" applyBorder="1" applyAlignment="1">
      <alignment horizontal="left" vertical="center"/>
    </xf>
    <xf numFmtId="0" fontId="25" fillId="0" borderId="34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horizontal="left" vertical="center"/>
    </xf>
    <xf numFmtId="0" fontId="22" fillId="0" borderId="26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35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 wrapText="1"/>
    </xf>
    <xf numFmtId="0" fontId="24" fillId="0" borderId="28" xfId="54" applyFont="1" applyFill="1" applyBorder="1" applyAlignment="1">
      <alignment horizontal="left" vertical="center" wrapText="1"/>
    </xf>
    <xf numFmtId="0" fontId="22" fillId="0" borderId="29" xfId="54" applyFont="1" applyFill="1" applyBorder="1" applyAlignment="1">
      <alignment horizontal="left" vertical="center"/>
    </xf>
    <xf numFmtId="0" fontId="20" fillId="0" borderId="30" xfId="54" applyFill="1" applyBorder="1" applyAlignment="1">
      <alignment horizontal="center" vertical="center"/>
    </xf>
    <xf numFmtId="0" fontId="22" fillId="0" borderId="36" xfId="54" applyFont="1" applyFill="1" applyBorder="1" applyAlignment="1">
      <alignment horizontal="center" vertical="center"/>
    </xf>
    <xf numFmtId="0" fontId="22" fillId="0" borderId="37" xfId="54" applyFont="1" applyFill="1" applyBorder="1" applyAlignment="1">
      <alignment horizontal="left" vertical="center"/>
    </xf>
    <xf numFmtId="0" fontId="20" fillId="0" borderId="35" xfId="54" applyFont="1" applyFill="1" applyBorder="1" applyAlignment="1">
      <alignment horizontal="left" vertical="center"/>
    </xf>
    <xf numFmtId="0" fontId="20" fillId="0" borderId="34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center" vertical="center"/>
    </xf>
    <xf numFmtId="58" fontId="24" fillId="0" borderId="30" xfId="54" applyNumberFormat="1" applyFont="1" applyFill="1" applyBorder="1" applyAlignment="1">
      <alignment vertical="center"/>
    </xf>
    <xf numFmtId="0" fontId="22" fillId="0" borderId="30" xfId="54" applyFont="1" applyFill="1" applyBorder="1" applyAlignment="1">
      <alignment horizontal="center" vertical="center"/>
    </xf>
    <xf numFmtId="0" fontId="24" fillId="0" borderId="41" xfId="54" applyFont="1" applyFill="1" applyBorder="1" applyAlignment="1">
      <alignment horizontal="center" vertical="center"/>
    </xf>
    <xf numFmtId="0" fontId="22" fillId="0" borderId="42" xfId="54" applyFont="1" applyFill="1" applyBorder="1" applyAlignment="1">
      <alignment horizontal="center" vertical="center"/>
    </xf>
    <xf numFmtId="0" fontId="24" fillId="0" borderId="42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2" fillId="0" borderId="44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center" vertical="center"/>
    </xf>
    <xf numFmtId="0" fontId="25" fillId="0" borderId="45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2" fillId="0" borderId="42" xfId="54" applyFont="1" applyFill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42" xfId="54" applyFont="1" applyFill="1" applyBorder="1" applyAlignment="1">
      <alignment horizontal="left" vertical="center" wrapText="1"/>
    </xf>
    <xf numFmtId="0" fontId="20" fillId="0" borderId="43" xfId="54" applyFill="1" applyBorder="1" applyAlignment="1">
      <alignment horizontal="center" vertical="center"/>
    </xf>
    <xf numFmtId="0" fontId="20" fillId="0" borderId="45" xfId="54" applyFont="1" applyFill="1" applyBorder="1" applyAlignment="1">
      <alignment horizontal="left" vertical="center"/>
    </xf>
    <xf numFmtId="0" fontId="24" fillId="0" borderId="46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4" fillId="0" borderId="43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7" fillId="0" borderId="23" xfId="54" applyFont="1" applyBorder="1" applyAlignment="1">
      <alignment horizontal="center" vertical="top"/>
    </xf>
    <xf numFmtId="0" fontId="26" fillId="0" borderId="47" xfId="54" applyFont="1" applyBorder="1" applyAlignment="1">
      <alignment horizontal="left" vertical="center"/>
    </xf>
    <xf numFmtId="0" fontId="26" fillId="0" borderId="25" xfId="54" applyFont="1" applyBorder="1" applyAlignment="1">
      <alignment horizontal="center" vertical="center"/>
    </xf>
    <xf numFmtId="0" fontId="25" fillId="0" borderId="25" xfId="54" applyFont="1" applyBorder="1" applyAlignment="1">
      <alignment horizontal="left" vertical="center"/>
    </xf>
    <xf numFmtId="0" fontId="25" fillId="0" borderId="24" xfId="54" applyFont="1" applyBorder="1" applyAlignment="1">
      <alignment horizontal="center" vertical="center"/>
    </xf>
    <xf numFmtId="0" fontId="25" fillId="0" borderId="26" xfId="54" applyFont="1" applyBorder="1" applyAlignment="1">
      <alignment horizontal="center" vertical="center"/>
    </xf>
    <xf numFmtId="0" fontId="25" fillId="0" borderId="41" xfId="54" applyFont="1" applyBorder="1" applyAlignment="1">
      <alignment horizontal="center" vertical="center"/>
    </xf>
    <xf numFmtId="0" fontId="26" fillId="0" borderId="24" xfId="54" applyFont="1" applyBorder="1" applyAlignment="1">
      <alignment horizontal="center" vertical="center"/>
    </xf>
    <xf numFmtId="0" fontId="26" fillId="0" borderId="26" xfId="54" applyFont="1" applyBorder="1" applyAlignment="1">
      <alignment horizontal="center" vertical="center"/>
    </xf>
    <xf numFmtId="0" fontId="26" fillId="0" borderId="41" xfId="54" applyFont="1" applyBorder="1" applyAlignment="1">
      <alignment horizontal="center" vertical="center"/>
    </xf>
    <xf numFmtId="0" fontId="25" fillId="0" borderId="27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42" xfId="54" applyFont="1" applyBorder="1" applyAlignment="1">
      <alignment horizontal="left" vertical="center"/>
    </xf>
    <xf numFmtId="0" fontId="25" fillId="0" borderId="28" xfId="54" applyFont="1" applyBorder="1" applyAlignment="1">
      <alignment horizontal="left" vertical="center"/>
    </xf>
    <xf numFmtId="14" fontId="23" fillId="0" borderId="28" xfId="54" applyNumberFormat="1" applyFont="1" applyBorder="1" applyAlignment="1">
      <alignment horizontal="center" vertical="center"/>
    </xf>
    <xf numFmtId="14" fontId="23" fillId="0" borderId="42" xfId="54" applyNumberFormat="1" applyFont="1" applyBorder="1" applyAlignment="1">
      <alignment horizontal="center" vertical="center"/>
    </xf>
    <xf numFmtId="0" fontId="25" fillId="0" borderId="27" xfId="54" applyFont="1" applyBorder="1" applyAlignment="1">
      <alignment vertical="center"/>
    </xf>
    <xf numFmtId="0" fontId="23" fillId="0" borderId="28" xfId="54" applyFont="1" applyBorder="1" applyAlignment="1">
      <alignment vertical="center"/>
    </xf>
    <xf numFmtId="0" fontId="23" fillId="0" borderId="42" xfId="54" applyFont="1" applyBorder="1" applyAlignment="1">
      <alignment vertical="center"/>
    </xf>
    <xf numFmtId="0" fontId="25" fillId="0" borderId="28" xfId="54" applyFont="1" applyBorder="1" applyAlignment="1">
      <alignment vertical="center"/>
    </xf>
    <xf numFmtId="0" fontId="25" fillId="0" borderId="27" xfId="54" applyFont="1" applyBorder="1" applyAlignment="1">
      <alignment horizontal="center" vertical="center"/>
    </xf>
    <xf numFmtId="0" fontId="23" fillId="0" borderId="33" xfId="54" applyFont="1" applyBorder="1" applyAlignment="1">
      <alignment horizontal="left" vertical="center"/>
    </xf>
    <xf numFmtId="0" fontId="23" fillId="0" borderId="45" xfId="54" applyFont="1" applyBorder="1" applyAlignment="1">
      <alignment horizontal="left" vertical="center"/>
    </xf>
    <xf numFmtId="0" fontId="20" fillId="0" borderId="28" xfId="54" applyFont="1" applyBorder="1" applyAlignment="1">
      <alignment vertical="center"/>
    </xf>
    <xf numFmtId="0" fontId="23" fillId="0" borderId="27" xfId="54" applyFont="1" applyBorder="1" applyAlignment="1">
      <alignment horizontal="left" vertical="center"/>
    </xf>
    <xf numFmtId="0" fontId="28" fillId="0" borderId="29" xfId="54" applyFont="1" applyBorder="1" applyAlignment="1">
      <alignment vertical="center"/>
    </xf>
    <xf numFmtId="0" fontId="23" fillId="0" borderId="30" xfId="54" applyFont="1" applyBorder="1" applyAlignment="1">
      <alignment horizontal="center" vertical="center"/>
    </xf>
    <xf numFmtId="0" fontId="23" fillId="0" borderId="43" xfId="54" applyFont="1" applyBorder="1" applyAlignment="1">
      <alignment horizontal="center" vertical="center"/>
    </xf>
    <xf numFmtId="0" fontId="25" fillId="0" borderId="29" xfId="54" applyFont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14" fontId="23" fillId="0" borderId="30" xfId="54" applyNumberFormat="1" applyFont="1" applyBorder="1" applyAlignment="1">
      <alignment horizontal="center" vertical="center"/>
    </xf>
    <xf numFmtId="14" fontId="23" fillId="0" borderId="43" xfId="54" applyNumberFormat="1" applyFont="1" applyBorder="1" applyAlignment="1">
      <alignment horizontal="center" vertical="center"/>
    </xf>
    <xf numFmtId="0" fontId="26" fillId="0" borderId="0" xfId="54" applyFont="1" applyBorder="1" applyAlignment="1">
      <alignment horizontal="left" vertical="center"/>
    </xf>
    <xf numFmtId="0" fontId="25" fillId="0" borderId="24" xfId="54" applyFont="1" applyBorder="1" applyAlignment="1">
      <alignment vertical="center"/>
    </xf>
    <xf numFmtId="0" fontId="20" fillId="0" borderId="26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0" fontId="20" fillId="0" borderId="26" xfId="54" applyFont="1" applyBorder="1" applyAlignment="1">
      <alignment vertical="center"/>
    </xf>
    <xf numFmtId="0" fontId="25" fillId="0" borderId="26" xfId="54" applyFont="1" applyBorder="1" applyAlignment="1">
      <alignment vertical="center"/>
    </xf>
    <xf numFmtId="0" fontId="20" fillId="0" borderId="28" xfId="54" applyFont="1" applyBorder="1" applyAlignment="1">
      <alignment horizontal="left" vertical="center"/>
    </xf>
    <xf numFmtId="0" fontId="25" fillId="0" borderId="0" xfId="54" applyFont="1" applyBorder="1" applyAlignment="1">
      <alignment horizontal="left" vertical="center"/>
    </xf>
    <xf numFmtId="0" fontId="24" fillId="0" borderId="24" xfId="54" applyFont="1" applyBorder="1" applyAlignment="1">
      <alignment horizontal="left" vertical="center"/>
    </xf>
    <xf numFmtId="0" fontId="24" fillId="0" borderId="26" xfId="54" applyFont="1" applyBorder="1" applyAlignment="1">
      <alignment horizontal="left" vertical="center"/>
    </xf>
    <xf numFmtId="0" fontId="24" fillId="0" borderId="35" xfId="54" applyFont="1" applyBorder="1" applyAlignment="1">
      <alignment horizontal="left" vertical="center"/>
    </xf>
    <xf numFmtId="0" fontId="24" fillId="0" borderId="34" xfId="54" applyFont="1" applyBorder="1" applyAlignment="1">
      <alignment horizontal="left" vertical="center"/>
    </xf>
    <xf numFmtId="0" fontId="24" fillId="0" borderId="40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3" fillId="0" borderId="29" xfId="54" applyFont="1" applyBorder="1" applyAlignment="1">
      <alignment horizontal="left" vertical="center"/>
    </xf>
    <xf numFmtId="0" fontId="23" fillId="0" borderId="30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27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5" fillId="0" borderId="29" xfId="54" applyFont="1" applyBorder="1" applyAlignment="1">
      <alignment horizontal="center" vertical="center"/>
    </xf>
    <xf numFmtId="0" fontId="25" fillId="0" borderId="30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22" fillId="0" borderId="28" xfId="54" applyFont="1" applyBorder="1" applyAlignment="1">
      <alignment horizontal="left" vertical="center"/>
    </xf>
    <xf numFmtId="0" fontId="25" fillId="0" borderId="38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3" fillId="0" borderId="35" xfId="54" applyFont="1" applyFill="1" applyBorder="1" applyAlignment="1">
      <alignment horizontal="left" vertical="center"/>
    </xf>
    <xf numFmtId="0" fontId="23" fillId="0" borderId="34" xfId="54" applyFont="1" applyFill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0" fontId="25" fillId="0" borderId="34" xfId="54" applyFont="1" applyBorder="1" applyAlignment="1">
      <alignment horizontal="left" vertical="center"/>
    </xf>
    <xf numFmtId="0" fontId="26" fillId="0" borderId="48" xfId="54" applyFont="1" applyBorder="1" applyAlignment="1">
      <alignment vertical="center"/>
    </xf>
    <xf numFmtId="0" fontId="23" fillId="0" borderId="49" xfId="54" applyFont="1" applyBorder="1" applyAlignment="1">
      <alignment horizontal="center" vertical="center"/>
    </xf>
    <xf numFmtId="0" fontId="26" fillId="0" borderId="49" xfId="54" applyFont="1" applyBorder="1" applyAlignment="1">
      <alignment vertical="center"/>
    </xf>
    <xf numFmtId="58" fontId="23" fillId="0" borderId="49" xfId="54" applyNumberFormat="1" applyFont="1" applyBorder="1" applyAlignment="1">
      <alignment vertical="center"/>
    </xf>
    <xf numFmtId="58" fontId="20" fillId="0" borderId="49" xfId="54" applyNumberFormat="1" applyFont="1" applyBorder="1" applyAlignment="1">
      <alignment vertical="center"/>
    </xf>
    <xf numFmtId="0" fontId="26" fillId="0" borderId="49" xfId="54" applyFont="1" applyBorder="1" applyAlignment="1">
      <alignment horizontal="center" vertical="center"/>
    </xf>
    <xf numFmtId="0" fontId="26" fillId="0" borderId="50" xfId="54" applyFont="1" applyFill="1" applyBorder="1" applyAlignment="1">
      <alignment horizontal="left" vertical="center"/>
    </xf>
    <xf numFmtId="0" fontId="26" fillId="0" borderId="49" xfId="54" applyFont="1" applyFill="1" applyBorder="1" applyAlignment="1">
      <alignment horizontal="left" vertical="center"/>
    </xf>
    <xf numFmtId="0" fontId="26" fillId="0" borderId="51" xfId="54" applyFont="1" applyFill="1" applyBorder="1" applyAlignment="1">
      <alignment horizontal="center" vertical="center"/>
    </xf>
    <xf numFmtId="0" fontId="26" fillId="0" borderId="52" xfId="54" applyFont="1" applyFill="1" applyBorder="1" applyAlignment="1">
      <alignment horizontal="center" vertical="center"/>
    </xf>
    <xf numFmtId="0" fontId="26" fillId="0" borderId="29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58" fontId="26" fillId="0" borderId="49" xfId="54" applyNumberFormat="1" applyFont="1" applyBorder="1" applyAlignment="1">
      <alignment vertical="center"/>
    </xf>
    <xf numFmtId="0" fontId="20" fillId="0" borderId="25" xfId="54" applyFont="1" applyBorder="1" applyAlignment="1">
      <alignment horizontal="center" vertical="center"/>
    </xf>
    <xf numFmtId="0" fontId="20" fillId="0" borderId="53" xfId="54" applyFont="1" applyBorder="1" applyAlignment="1">
      <alignment horizontal="center" vertical="center"/>
    </xf>
    <xf numFmtId="0" fontId="25" fillId="0" borderId="42" xfId="54" applyFont="1" applyBorder="1" applyAlignment="1">
      <alignment horizontal="center" vertical="center"/>
    </xf>
    <xf numFmtId="0" fontId="25" fillId="0" borderId="43" xfId="54" applyFont="1" applyBorder="1" applyAlignment="1">
      <alignment horizontal="left" vertical="center"/>
    </xf>
    <xf numFmtId="0" fontId="23" fillId="0" borderId="41" xfId="54" applyFont="1" applyBorder="1" applyAlignment="1">
      <alignment horizontal="left" vertical="center"/>
    </xf>
    <xf numFmtId="0" fontId="22" fillId="0" borderId="26" xfId="54" applyFont="1" applyBorder="1" applyAlignment="1">
      <alignment horizontal="left" vertical="center"/>
    </xf>
    <xf numFmtId="0" fontId="22" fillId="0" borderId="41" xfId="54" applyFont="1" applyBorder="1" applyAlignment="1">
      <alignment horizontal="left" vertical="center"/>
    </xf>
    <xf numFmtId="0" fontId="22" fillId="0" borderId="33" xfId="54" applyFont="1" applyBorder="1" applyAlignment="1">
      <alignment horizontal="left" vertical="center"/>
    </xf>
    <xf numFmtId="0" fontId="22" fillId="0" borderId="34" xfId="54" applyFont="1" applyBorder="1" applyAlignment="1">
      <alignment horizontal="left" vertical="center"/>
    </xf>
    <xf numFmtId="0" fontId="22" fillId="0" borderId="45" xfId="54" applyFont="1" applyBorder="1" applyAlignment="1">
      <alignment horizontal="left" vertical="center"/>
    </xf>
    <xf numFmtId="0" fontId="23" fillId="0" borderId="43" xfId="54" applyFont="1" applyBorder="1" applyAlignment="1">
      <alignment horizontal="left" vertical="center"/>
    </xf>
    <xf numFmtId="0" fontId="23" fillId="0" borderId="42" xfId="54" applyFont="1" applyFill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2" fillId="0" borderId="42" xfId="54" applyFont="1" applyBorder="1" applyAlignment="1">
      <alignment horizontal="left" vertical="center"/>
    </xf>
    <xf numFmtId="0" fontId="25" fillId="0" borderId="46" xfId="54" applyFont="1" applyFill="1" applyBorder="1" applyAlignment="1">
      <alignment horizontal="left" vertical="center"/>
    </xf>
    <xf numFmtId="0" fontId="23" fillId="0" borderId="45" xfId="54" applyFont="1" applyFill="1" applyBorder="1" applyAlignment="1">
      <alignment horizontal="left" vertical="center"/>
    </xf>
    <xf numFmtId="0" fontId="25" fillId="0" borderId="45" xfId="54" applyFont="1" applyBorder="1" applyAlignment="1">
      <alignment horizontal="left" vertical="center"/>
    </xf>
    <xf numFmtId="0" fontId="23" fillId="0" borderId="54" xfId="54" applyFont="1" applyBorder="1" applyAlignment="1">
      <alignment horizontal="center" vertical="center"/>
    </xf>
    <xf numFmtId="0" fontId="26" fillId="0" borderId="55" xfId="54" applyFont="1" applyFill="1" applyBorder="1" applyAlignment="1">
      <alignment horizontal="left" vertical="center"/>
    </xf>
    <xf numFmtId="0" fontId="26" fillId="0" borderId="56" xfId="54" applyFont="1" applyFill="1" applyBorder="1" applyAlignment="1">
      <alignment horizontal="center" vertical="center"/>
    </xf>
    <xf numFmtId="0" fontId="26" fillId="0" borderId="43" xfId="54" applyFont="1" applyFill="1" applyBorder="1" applyAlignment="1">
      <alignment horizontal="center" vertical="center"/>
    </xf>
    <xf numFmtId="0" fontId="20" fillId="0" borderId="49" xfId="54" applyFont="1" applyBorder="1" applyAlignment="1">
      <alignment horizontal="center" vertical="center"/>
    </xf>
    <xf numFmtId="0" fontId="20" fillId="0" borderId="54" xfId="54" applyFont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29" fillId="0" borderId="23" xfId="54" applyFont="1" applyBorder="1" applyAlignment="1">
      <alignment horizontal="center" vertical="top"/>
    </xf>
    <xf numFmtId="0" fontId="25" fillId="0" borderId="57" xfId="54" applyFont="1" applyBorder="1" applyAlignment="1">
      <alignment horizontal="left" vertical="center"/>
    </xf>
    <xf numFmtId="0" fontId="25" fillId="0" borderId="36" xfId="54" applyFont="1" applyBorder="1" applyAlignment="1">
      <alignment horizontal="left" vertical="center"/>
    </xf>
    <xf numFmtId="0" fontId="26" fillId="0" borderId="50" xfId="54" applyFont="1" applyBorder="1" applyAlignment="1">
      <alignment horizontal="left" vertical="center"/>
    </xf>
    <xf numFmtId="0" fontId="26" fillId="0" borderId="49" xfId="54" applyFont="1" applyBorder="1" applyAlignment="1">
      <alignment horizontal="left" vertical="center"/>
    </xf>
    <xf numFmtId="0" fontId="25" fillId="0" borderId="51" xfId="54" applyFont="1" applyBorder="1" applyAlignment="1">
      <alignment vertical="center"/>
    </xf>
    <xf numFmtId="0" fontId="20" fillId="0" borderId="52" xfId="54" applyFont="1" applyBorder="1" applyAlignment="1">
      <alignment horizontal="left" vertical="center"/>
    </xf>
    <xf numFmtId="0" fontId="23" fillId="0" borderId="52" xfId="54" applyFont="1" applyBorder="1" applyAlignment="1">
      <alignment horizontal="left" vertical="center"/>
    </xf>
    <xf numFmtId="0" fontId="20" fillId="0" borderId="52" xfId="54" applyFont="1" applyBorder="1" applyAlignment="1">
      <alignment vertical="center"/>
    </xf>
    <xf numFmtId="0" fontId="25" fillId="0" borderId="52" xfId="54" applyFont="1" applyBorder="1" applyAlignment="1">
      <alignment vertical="center"/>
    </xf>
    <xf numFmtId="0" fontId="25" fillId="0" borderId="51" xfId="54" applyFont="1" applyBorder="1" applyAlignment="1">
      <alignment horizontal="center" vertical="center"/>
    </xf>
    <xf numFmtId="0" fontId="23" fillId="0" borderId="52" xfId="54" applyFont="1" applyBorder="1" applyAlignment="1">
      <alignment horizontal="center" vertical="center"/>
    </xf>
    <xf numFmtId="0" fontId="25" fillId="0" borderId="52" xfId="54" applyFont="1" applyBorder="1" applyAlignment="1">
      <alignment horizontal="center" vertical="center"/>
    </xf>
    <xf numFmtId="0" fontId="20" fillId="0" borderId="52" xfId="54" applyFont="1" applyBorder="1" applyAlignment="1">
      <alignment horizontal="center" vertical="center"/>
    </xf>
    <xf numFmtId="0" fontId="23" fillId="0" borderId="28" xfId="54" applyFont="1" applyBorder="1" applyAlignment="1">
      <alignment horizontal="center" vertical="center"/>
    </xf>
    <xf numFmtId="0" fontId="20" fillId="0" borderId="28" xfId="54" applyFont="1" applyBorder="1" applyAlignment="1">
      <alignment horizontal="center" vertical="center"/>
    </xf>
    <xf numFmtId="0" fontId="25" fillId="0" borderId="38" xfId="54" applyFont="1" applyBorder="1" applyAlignment="1">
      <alignment horizontal="left" vertical="center" wrapText="1"/>
    </xf>
    <xf numFmtId="0" fontId="25" fillId="0" borderId="39" xfId="54" applyFont="1" applyBorder="1" applyAlignment="1">
      <alignment horizontal="left" vertical="center" wrapText="1"/>
    </xf>
    <xf numFmtId="0" fontId="25" fillId="0" borderId="51" xfId="54" applyFont="1" applyBorder="1" applyAlignment="1">
      <alignment horizontal="left" vertical="center"/>
    </xf>
    <xf numFmtId="0" fontId="25" fillId="0" borderId="52" xfId="54" applyFont="1" applyBorder="1" applyAlignment="1">
      <alignment horizontal="left" vertical="center"/>
    </xf>
    <xf numFmtId="0" fontId="30" fillId="0" borderId="58" xfId="54" applyFont="1" applyBorder="1" applyAlignment="1">
      <alignment horizontal="left" vertical="center" wrapText="1"/>
    </xf>
    <xf numFmtId="0" fontId="0" fillId="7" borderId="0" xfId="0" applyFill="1"/>
    <xf numFmtId="9" fontId="23" fillId="0" borderId="28" xfId="54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9" fontId="23" fillId="0" borderId="37" xfId="54" applyNumberFormat="1" applyFont="1" applyBorder="1" applyAlignment="1">
      <alignment horizontal="left" vertical="center"/>
    </xf>
    <xf numFmtId="9" fontId="23" fillId="0" borderId="32" xfId="54" applyNumberFormat="1" applyFont="1" applyBorder="1" applyAlignment="1">
      <alignment horizontal="left" vertical="center"/>
    </xf>
    <xf numFmtId="9" fontId="23" fillId="0" borderId="38" xfId="54" applyNumberFormat="1" applyFont="1" applyBorder="1" applyAlignment="1">
      <alignment horizontal="left" vertical="center"/>
    </xf>
    <xf numFmtId="9" fontId="23" fillId="0" borderId="39" xfId="54" applyNumberFormat="1" applyFont="1" applyBorder="1" applyAlignment="1">
      <alignment horizontal="left" vertical="center"/>
    </xf>
    <xf numFmtId="0" fontId="22" fillId="0" borderId="51" xfId="54" applyFont="1" applyFill="1" applyBorder="1" applyAlignment="1">
      <alignment horizontal="left" vertical="center"/>
    </xf>
    <xf numFmtId="0" fontId="22" fillId="0" borderId="52" xfId="54" applyFont="1" applyFill="1" applyBorder="1" applyAlignment="1">
      <alignment horizontal="left" vertical="center"/>
    </xf>
    <xf numFmtId="0" fontId="22" fillId="0" borderId="59" xfId="54" applyFont="1" applyFill="1" applyBorder="1" applyAlignment="1">
      <alignment horizontal="left" vertical="center"/>
    </xf>
    <xf numFmtId="0" fontId="22" fillId="0" borderId="39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3" fillId="0" borderId="61" xfId="54" applyFont="1" applyFill="1" applyBorder="1" applyAlignment="1">
      <alignment horizontal="left" vertical="center"/>
    </xf>
    <xf numFmtId="0" fontId="26" fillId="0" borderId="47" xfId="54" applyFont="1" applyBorder="1" applyAlignment="1">
      <alignment vertical="center"/>
    </xf>
    <xf numFmtId="0" fontId="31" fillId="0" borderId="49" xfId="54" applyFont="1" applyBorder="1" applyAlignment="1">
      <alignment horizontal="center" vertical="center"/>
    </xf>
    <xf numFmtId="0" fontId="26" fillId="0" borderId="25" xfId="54" applyFont="1" applyBorder="1" applyAlignment="1">
      <alignment vertical="center"/>
    </xf>
    <xf numFmtId="0" fontId="23" fillId="0" borderId="62" xfId="54" applyFont="1" applyBorder="1" applyAlignment="1">
      <alignment vertical="center"/>
    </xf>
    <xf numFmtId="0" fontId="26" fillId="0" borderId="62" xfId="54" applyFont="1" applyBorder="1" applyAlignment="1">
      <alignment vertical="center"/>
    </xf>
    <xf numFmtId="58" fontId="20" fillId="0" borderId="25" xfId="54" applyNumberFormat="1" applyFont="1" applyBorder="1" applyAlignment="1">
      <alignment vertical="center"/>
    </xf>
    <xf numFmtId="0" fontId="26" fillId="0" borderId="36" xfId="54" applyFont="1" applyBorder="1" applyAlignment="1">
      <alignment horizontal="center" vertical="center"/>
    </xf>
    <xf numFmtId="0" fontId="23" fillId="0" borderId="57" xfId="54" applyFont="1" applyFill="1" applyBorder="1" applyAlignment="1">
      <alignment horizontal="left" vertical="center"/>
    </xf>
    <xf numFmtId="0" fontId="23" fillId="0" borderId="36" xfId="54" applyFont="1" applyFill="1" applyBorder="1" applyAlignment="1">
      <alignment horizontal="left" vertical="center"/>
    </xf>
    <xf numFmtId="0" fontId="25" fillId="0" borderId="63" xfId="54" applyFont="1" applyBorder="1" applyAlignment="1">
      <alignment horizontal="left" vertical="center"/>
    </xf>
    <xf numFmtId="0" fontId="26" fillId="0" borderId="55" xfId="54" applyFont="1" applyBorder="1" applyAlignment="1">
      <alignment horizontal="left" vertical="center"/>
    </xf>
    <xf numFmtId="0" fontId="23" fillId="0" borderId="56" xfId="54" applyFont="1" applyBorder="1" applyAlignment="1">
      <alignment horizontal="left" vertical="center"/>
    </xf>
    <xf numFmtId="0" fontId="25" fillId="0" borderId="0" xfId="54" applyFont="1" applyBorder="1" applyAlignment="1">
      <alignment vertical="center"/>
    </xf>
    <xf numFmtId="0" fontId="25" fillId="0" borderId="46" xfId="54" applyFont="1" applyBorder="1" applyAlignment="1">
      <alignment horizontal="left" vertical="center" wrapText="1"/>
    </xf>
    <xf numFmtId="0" fontId="25" fillId="0" borderId="56" xfId="54" applyFont="1" applyBorder="1" applyAlignment="1">
      <alignment horizontal="left" vertical="center"/>
    </xf>
    <xf numFmtId="0" fontId="32" fillId="0" borderId="42" xfId="54" applyFont="1" applyBorder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3" fillId="0" borderId="44" xfId="54" applyNumberFormat="1" applyFont="1" applyBorder="1" applyAlignment="1">
      <alignment horizontal="left" vertical="center"/>
    </xf>
    <xf numFmtId="9" fontId="23" fillId="0" borderId="46" xfId="54" applyNumberFormat="1" applyFont="1" applyBorder="1" applyAlignment="1">
      <alignment horizontal="left" vertical="center"/>
    </xf>
    <xf numFmtId="0" fontId="22" fillId="0" borderId="56" xfId="54" applyFont="1" applyFill="1" applyBorder="1" applyAlignment="1">
      <alignment horizontal="left" vertical="center"/>
    </xf>
    <xf numFmtId="0" fontId="22" fillId="0" borderId="46" xfId="54" applyFont="1" applyFill="1" applyBorder="1" applyAlignment="1">
      <alignment horizontal="left" vertical="center"/>
    </xf>
    <xf numFmtId="0" fontId="23" fillId="0" borderId="64" xfId="54" applyFont="1" applyFill="1" applyBorder="1" applyAlignment="1">
      <alignment horizontal="left" vertical="center"/>
    </xf>
    <xf numFmtId="0" fontId="26" fillId="0" borderId="65" xfId="54" applyFont="1" applyBorder="1" applyAlignment="1">
      <alignment horizontal="center" vertical="center"/>
    </xf>
    <xf numFmtId="0" fontId="23" fillId="0" borderId="62" xfId="54" applyFont="1" applyBorder="1" applyAlignment="1">
      <alignment horizontal="center" vertical="center"/>
    </xf>
    <xf numFmtId="0" fontId="23" fillId="0" borderId="63" xfId="54" applyFont="1" applyBorder="1" applyAlignment="1">
      <alignment horizontal="center" vertical="center"/>
    </xf>
    <xf numFmtId="0" fontId="23" fillId="0" borderId="63" xfId="54" applyFont="1" applyFill="1" applyBorder="1" applyAlignment="1">
      <alignment horizontal="left" vertical="center"/>
    </xf>
    <xf numFmtId="0" fontId="33" fillId="0" borderId="66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4" fillId="0" borderId="68" xfId="0" applyFont="1" applyBorder="1"/>
    <xf numFmtId="0" fontId="34" fillId="0" borderId="2" xfId="0" applyFont="1" applyBorder="1"/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4" fillId="8" borderId="2" xfId="0" applyFont="1" applyFill="1" applyBorder="1"/>
    <xf numFmtId="0" fontId="0" fillId="0" borderId="68" xfId="0" applyBorder="1"/>
    <xf numFmtId="0" fontId="0" fillId="8" borderId="2" xfId="0" applyFill="1" applyBorder="1"/>
    <xf numFmtId="0" fontId="0" fillId="0" borderId="69" xfId="0" applyBorder="1"/>
    <xf numFmtId="0" fontId="0" fillId="0" borderId="70" xfId="0" applyBorder="1"/>
    <xf numFmtId="0" fontId="0" fillId="8" borderId="70" xfId="0" applyFill="1" applyBorder="1"/>
    <xf numFmtId="0" fontId="0" fillId="9" borderId="0" xfId="0" applyFill="1"/>
    <xf numFmtId="0" fontId="33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/>
    </xf>
    <xf numFmtId="0" fontId="34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35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10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4" borderId="2" xfId="0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5" fillId="0" borderId="15" xfId="49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6" fillId="0" borderId="7" xfId="52" applyFont="1" applyFill="1" applyBorder="1" applyAlignment="1" quotePrefix="1">
      <alignment horizontal="center" vertical="center" wrapText="1"/>
    </xf>
    <xf numFmtId="0" fontId="6" fillId="4" borderId="16" xfId="52" applyFont="1" applyFill="1" applyBorder="1" applyAlignment="1" quotePrefix="1">
      <alignment horizontal="center" vertical="center" wrapText="1"/>
    </xf>
    <xf numFmtId="0" fontId="12" fillId="3" borderId="7" xfId="52" applyFont="1" applyFill="1" applyBorder="1" applyAlignment="1" quotePrefix="1">
      <alignment horizontal="center" vertical="center" wrapText="1"/>
    </xf>
    <xf numFmtId="0" fontId="13" fillId="0" borderId="17" xfId="52" applyFont="1" applyBorder="1" applyAlignment="1" quotePrefix="1">
      <alignment horizontal="left" vertical="center"/>
    </xf>
    <xf numFmtId="0" fontId="13" fillId="5" borderId="17" xfId="52" applyFont="1" applyFill="1" applyBorder="1" applyAlignment="1" quotePrefix="1">
      <alignment horizontal="left" vertical="center"/>
    </xf>
    <xf numFmtId="0" fontId="5" fillId="0" borderId="5" xfId="49" applyFont="1" applyFill="1" applyBorder="1" applyAlignment="1" quotePrefix="1">
      <alignment horizontal="center" vertical="center" wrapText="1"/>
    </xf>
    <xf numFmtId="0" fontId="5" fillId="0" borderId="7" xfId="49" applyFont="1" applyFill="1" applyBorder="1" applyAlignment="1" quotePrefix="1">
      <alignment horizontal="center" vertical="center" wrapText="1"/>
    </xf>
    <xf numFmtId="0" fontId="6" fillId="0" borderId="12" xfId="52" applyFont="1" applyFill="1" applyBorder="1" applyAlignment="1" quotePrefix="1">
      <alignment horizontal="center" vertical="center" wrapText="1"/>
    </xf>
    <xf numFmtId="0" fontId="5" fillId="0" borderId="12" xfId="49" applyFont="1" applyFill="1" applyBorder="1" applyAlignment="1" quotePrefix="1">
      <alignment horizontal="center" vertical="center" wrapText="1"/>
    </xf>
    <xf numFmtId="0" fontId="5" fillId="0" borderId="10" xfId="49" applyFont="1" applyFill="1" applyBorder="1" applyAlignment="1" quotePrefix="1">
      <alignment horizontal="center" vertical="center" wrapText="1"/>
    </xf>
    <xf numFmtId="0" fontId="6" fillId="3" borderId="6" xfId="52" applyFont="1" applyFill="1" applyBorder="1" applyAlignment="1" quotePrefix="1">
      <alignment horizontal="center" vertical="center" wrapText="1"/>
    </xf>
    <xf numFmtId="0" fontId="6" fillId="3" borderId="7" xfId="52" applyFont="1" applyFill="1" applyBorder="1" applyAlignment="1" quotePrefix="1">
      <alignment horizontal="center" vertical="center" wrapText="1"/>
    </xf>
    <xf numFmtId="0" fontId="6" fillId="3" borderId="8" xfId="52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  <cellStyle name="常规 71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3154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180975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9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38100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19575"/>
              <a:ext cx="428625" cy="542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41275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3331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41275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09740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41275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09740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41275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299970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41275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3331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56" customWidth="1"/>
    <col min="3" max="3" width="10.125" customWidth="1"/>
  </cols>
  <sheetData>
    <row r="1" ht="21" customHeight="1" spans="1:2">
      <c r="A1" s="357"/>
      <c r="B1" s="358" t="s">
        <v>0</v>
      </c>
    </row>
    <row r="2" spans="1:2">
      <c r="A2" s="9">
        <v>1</v>
      </c>
      <c r="B2" s="359" t="s">
        <v>1</v>
      </c>
    </row>
    <row r="3" spans="1:2">
      <c r="A3" s="9">
        <v>2</v>
      </c>
      <c r="B3" s="359" t="s">
        <v>2</v>
      </c>
    </row>
    <row r="4" spans="1:2">
      <c r="A4" s="9">
        <v>3</v>
      </c>
      <c r="B4" s="359" t="s">
        <v>3</v>
      </c>
    </row>
    <row r="5" spans="1:2">
      <c r="A5" s="9">
        <v>4</v>
      </c>
      <c r="B5" s="359" t="s">
        <v>4</v>
      </c>
    </row>
    <row r="6" spans="1:2">
      <c r="A6" s="9">
        <v>5</v>
      </c>
      <c r="B6" s="359" t="s">
        <v>5</v>
      </c>
    </row>
    <row r="7" spans="1:2">
      <c r="A7" s="9">
        <v>6</v>
      </c>
      <c r="B7" s="359" t="s">
        <v>6</v>
      </c>
    </row>
    <row r="8" s="355" customFormat="1" ht="15" customHeight="1" spans="1:2">
      <c r="A8" s="360">
        <v>7</v>
      </c>
      <c r="B8" s="361" t="s">
        <v>7</v>
      </c>
    </row>
    <row r="9" ht="18.95" customHeight="1" spans="1:2">
      <c r="A9" s="357"/>
      <c r="B9" s="362" t="s">
        <v>8</v>
      </c>
    </row>
    <row r="10" ht="15.95" customHeight="1" spans="1:2">
      <c r="A10" s="9">
        <v>1</v>
      </c>
      <c r="B10" s="363" t="s">
        <v>9</v>
      </c>
    </row>
    <row r="11" spans="1:2">
      <c r="A11" s="9">
        <v>2</v>
      </c>
      <c r="B11" s="359" t="s">
        <v>10</v>
      </c>
    </row>
    <row r="12" spans="1:2">
      <c r="A12" s="9">
        <v>3</v>
      </c>
      <c r="B12" s="364" t="s">
        <v>11</v>
      </c>
    </row>
    <row r="13" spans="1:2">
      <c r="A13" s="9">
        <v>4</v>
      </c>
      <c r="B13" s="365" t="s">
        <v>12</v>
      </c>
    </row>
    <row r="14" spans="1:2">
      <c r="A14" s="9">
        <v>5</v>
      </c>
      <c r="B14" s="365" t="s">
        <v>13</v>
      </c>
    </row>
    <row r="15" spans="1:2">
      <c r="A15" s="9">
        <v>6</v>
      </c>
      <c r="B15" s="365" t="s">
        <v>14</v>
      </c>
    </row>
    <row r="16" spans="1:2">
      <c r="A16" s="9">
        <v>7</v>
      </c>
      <c r="B16" s="365" t="s">
        <v>15</v>
      </c>
    </row>
    <row r="17" spans="1:2">
      <c r="A17" s="9">
        <v>8</v>
      </c>
      <c r="B17" s="365" t="s">
        <v>16</v>
      </c>
    </row>
    <row r="18" spans="1:2">
      <c r="A18" s="9">
        <v>9</v>
      </c>
      <c r="B18" s="359" t="s">
        <v>17</v>
      </c>
    </row>
    <row r="19" spans="1:2">
      <c r="A19" s="9"/>
      <c r="B19" s="359"/>
    </row>
    <row r="20" ht="20.25" spans="1:2">
      <c r="A20" s="357"/>
      <c r="B20" s="358" t="s">
        <v>18</v>
      </c>
    </row>
    <row r="21" spans="1:2">
      <c r="A21" s="9">
        <v>1</v>
      </c>
      <c r="B21" s="366" t="s">
        <v>19</v>
      </c>
    </row>
    <row r="22" spans="1:2">
      <c r="A22" s="9">
        <v>2</v>
      </c>
      <c r="B22" s="359" t="s">
        <v>20</v>
      </c>
    </row>
    <row r="23" spans="1:2">
      <c r="A23" s="9">
        <v>3</v>
      </c>
      <c r="B23" s="359" t="s">
        <v>21</v>
      </c>
    </row>
    <row r="24" spans="1:2">
      <c r="A24" s="9">
        <v>4</v>
      </c>
      <c r="B24" s="359" t="s">
        <v>22</v>
      </c>
    </row>
    <row r="25" spans="1:2">
      <c r="A25" s="9">
        <v>5</v>
      </c>
      <c r="B25" s="365" t="s">
        <v>23</v>
      </c>
    </row>
    <row r="26" spans="1:2">
      <c r="A26" s="9">
        <v>6</v>
      </c>
      <c r="B26" s="365" t="s">
        <v>24</v>
      </c>
    </row>
    <row r="27" spans="1:2">
      <c r="A27" s="9">
        <v>7</v>
      </c>
      <c r="B27" s="359" t="s">
        <v>25</v>
      </c>
    </row>
    <row r="28" spans="1:2">
      <c r="A28" s="9"/>
      <c r="B28" s="359"/>
    </row>
    <row r="29" ht="20.25" spans="1:2">
      <c r="A29" s="357"/>
      <c r="B29" s="358" t="s">
        <v>26</v>
      </c>
    </row>
    <row r="30" spans="1:2">
      <c r="A30" s="9">
        <v>1</v>
      </c>
      <c r="B30" s="366" t="s">
        <v>27</v>
      </c>
    </row>
    <row r="31" spans="1:2">
      <c r="A31" s="9">
        <v>2</v>
      </c>
      <c r="B31" s="359" t="s">
        <v>28</v>
      </c>
    </row>
    <row r="32" spans="1:2">
      <c r="A32" s="9">
        <v>3</v>
      </c>
      <c r="B32" s="359" t="s">
        <v>29</v>
      </c>
    </row>
    <row r="33" ht="28.5" spans="1:2">
      <c r="A33" s="9">
        <v>4</v>
      </c>
      <c r="B33" s="359" t="s">
        <v>30</v>
      </c>
    </row>
    <row r="34" spans="1:2">
      <c r="A34" s="9">
        <v>5</v>
      </c>
      <c r="B34" s="359" t="s">
        <v>31</v>
      </c>
    </row>
    <row r="35" spans="1:2">
      <c r="A35" s="9">
        <v>6</v>
      </c>
      <c r="B35" s="359" t="s">
        <v>32</v>
      </c>
    </row>
    <row r="36" spans="1:2">
      <c r="A36" s="9">
        <v>7</v>
      </c>
      <c r="B36" s="359" t="s">
        <v>33</v>
      </c>
    </row>
    <row r="37" spans="1:2">
      <c r="A37" s="9"/>
      <c r="B37" s="359"/>
    </row>
    <row r="39" spans="1:2">
      <c r="A39" s="367" t="s">
        <v>34</v>
      </c>
      <c r="B39" s="36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4" t="s">
        <v>331</v>
      </c>
      <c r="B2" s="35" t="s">
        <v>263</v>
      </c>
      <c r="C2" s="35" t="s">
        <v>264</v>
      </c>
      <c r="D2" s="35" t="s">
        <v>265</v>
      </c>
      <c r="E2" s="35" t="s">
        <v>266</v>
      </c>
      <c r="F2" s="35" t="s">
        <v>262</v>
      </c>
      <c r="G2" s="34" t="s">
        <v>332</v>
      </c>
      <c r="H2" s="34" t="s">
        <v>333</v>
      </c>
      <c r="I2" s="34" t="s">
        <v>334</v>
      </c>
      <c r="J2" s="34" t="s">
        <v>333</v>
      </c>
      <c r="K2" s="34" t="s">
        <v>335</v>
      </c>
      <c r="L2" s="34" t="s">
        <v>333</v>
      </c>
      <c r="M2" s="35" t="s">
        <v>314</v>
      </c>
      <c r="N2" s="35" t="s">
        <v>302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6" t="s">
        <v>331</v>
      </c>
      <c r="B4" s="37" t="s">
        <v>336</v>
      </c>
      <c r="C4" s="37" t="s">
        <v>315</v>
      </c>
      <c r="D4" s="37" t="s">
        <v>265</v>
      </c>
      <c r="E4" s="35" t="s">
        <v>266</v>
      </c>
      <c r="F4" s="35" t="s">
        <v>262</v>
      </c>
      <c r="G4" s="34" t="s">
        <v>332</v>
      </c>
      <c r="H4" s="34" t="s">
        <v>333</v>
      </c>
      <c r="I4" s="34" t="s">
        <v>334</v>
      </c>
      <c r="J4" s="34" t="s">
        <v>333</v>
      </c>
      <c r="K4" s="34" t="s">
        <v>335</v>
      </c>
      <c r="L4" s="34" t="s">
        <v>333</v>
      </c>
      <c r="M4" s="35" t="s">
        <v>314</v>
      </c>
      <c r="N4" s="35" t="s">
        <v>302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337</v>
      </c>
      <c r="B11" s="20"/>
      <c r="C11" s="20"/>
      <c r="D11" s="21"/>
      <c r="E11" s="19"/>
      <c r="F11" s="38"/>
      <c r="G11" s="33"/>
      <c r="H11" s="38"/>
      <c r="I11" s="16" t="s">
        <v>338</v>
      </c>
      <c r="J11" s="20"/>
      <c r="K11" s="20"/>
      <c r="L11" s="20"/>
      <c r="M11" s="20"/>
      <c r="N11" s="26"/>
    </row>
    <row r="12" ht="16.5" spans="1:14">
      <c r="A12" s="22" t="s">
        <v>339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308</v>
      </c>
      <c r="B2" s="5" t="s">
        <v>262</v>
      </c>
      <c r="C2" s="5" t="s">
        <v>263</v>
      </c>
      <c r="D2" s="5" t="s">
        <v>264</v>
      </c>
      <c r="E2" s="5" t="s">
        <v>265</v>
      </c>
      <c r="F2" s="5" t="s">
        <v>266</v>
      </c>
      <c r="G2" s="4" t="s">
        <v>341</v>
      </c>
      <c r="H2" s="4" t="s">
        <v>342</v>
      </c>
      <c r="I2" s="4" t="s">
        <v>343</v>
      </c>
      <c r="J2" s="4" t="s">
        <v>344</v>
      </c>
      <c r="K2" s="5" t="s">
        <v>314</v>
      </c>
      <c r="L2" s="5" t="s">
        <v>302</v>
      </c>
    </row>
    <row r="3" ht="27" spans="1:12">
      <c r="A3" s="9"/>
      <c r="B3" s="376" t="s">
        <v>345</v>
      </c>
      <c r="C3" s="13"/>
      <c r="D3" s="377" t="s">
        <v>346</v>
      </c>
      <c r="E3" s="378" t="s">
        <v>347</v>
      </c>
      <c r="F3" s="12" t="s">
        <v>278</v>
      </c>
      <c r="G3" s="377" t="s">
        <v>348</v>
      </c>
      <c r="H3" s="379" t="s">
        <v>349</v>
      </c>
      <c r="I3" s="13"/>
      <c r="J3" s="13"/>
      <c r="K3" s="13"/>
      <c r="L3" s="13"/>
    </row>
    <row r="4" ht="40.5" spans="1:12">
      <c r="A4" s="9"/>
      <c r="B4" s="376" t="s">
        <v>345</v>
      </c>
      <c r="C4" s="13"/>
      <c r="D4" s="380" t="s">
        <v>350</v>
      </c>
      <c r="E4" s="378" t="s">
        <v>347</v>
      </c>
      <c r="F4" s="13" t="s">
        <v>283</v>
      </c>
      <c r="G4" s="380" t="s">
        <v>351</v>
      </c>
      <c r="H4" s="379" t="s">
        <v>352</v>
      </c>
      <c r="I4" s="13"/>
      <c r="J4" s="13"/>
      <c r="K4" s="13"/>
      <c r="L4" s="13"/>
    </row>
    <row r="5" spans="1:12">
      <c r="A5" s="9"/>
      <c r="B5" s="9"/>
      <c r="C5" s="13"/>
      <c r="D5" s="13"/>
      <c r="E5" s="31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31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32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6" t="s">
        <v>304</v>
      </c>
      <c r="B11" s="20"/>
      <c r="C11" s="20"/>
      <c r="D11" s="20"/>
      <c r="E11" s="21"/>
      <c r="F11" s="19"/>
      <c r="G11" s="33"/>
      <c r="H11" s="16" t="s">
        <v>291</v>
      </c>
      <c r="I11" s="20"/>
      <c r="J11" s="20"/>
      <c r="K11" s="20"/>
      <c r="L11" s="26"/>
    </row>
    <row r="12" ht="16.5" spans="1:12">
      <c r="A12" s="22" t="s">
        <v>353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D17" sqref="D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354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261</v>
      </c>
      <c r="B2" s="5" t="s">
        <v>262</v>
      </c>
      <c r="C2" s="5" t="s">
        <v>315</v>
      </c>
      <c r="D2" s="5" t="s">
        <v>265</v>
      </c>
      <c r="E2" s="5" t="s">
        <v>266</v>
      </c>
      <c r="F2" s="4" t="s">
        <v>355</v>
      </c>
      <c r="G2" s="4" t="s">
        <v>268</v>
      </c>
      <c r="H2" s="6" t="s">
        <v>269</v>
      </c>
      <c r="I2" s="24" t="s">
        <v>271</v>
      </c>
    </row>
    <row r="3" s="1" customFormat="1" ht="16.5" spans="1:9">
      <c r="A3" s="4"/>
      <c r="B3" s="7"/>
      <c r="C3" s="7"/>
      <c r="D3" s="7"/>
      <c r="E3" s="7"/>
      <c r="F3" s="4" t="s">
        <v>356</v>
      </c>
      <c r="G3" s="4" t="s">
        <v>272</v>
      </c>
      <c r="H3" s="8"/>
      <c r="I3" s="25"/>
    </row>
    <row r="4" spans="1:9">
      <c r="A4" s="9"/>
      <c r="B4" s="376" t="s">
        <v>319</v>
      </c>
      <c r="C4" s="376" t="s">
        <v>317</v>
      </c>
      <c r="D4" s="381" t="s">
        <v>357</v>
      </c>
      <c r="E4" s="12" t="s">
        <v>278</v>
      </c>
      <c r="F4" s="13">
        <v>0.3</v>
      </c>
      <c r="G4" s="13">
        <v>0.5</v>
      </c>
      <c r="H4" s="13">
        <f>SUM(F4:G4)</f>
        <v>0.8</v>
      </c>
      <c r="I4" s="13" t="s">
        <v>280</v>
      </c>
    </row>
    <row r="5" ht="21" spans="1:9">
      <c r="A5" s="9"/>
      <c r="B5" s="376" t="s">
        <v>319</v>
      </c>
      <c r="C5" s="376" t="s">
        <v>317</v>
      </c>
      <c r="D5" s="382" t="s">
        <v>358</v>
      </c>
      <c r="E5" s="13" t="s">
        <v>283</v>
      </c>
      <c r="F5" s="13">
        <v>0.4</v>
      </c>
      <c r="G5" s="13">
        <v>0.6</v>
      </c>
      <c r="H5" s="13">
        <f>SUM(F5:G5)</f>
        <v>1</v>
      </c>
      <c r="I5" s="13" t="s">
        <v>280</v>
      </c>
    </row>
    <row r="6" ht="21" spans="1:9">
      <c r="A6" s="9"/>
      <c r="B6" s="376" t="s">
        <v>319</v>
      </c>
      <c r="C6" s="376" t="s">
        <v>317</v>
      </c>
      <c r="D6" s="383" t="s">
        <v>359</v>
      </c>
      <c r="E6" s="13" t="s">
        <v>283</v>
      </c>
      <c r="F6" s="13">
        <v>0.3</v>
      </c>
      <c r="G6" s="13">
        <v>0.2</v>
      </c>
      <c r="H6" s="13">
        <f>SUM(F6:G6)</f>
        <v>0.5</v>
      </c>
      <c r="I6" s="13" t="s">
        <v>280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6" t="s">
        <v>304</v>
      </c>
      <c r="B11" s="17"/>
      <c r="C11" s="17"/>
      <c r="D11" s="18"/>
      <c r="E11" s="19"/>
      <c r="F11" s="16" t="s">
        <v>291</v>
      </c>
      <c r="G11" s="20"/>
      <c r="H11" s="21"/>
      <c r="I11" s="26"/>
    </row>
    <row r="12" ht="16.5" spans="1:9">
      <c r="A12" s="22" t="s">
        <v>360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5" t="s">
        <v>35</v>
      </c>
      <c r="C2" s="336"/>
      <c r="D2" s="336"/>
      <c r="E2" s="336"/>
      <c r="F2" s="336"/>
      <c r="G2" s="336"/>
      <c r="H2" s="336"/>
      <c r="I2" s="350"/>
    </row>
    <row r="3" ht="27.95" customHeight="1" spans="2:9">
      <c r="B3" s="337"/>
      <c r="C3" s="338"/>
      <c r="D3" s="339" t="s">
        <v>36</v>
      </c>
      <c r="E3" s="340"/>
      <c r="F3" s="341" t="s">
        <v>37</v>
      </c>
      <c r="G3" s="342"/>
      <c r="H3" s="339" t="s">
        <v>38</v>
      </c>
      <c r="I3" s="351"/>
    </row>
    <row r="4" ht="27.95" customHeight="1" spans="2:9">
      <c r="B4" s="337" t="s">
        <v>39</v>
      </c>
      <c r="C4" s="338" t="s">
        <v>40</v>
      </c>
      <c r="D4" s="338" t="s">
        <v>41</v>
      </c>
      <c r="E4" s="338" t="s">
        <v>42</v>
      </c>
      <c r="F4" s="343" t="s">
        <v>41</v>
      </c>
      <c r="G4" s="343" t="s">
        <v>42</v>
      </c>
      <c r="H4" s="338" t="s">
        <v>41</v>
      </c>
      <c r="I4" s="352" t="s">
        <v>42</v>
      </c>
    </row>
    <row r="5" ht="27.95" customHeight="1" spans="2:9">
      <c r="B5" s="344" t="s">
        <v>43</v>
      </c>
      <c r="C5" s="9">
        <v>13</v>
      </c>
      <c r="D5" s="9">
        <v>0</v>
      </c>
      <c r="E5" s="9">
        <v>1</v>
      </c>
      <c r="F5" s="345">
        <v>0</v>
      </c>
      <c r="G5" s="345">
        <v>1</v>
      </c>
      <c r="H5" s="9">
        <v>1</v>
      </c>
      <c r="I5" s="353">
        <v>2</v>
      </c>
    </row>
    <row r="6" ht="27.95" customHeight="1" spans="2:9">
      <c r="B6" s="344" t="s">
        <v>44</v>
      </c>
      <c r="C6" s="9">
        <v>20</v>
      </c>
      <c r="D6" s="9">
        <v>0</v>
      </c>
      <c r="E6" s="9">
        <v>1</v>
      </c>
      <c r="F6" s="345">
        <v>1</v>
      </c>
      <c r="G6" s="345">
        <v>2</v>
      </c>
      <c r="H6" s="9">
        <v>2</v>
      </c>
      <c r="I6" s="353">
        <v>3</v>
      </c>
    </row>
    <row r="7" ht="27.95" customHeight="1" spans="2:9">
      <c r="B7" s="344" t="s">
        <v>45</v>
      </c>
      <c r="C7" s="9">
        <v>32</v>
      </c>
      <c r="D7" s="9">
        <v>0</v>
      </c>
      <c r="E7" s="9">
        <v>1</v>
      </c>
      <c r="F7" s="345">
        <v>2</v>
      </c>
      <c r="G7" s="345">
        <v>3</v>
      </c>
      <c r="H7" s="9">
        <v>3</v>
      </c>
      <c r="I7" s="353">
        <v>4</v>
      </c>
    </row>
    <row r="8" ht="27.95" customHeight="1" spans="2:9">
      <c r="B8" s="344" t="s">
        <v>46</v>
      </c>
      <c r="C8" s="9">
        <v>50</v>
      </c>
      <c r="D8" s="9">
        <v>1</v>
      </c>
      <c r="E8" s="9">
        <v>2</v>
      </c>
      <c r="F8" s="345">
        <v>3</v>
      </c>
      <c r="G8" s="345">
        <v>4</v>
      </c>
      <c r="H8" s="9">
        <v>5</v>
      </c>
      <c r="I8" s="353">
        <v>6</v>
      </c>
    </row>
    <row r="9" ht="27.95" customHeight="1" spans="2:9">
      <c r="B9" s="344" t="s">
        <v>47</v>
      </c>
      <c r="C9" s="9">
        <v>80</v>
      </c>
      <c r="D9" s="9">
        <v>2</v>
      </c>
      <c r="E9" s="9">
        <v>3</v>
      </c>
      <c r="F9" s="345">
        <v>5</v>
      </c>
      <c r="G9" s="345">
        <v>6</v>
      </c>
      <c r="H9" s="9">
        <v>7</v>
      </c>
      <c r="I9" s="353">
        <v>8</v>
      </c>
    </row>
    <row r="10" ht="27.95" customHeight="1" spans="2:9">
      <c r="B10" s="344" t="s">
        <v>48</v>
      </c>
      <c r="C10" s="9">
        <v>125</v>
      </c>
      <c r="D10" s="9">
        <v>3</v>
      </c>
      <c r="E10" s="9">
        <v>4</v>
      </c>
      <c r="F10" s="345">
        <v>7</v>
      </c>
      <c r="G10" s="345">
        <v>8</v>
      </c>
      <c r="H10" s="9">
        <v>10</v>
      </c>
      <c r="I10" s="353">
        <v>11</v>
      </c>
    </row>
    <row r="11" ht="27.95" customHeight="1" spans="2:9">
      <c r="B11" s="344" t="s">
        <v>49</v>
      </c>
      <c r="C11" s="9">
        <v>200</v>
      </c>
      <c r="D11" s="9">
        <v>5</v>
      </c>
      <c r="E11" s="9">
        <v>6</v>
      </c>
      <c r="F11" s="345">
        <v>10</v>
      </c>
      <c r="G11" s="345">
        <v>11</v>
      </c>
      <c r="H11" s="9">
        <v>14</v>
      </c>
      <c r="I11" s="353">
        <v>15</v>
      </c>
    </row>
    <row r="12" ht="27.95" customHeight="1" spans="2:9">
      <c r="B12" s="346" t="s">
        <v>50</v>
      </c>
      <c r="C12" s="347">
        <v>315</v>
      </c>
      <c r="D12" s="347">
        <v>7</v>
      </c>
      <c r="E12" s="347">
        <v>8</v>
      </c>
      <c r="F12" s="348">
        <v>14</v>
      </c>
      <c r="G12" s="348">
        <v>15</v>
      </c>
      <c r="H12" s="347">
        <v>21</v>
      </c>
      <c r="I12" s="354">
        <v>22</v>
      </c>
    </row>
    <row r="14" spans="2:4">
      <c r="B14" s="349" t="s">
        <v>51</v>
      </c>
      <c r="C14" s="349"/>
      <c r="D14" s="34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="125" zoomScaleNormal="125" workbookViewId="0">
      <selection activeCell="M23" sqref="M23"/>
    </sheetView>
  </sheetViews>
  <sheetFormatPr defaultColWidth="10.375" defaultRowHeight="16.5" customHeight="1"/>
  <cols>
    <col min="1" max="1" width="11.125" style="172" customWidth="1"/>
    <col min="2" max="9" width="10.375" style="172"/>
    <col min="10" max="10" width="8.875" style="172" customWidth="1"/>
    <col min="11" max="11" width="12" style="172" customWidth="1"/>
    <col min="12" max="16384" width="10.375" style="172"/>
  </cols>
  <sheetData>
    <row r="1" ht="21" spans="1:11">
      <c r="A1" s="272" t="s">
        <v>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ht="15" spans="1:11">
      <c r="A2" s="174" t="s">
        <v>53</v>
      </c>
      <c r="B2" s="101" t="s">
        <v>54</v>
      </c>
      <c r="C2" s="101"/>
      <c r="D2" s="175" t="s">
        <v>55</v>
      </c>
      <c r="E2" s="175"/>
      <c r="F2" s="101" t="s">
        <v>56</v>
      </c>
      <c r="G2" s="101"/>
      <c r="H2" s="176" t="s">
        <v>57</v>
      </c>
      <c r="I2" s="248" t="s">
        <v>58</v>
      </c>
      <c r="J2" s="248"/>
      <c r="K2" s="249"/>
    </row>
    <row r="3" ht="14.25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ht="14.25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45473</v>
      </c>
      <c r="G4" s="188"/>
      <c r="H4" s="183" t="s">
        <v>65</v>
      </c>
      <c r="I4" s="186"/>
      <c r="J4" s="184" t="s">
        <v>66</v>
      </c>
      <c r="K4" s="185" t="s">
        <v>67</v>
      </c>
    </row>
    <row r="5" ht="14.25" spans="1:11">
      <c r="A5" s="189" t="s">
        <v>68</v>
      </c>
      <c r="B5" s="184" t="s">
        <v>69</v>
      </c>
      <c r="C5" s="185"/>
      <c r="D5" s="183" t="s">
        <v>70</v>
      </c>
      <c r="E5" s="186"/>
      <c r="F5" s="187">
        <v>45427</v>
      </c>
      <c r="G5" s="188"/>
      <c r="H5" s="183" t="s">
        <v>71</v>
      </c>
      <c r="I5" s="186"/>
      <c r="J5" s="184" t="s">
        <v>66</v>
      </c>
      <c r="K5" s="185" t="s">
        <v>67</v>
      </c>
    </row>
    <row r="6" ht="14.25" spans="1:11">
      <c r="A6" s="183" t="s">
        <v>72</v>
      </c>
      <c r="B6" s="190">
        <v>3</v>
      </c>
      <c r="C6" s="191">
        <v>6</v>
      </c>
      <c r="D6" s="189" t="s">
        <v>73</v>
      </c>
      <c r="E6" s="192"/>
      <c r="F6" s="187">
        <v>45442</v>
      </c>
      <c r="G6" s="188"/>
      <c r="H6" s="183" t="s">
        <v>74</v>
      </c>
      <c r="I6" s="186"/>
      <c r="J6" s="184" t="s">
        <v>66</v>
      </c>
      <c r="K6" s="185" t="s">
        <v>67</v>
      </c>
    </row>
    <row r="7" ht="14.25" spans="1:11">
      <c r="A7" s="183" t="s">
        <v>75</v>
      </c>
      <c r="B7" s="194">
        <v>3300</v>
      </c>
      <c r="C7" s="195"/>
      <c r="D7" s="189" t="s">
        <v>76</v>
      </c>
      <c r="E7" s="196"/>
      <c r="F7" s="187">
        <v>45442</v>
      </c>
      <c r="G7" s="188"/>
      <c r="H7" s="183" t="s">
        <v>77</v>
      </c>
      <c r="I7" s="186"/>
      <c r="J7" s="184" t="s">
        <v>66</v>
      </c>
      <c r="K7" s="185" t="s">
        <v>67</v>
      </c>
    </row>
    <row r="8" ht="15" spans="1:11">
      <c r="A8" s="198" t="s">
        <v>78</v>
      </c>
      <c r="B8" s="199"/>
      <c r="C8" s="200"/>
      <c r="D8" s="201" t="s">
        <v>79</v>
      </c>
      <c r="E8" s="202"/>
      <c r="F8" s="203">
        <v>45468</v>
      </c>
      <c r="G8" s="204"/>
      <c r="H8" s="201" t="s">
        <v>80</v>
      </c>
      <c r="I8" s="202"/>
      <c r="J8" s="220" t="s">
        <v>66</v>
      </c>
      <c r="K8" s="258" t="s">
        <v>67</v>
      </c>
    </row>
    <row r="9" ht="15" spans="1:11">
      <c r="A9" s="273" t="s">
        <v>81</v>
      </c>
      <c r="B9" s="274"/>
      <c r="C9" s="274"/>
      <c r="D9" s="274"/>
      <c r="E9" s="274"/>
      <c r="F9" s="274"/>
      <c r="G9" s="274"/>
      <c r="H9" s="274"/>
      <c r="I9" s="274"/>
      <c r="J9" s="274"/>
      <c r="K9" s="317"/>
    </row>
    <row r="10" ht="15" spans="1:11">
      <c r="A10" s="275" t="s">
        <v>82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18"/>
    </row>
    <row r="11" ht="14.25" spans="1:11">
      <c r="A11" s="277" t="s">
        <v>83</v>
      </c>
      <c r="B11" s="278" t="s">
        <v>84</v>
      </c>
      <c r="C11" s="279" t="s">
        <v>85</v>
      </c>
      <c r="D11" s="280"/>
      <c r="E11" s="281" t="s">
        <v>86</v>
      </c>
      <c r="F11" s="278" t="s">
        <v>84</v>
      </c>
      <c r="G11" s="279" t="s">
        <v>85</v>
      </c>
      <c r="H11" s="279" t="s">
        <v>87</v>
      </c>
      <c r="I11" s="281" t="s">
        <v>88</v>
      </c>
      <c r="J11" s="278" t="s">
        <v>84</v>
      </c>
      <c r="K11" s="319" t="s">
        <v>85</v>
      </c>
    </row>
    <row r="12" ht="14.25" spans="1:11">
      <c r="A12" s="189" t="s">
        <v>89</v>
      </c>
      <c r="B12" s="211" t="s">
        <v>84</v>
      </c>
      <c r="C12" s="184" t="s">
        <v>85</v>
      </c>
      <c r="D12" s="196"/>
      <c r="E12" s="192" t="s">
        <v>90</v>
      </c>
      <c r="F12" s="211" t="s">
        <v>84</v>
      </c>
      <c r="G12" s="184" t="s">
        <v>85</v>
      </c>
      <c r="H12" s="184" t="s">
        <v>87</v>
      </c>
      <c r="I12" s="192" t="s">
        <v>91</v>
      </c>
      <c r="J12" s="211" t="s">
        <v>84</v>
      </c>
      <c r="K12" s="185" t="s">
        <v>85</v>
      </c>
    </row>
    <row r="13" ht="14.25" spans="1:11">
      <c r="A13" s="189" t="s">
        <v>92</v>
      </c>
      <c r="B13" s="211" t="s">
        <v>84</v>
      </c>
      <c r="C13" s="184" t="s">
        <v>85</v>
      </c>
      <c r="D13" s="196"/>
      <c r="E13" s="192" t="s">
        <v>93</v>
      </c>
      <c r="F13" s="184" t="s">
        <v>94</v>
      </c>
      <c r="G13" s="184" t="s">
        <v>95</v>
      </c>
      <c r="H13" s="184" t="s">
        <v>87</v>
      </c>
      <c r="I13" s="192" t="s">
        <v>96</v>
      </c>
      <c r="J13" s="211" t="s">
        <v>84</v>
      </c>
      <c r="K13" s="185" t="s">
        <v>85</v>
      </c>
    </row>
    <row r="14" ht="15" spans="1:11">
      <c r="A14" s="201" t="s">
        <v>97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51"/>
    </row>
    <row r="15" ht="15" spans="1:11">
      <c r="A15" s="275" t="s">
        <v>98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18"/>
    </row>
    <row r="16" ht="14.25" spans="1:11">
      <c r="A16" s="282" t="s">
        <v>99</v>
      </c>
      <c r="B16" s="279" t="s">
        <v>94</v>
      </c>
      <c r="C16" s="279" t="s">
        <v>95</v>
      </c>
      <c r="D16" s="283"/>
      <c r="E16" s="284" t="s">
        <v>100</v>
      </c>
      <c r="F16" s="279" t="s">
        <v>94</v>
      </c>
      <c r="G16" s="279" t="s">
        <v>95</v>
      </c>
      <c r="H16" s="285"/>
      <c r="I16" s="284" t="s">
        <v>101</v>
      </c>
      <c r="J16" s="279" t="s">
        <v>94</v>
      </c>
      <c r="K16" s="319" t="s">
        <v>95</v>
      </c>
    </row>
    <row r="17" customHeight="1" spans="1:22">
      <c r="A17" s="193" t="s">
        <v>102</v>
      </c>
      <c r="B17" s="184" t="s">
        <v>94</v>
      </c>
      <c r="C17" s="184" t="s">
        <v>95</v>
      </c>
      <c r="D17" s="286"/>
      <c r="E17" s="226" t="s">
        <v>103</v>
      </c>
      <c r="F17" s="184" t="s">
        <v>94</v>
      </c>
      <c r="G17" s="184" t="s">
        <v>95</v>
      </c>
      <c r="H17" s="287"/>
      <c r="I17" s="226" t="s">
        <v>104</v>
      </c>
      <c r="J17" s="184" t="s">
        <v>94</v>
      </c>
      <c r="K17" s="185" t="s">
        <v>95</v>
      </c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</row>
    <row r="18" ht="18" customHeight="1" spans="1:11">
      <c r="A18" s="288" t="s">
        <v>105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1"/>
    </row>
    <row r="19" s="271" customFormat="1" ht="18" customHeight="1" spans="1:11">
      <c r="A19" s="275" t="s">
        <v>106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18"/>
    </row>
    <row r="20" customHeight="1" spans="1:11">
      <c r="A20" s="290" t="s">
        <v>107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2"/>
    </row>
    <row r="21" ht="21.75" customHeight="1" spans="1:11">
      <c r="A21" s="292" t="s">
        <v>108</v>
      </c>
      <c r="B21" s="226" t="s">
        <v>109</v>
      </c>
      <c r="C21" s="226" t="s">
        <v>110</v>
      </c>
      <c r="D21" s="226" t="s">
        <v>111</v>
      </c>
      <c r="E21" s="226" t="s">
        <v>112</v>
      </c>
      <c r="F21" s="226" t="s">
        <v>113</v>
      </c>
      <c r="G21" s="226" t="s">
        <v>114</v>
      </c>
      <c r="H21" s="226" t="s">
        <v>115</v>
      </c>
      <c r="I21" s="226" t="s">
        <v>116</v>
      </c>
      <c r="J21" s="226" t="s">
        <v>117</v>
      </c>
      <c r="K21" s="261" t="s">
        <v>118</v>
      </c>
    </row>
    <row r="22" customHeight="1" spans="1:11">
      <c r="A22" s="293" t="s">
        <v>119</v>
      </c>
      <c r="B22" s="294"/>
      <c r="C22" s="294"/>
      <c r="D22" s="294">
        <v>1</v>
      </c>
      <c r="E22" s="294">
        <v>1</v>
      </c>
      <c r="F22" s="294">
        <v>1</v>
      </c>
      <c r="G22" s="294">
        <v>1</v>
      </c>
      <c r="H22" s="294">
        <v>1</v>
      </c>
      <c r="I22" s="294">
        <v>1</v>
      </c>
      <c r="J22" s="294"/>
      <c r="K22" s="323"/>
    </row>
    <row r="23" customHeight="1" spans="1:11">
      <c r="A23" s="293" t="s">
        <v>120</v>
      </c>
      <c r="B23" s="294"/>
      <c r="C23" s="294"/>
      <c r="D23" s="294">
        <v>1</v>
      </c>
      <c r="E23" s="294">
        <v>1</v>
      </c>
      <c r="F23" s="294">
        <v>1</v>
      </c>
      <c r="G23" s="294">
        <v>1</v>
      </c>
      <c r="H23" s="294">
        <v>1</v>
      </c>
      <c r="I23" s="294">
        <v>1</v>
      </c>
      <c r="J23" s="294"/>
      <c r="K23" s="324"/>
    </row>
    <row r="24" customHeight="1" spans="1:11">
      <c r="A24" s="293" t="s">
        <v>121</v>
      </c>
      <c r="B24" s="294"/>
      <c r="C24" s="294"/>
      <c r="D24" s="294">
        <v>1</v>
      </c>
      <c r="E24" s="294">
        <v>1</v>
      </c>
      <c r="F24" s="294">
        <v>1</v>
      </c>
      <c r="G24" s="294">
        <v>1</v>
      </c>
      <c r="H24" s="294">
        <v>1</v>
      </c>
      <c r="I24" s="294">
        <v>1</v>
      </c>
      <c r="J24" s="294"/>
      <c r="K24" s="324"/>
    </row>
    <row r="25" customHeight="1" spans="1:11">
      <c r="A25" s="197"/>
      <c r="B25" s="294"/>
      <c r="C25" s="294"/>
      <c r="D25" s="294"/>
      <c r="E25" s="294"/>
      <c r="F25" s="294"/>
      <c r="G25" s="294"/>
      <c r="H25" s="294"/>
      <c r="I25" s="294"/>
      <c r="J25" s="294"/>
      <c r="K25" s="324"/>
    </row>
    <row r="26" customHeight="1" spans="1:11">
      <c r="A26" s="197"/>
      <c r="B26" s="294"/>
      <c r="C26" s="294"/>
      <c r="D26" s="294"/>
      <c r="E26" s="294"/>
      <c r="F26" s="294"/>
      <c r="G26" s="294"/>
      <c r="H26" s="294"/>
      <c r="I26" s="294"/>
      <c r="J26" s="294"/>
      <c r="K26" s="324"/>
    </row>
    <row r="27" ht="18" customHeight="1" spans="1:11">
      <c r="A27" s="295" t="s">
        <v>122</v>
      </c>
      <c r="B27" s="296"/>
      <c r="C27" s="296"/>
      <c r="D27" s="296"/>
      <c r="E27" s="296"/>
      <c r="F27" s="296"/>
      <c r="G27" s="296"/>
      <c r="H27" s="296"/>
      <c r="I27" s="296"/>
      <c r="J27" s="296"/>
      <c r="K27" s="325"/>
    </row>
    <row r="28" ht="18.75" customHeight="1" spans="1:11">
      <c r="A28" s="297" t="s">
        <v>123</v>
      </c>
      <c r="B28" s="298"/>
      <c r="C28" s="298"/>
      <c r="D28" s="298"/>
      <c r="E28" s="298"/>
      <c r="F28" s="298"/>
      <c r="G28" s="298"/>
      <c r="H28" s="298"/>
      <c r="I28" s="298"/>
      <c r="J28" s="298"/>
      <c r="K28" s="326"/>
    </row>
    <row r="29" ht="18.75" customHeight="1" spans="1:11">
      <c r="A29" s="299"/>
      <c r="B29" s="300"/>
      <c r="C29" s="300"/>
      <c r="D29" s="300"/>
      <c r="E29" s="300"/>
      <c r="F29" s="300"/>
      <c r="G29" s="300"/>
      <c r="H29" s="300"/>
      <c r="I29" s="300"/>
      <c r="J29" s="300"/>
      <c r="K29" s="327"/>
    </row>
    <row r="30" ht="18" customHeight="1" spans="1:11">
      <c r="A30" s="295" t="s">
        <v>124</v>
      </c>
      <c r="B30" s="296"/>
      <c r="C30" s="296"/>
      <c r="D30" s="296"/>
      <c r="E30" s="296"/>
      <c r="F30" s="296"/>
      <c r="G30" s="296"/>
      <c r="H30" s="296"/>
      <c r="I30" s="296"/>
      <c r="J30" s="296"/>
      <c r="K30" s="325"/>
    </row>
    <row r="31" ht="14.25" spans="1:11">
      <c r="A31" s="301" t="s">
        <v>125</v>
      </c>
      <c r="B31" s="302"/>
      <c r="C31" s="302"/>
      <c r="D31" s="302"/>
      <c r="E31" s="302"/>
      <c r="F31" s="302"/>
      <c r="G31" s="302"/>
      <c r="H31" s="302"/>
      <c r="I31" s="302"/>
      <c r="J31" s="302"/>
      <c r="K31" s="328"/>
    </row>
    <row r="32" ht="15" spans="1:11">
      <c r="A32" s="112" t="s">
        <v>126</v>
      </c>
      <c r="B32" s="114"/>
      <c r="C32" s="184" t="s">
        <v>66</v>
      </c>
      <c r="D32" s="184" t="s">
        <v>67</v>
      </c>
      <c r="E32" s="303" t="s">
        <v>127</v>
      </c>
      <c r="F32" s="304"/>
      <c r="G32" s="304"/>
      <c r="H32" s="304"/>
      <c r="I32" s="304"/>
      <c r="J32" s="304"/>
      <c r="K32" s="329"/>
    </row>
    <row r="33" ht="15" spans="1:11">
      <c r="A33" s="305" t="s">
        <v>128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</row>
    <row r="34" ht="14.25" spans="1:11">
      <c r="A34" s="306" t="s">
        <v>129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30"/>
    </row>
    <row r="35" ht="14.25" spans="1:11">
      <c r="A35" s="231" t="s">
        <v>130</v>
      </c>
      <c r="B35" s="232"/>
      <c r="C35" s="232"/>
      <c r="D35" s="232"/>
      <c r="E35" s="232"/>
      <c r="F35" s="232"/>
      <c r="G35" s="232"/>
      <c r="H35" s="232"/>
      <c r="I35" s="232"/>
      <c r="J35" s="232"/>
      <c r="K35" s="263"/>
    </row>
    <row r="36" ht="14.25" spans="1:11">
      <c r="A36" s="231" t="s">
        <v>131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63"/>
    </row>
    <row r="37" ht="14.25" spans="1:11">
      <c r="A37" s="231" t="s">
        <v>132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63"/>
    </row>
    <row r="38" ht="14.25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3"/>
    </row>
    <row r="39" ht="14.25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3"/>
    </row>
    <row r="40" ht="14.25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3"/>
    </row>
    <row r="41" ht="15" spans="1:11">
      <c r="A41" s="228" t="s">
        <v>133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62"/>
    </row>
    <row r="42" ht="15" spans="1:11">
      <c r="A42" s="275" t="s">
        <v>134</v>
      </c>
      <c r="B42" s="276"/>
      <c r="C42" s="276"/>
      <c r="D42" s="276"/>
      <c r="E42" s="276"/>
      <c r="F42" s="276"/>
      <c r="G42" s="276"/>
      <c r="H42" s="276"/>
      <c r="I42" s="276"/>
      <c r="J42" s="276"/>
      <c r="K42" s="318"/>
    </row>
    <row r="43" ht="14.25" spans="1:11">
      <c r="A43" s="282" t="s">
        <v>135</v>
      </c>
      <c r="B43" s="279" t="s">
        <v>94</v>
      </c>
      <c r="C43" s="279" t="s">
        <v>95</v>
      </c>
      <c r="D43" s="279" t="s">
        <v>87</v>
      </c>
      <c r="E43" s="284" t="s">
        <v>136</v>
      </c>
      <c r="F43" s="279" t="s">
        <v>94</v>
      </c>
      <c r="G43" s="279" t="s">
        <v>95</v>
      </c>
      <c r="H43" s="279" t="s">
        <v>87</v>
      </c>
      <c r="I43" s="284" t="s">
        <v>137</v>
      </c>
      <c r="J43" s="279" t="s">
        <v>94</v>
      </c>
      <c r="K43" s="319" t="s">
        <v>95</v>
      </c>
    </row>
    <row r="44" ht="14.25" spans="1:11">
      <c r="A44" s="193" t="s">
        <v>86</v>
      </c>
      <c r="B44" s="184" t="s">
        <v>94</v>
      </c>
      <c r="C44" s="184" t="s">
        <v>95</v>
      </c>
      <c r="D44" s="184" t="s">
        <v>87</v>
      </c>
      <c r="E44" s="226" t="s">
        <v>93</v>
      </c>
      <c r="F44" s="184" t="s">
        <v>94</v>
      </c>
      <c r="G44" s="184" t="s">
        <v>95</v>
      </c>
      <c r="H44" s="184" t="s">
        <v>87</v>
      </c>
      <c r="I44" s="226" t="s">
        <v>104</v>
      </c>
      <c r="J44" s="184" t="s">
        <v>94</v>
      </c>
      <c r="K44" s="185" t="s">
        <v>95</v>
      </c>
    </row>
    <row r="45" ht="15" spans="1:11">
      <c r="A45" s="201" t="s">
        <v>97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51"/>
    </row>
    <row r="46" ht="15" spans="1:11">
      <c r="A46" s="305" t="s">
        <v>138</v>
      </c>
      <c r="B46" s="305"/>
      <c r="C46" s="305"/>
      <c r="D46" s="305"/>
      <c r="E46" s="305"/>
      <c r="F46" s="305"/>
      <c r="G46" s="305"/>
      <c r="H46" s="305"/>
      <c r="I46" s="305"/>
      <c r="J46" s="305"/>
      <c r="K46" s="305"/>
    </row>
    <row r="47" ht="15" spans="1:11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30"/>
    </row>
    <row r="48" ht="15" spans="1:11">
      <c r="A48" s="308" t="s">
        <v>139</v>
      </c>
      <c r="B48" s="309" t="s">
        <v>140</v>
      </c>
      <c r="C48" s="309"/>
      <c r="D48" s="310" t="s">
        <v>141</v>
      </c>
      <c r="E48" s="311" t="s">
        <v>142</v>
      </c>
      <c r="F48" s="312" t="s">
        <v>143</v>
      </c>
      <c r="G48" s="313">
        <v>45430</v>
      </c>
      <c r="H48" s="314" t="s">
        <v>144</v>
      </c>
      <c r="I48" s="331"/>
      <c r="J48" s="332" t="s">
        <v>145</v>
      </c>
      <c r="K48" s="333"/>
    </row>
    <row r="49" ht="15" spans="1:11">
      <c r="A49" s="305"/>
      <c r="B49" s="305"/>
      <c r="C49" s="305"/>
      <c r="D49" s="305"/>
      <c r="E49" s="305"/>
      <c r="F49" s="305"/>
      <c r="G49" s="305"/>
      <c r="H49" s="305"/>
      <c r="I49" s="305"/>
      <c r="J49" s="305"/>
      <c r="K49" s="305"/>
    </row>
    <row r="50" ht="15" spans="1:1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34"/>
    </row>
    <row r="51" ht="15" spans="1:11">
      <c r="A51" s="308" t="s">
        <v>139</v>
      </c>
      <c r="B51" s="309" t="s">
        <v>140</v>
      </c>
      <c r="C51" s="309"/>
      <c r="D51" s="310" t="s">
        <v>141</v>
      </c>
      <c r="E51" s="311" t="s">
        <v>142</v>
      </c>
      <c r="F51" s="312" t="s">
        <v>146</v>
      </c>
      <c r="G51" s="313">
        <v>45430</v>
      </c>
      <c r="H51" s="314" t="s">
        <v>144</v>
      </c>
      <c r="I51" s="331"/>
      <c r="J51" s="332" t="s">
        <v>145</v>
      </c>
      <c r="K51" s="33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M44" sqref="M44"/>
    </sheetView>
  </sheetViews>
  <sheetFormatPr defaultColWidth="10" defaultRowHeight="16.5" customHeight="1"/>
  <cols>
    <col min="1" max="1" width="10.875" style="172" customWidth="1"/>
    <col min="2" max="16384" width="10" style="172"/>
  </cols>
  <sheetData>
    <row r="1" ht="22.5" customHeight="1" spans="1:11">
      <c r="A1" s="173" t="s">
        <v>147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ht="17.25" customHeight="1" spans="1:11">
      <c r="A2" s="174" t="s">
        <v>53</v>
      </c>
      <c r="B2" s="101" t="s">
        <v>54</v>
      </c>
      <c r="C2" s="101"/>
      <c r="D2" s="175" t="s">
        <v>55</v>
      </c>
      <c r="E2" s="175"/>
      <c r="F2" s="101" t="s">
        <v>56</v>
      </c>
      <c r="G2" s="101"/>
      <c r="H2" s="176" t="s">
        <v>57</v>
      </c>
      <c r="I2" s="248" t="s">
        <v>58</v>
      </c>
      <c r="J2" s="248"/>
      <c r="K2" s="249"/>
    </row>
    <row r="3" customHeight="1" spans="1:11">
      <c r="A3" s="177" t="s">
        <v>59</v>
      </c>
      <c r="B3" s="178"/>
      <c r="C3" s="179"/>
      <c r="D3" s="180" t="s">
        <v>60</v>
      </c>
      <c r="E3" s="181"/>
      <c r="F3" s="181"/>
      <c r="G3" s="182"/>
      <c r="H3" s="180" t="s">
        <v>61</v>
      </c>
      <c r="I3" s="181"/>
      <c r="J3" s="181"/>
      <c r="K3" s="182"/>
    </row>
    <row r="4" customHeight="1" spans="1:11">
      <c r="A4" s="183" t="s">
        <v>62</v>
      </c>
      <c r="B4" s="184" t="s">
        <v>63</v>
      </c>
      <c r="C4" s="185"/>
      <c r="D4" s="183" t="s">
        <v>64</v>
      </c>
      <c r="E4" s="186"/>
      <c r="F4" s="187">
        <v>45473</v>
      </c>
      <c r="G4" s="188"/>
      <c r="H4" s="183" t="s">
        <v>148</v>
      </c>
      <c r="I4" s="186"/>
      <c r="J4" s="184" t="s">
        <v>66</v>
      </c>
      <c r="K4" s="185" t="s">
        <v>67</v>
      </c>
    </row>
    <row r="5" customHeight="1" spans="1:11">
      <c r="A5" s="189" t="s">
        <v>68</v>
      </c>
      <c r="B5" s="184" t="s">
        <v>69</v>
      </c>
      <c r="C5" s="185"/>
      <c r="D5" s="183" t="s">
        <v>70</v>
      </c>
      <c r="E5" s="186"/>
      <c r="F5" s="187">
        <v>45427</v>
      </c>
      <c r="G5" s="188"/>
      <c r="H5" s="183" t="s">
        <v>149</v>
      </c>
      <c r="I5" s="186"/>
      <c r="J5" s="184" t="s">
        <v>66</v>
      </c>
      <c r="K5" s="185" t="s">
        <v>67</v>
      </c>
    </row>
    <row r="6" customHeight="1" spans="1:11">
      <c r="A6" s="183" t="s">
        <v>72</v>
      </c>
      <c r="B6" s="190">
        <v>3</v>
      </c>
      <c r="C6" s="191">
        <v>6</v>
      </c>
      <c r="D6" s="189" t="s">
        <v>73</v>
      </c>
      <c r="E6" s="192"/>
      <c r="F6" s="187">
        <v>45442</v>
      </c>
      <c r="G6" s="188"/>
      <c r="H6" s="193" t="s">
        <v>150</v>
      </c>
      <c r="I6" s="226"/>
      <c r="J6" s="226"/>
      <c r="K6" s="250"/>
    </row>
    <row r="7" customHeight="1" spans="1:11">
      <c r="A7" s="183" t="s">
        <v>75</v>
      </c>
      <c r="B7" s="194">
        <v>3300</v>
      </c>
      <c r="C7" s="195"/>
      <c r="D7" s="189" t="s">
        <v>76</v>
      </c>
      <c r="E7" s="196"/>
      <c r="F7" s="187">
        <v>45442</v>
      </c>
      <c r="G7" s="188"/>
      <c r="H7" s="197"/>
      <c r="I7" s="184"/>
      <c r="J7" s="184"/>
      <c r="K7" s="185"/>
    </row>
    <row r="8" customHeight="1" spans="1:11">
      <c r="A8" s="198" t="s">
        <v>78</v>
      </c>
      <c r="B8" s="199"/>
      <c r="C8" s="200"/>
      <c r="D8" s="201" t="s">
        <v>79</v>
      </c>
      <c r="E8" s="202"/>
      <c r="F8" s="203">
        <v>45468</v>
      </c>
      <c r="G8" s="204"/>
      <c r="H8" s="201"/>
      <c r="I8" s="202"/>
      <c r="J8" s="202"/>
      <c r="K8" s="251"/>
    </row>
    <row r="9" customHeight="1" spans="1:11">
      <c r="A9" s="205" t="s">
        <v>151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</row>
    <row r="10" customHeight="1" spans="1:11">
      <c r="A10" s="206" t="s">
        <v>83</v>
      </c>
      <c r="B10" s="207" t="s">
        <v>84</v>
      </c>
      <c r="C10" s="208" t="s">
        <v>85</v>
      </c>
      <c r="D10" s="209"/>
      <c r="E10" s="210" t="s">
        <v>88</v>
      </c>
      <c r="F10" s="207" t="s">
        <v>84</v>
      </c>
      <c r="G10" s="208" t="s">
        <v>85</v>
      </c>
      <c r="H10" s="207"/>
      <c r="I10" s="210" t="s">
        <v>86</v>
      </c>
      <c r="J10" s="207" t="s">
        <v>84</v>
      </c>
      <c r="K10" s="252" t="s">
        <v>85</v>
      </c>
    </row>
    <row r="11" customHeight="1" spans="1:11">
      <c r="A11" s="189" t="s">
        <v>89</v>
      </c>
      <c r="B11" s="211" t="s">
        <v>84</v>
      </c>
      <c r="C11" s="184" t="s">
        <v>85</v>
      </c>
      <c r="D11" s="196"/>
      <c r="E11" s="192" t="s">
        <v>91</v>
      </c>
      <c r="F11" s="211" t="s">
        <v>84</v>
      </c>
      <c r="G11" s="184" t="s">
        <v>85</v>
      </c>
      <c r="H11" s="211"/>
      <c r="I11" s="192" t="s">
        <v>96</v>
      </c>
      <c r="J11" s="211" t="s">
        <v>84</v>
      </c>
      <c r="K11" s="185" t="s">
        <v>85</v>
      </c>
    </row>
    <row r="12" customHeight="1" spans="1:11">
      <c r="A12" s="201" t="s">
        <v>127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51"/>
    </row>
    <row r="13" customHeight="1" spans="1:11">
      <c r="A13" s="212" t="s">
        <v>152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  <row r="14" customHeight="1" spans="1:11">
      <c r="A14" s="213" t="s">
        <v>153</v>
      </c>
      <c r="B14" s="214"/>
      <c r="C14" s="214"/>
      <c r="D14" s="214"/>
      <c r="E14" s="214"/>
      <c r="F14" s="214"/>
      <c r="G14" s="214"/>
      <c r="H14" s="214"/>
      <c r="I14" s="253"/>
      <c r="J14" s="253"/>
      <c r="K14" s="254"/>
    </row>
    <row r="15" customHeight="1" spans="1:11">
      <c r="A15" s="215"/>
      <c r="B15" s="216"/>
      <c r="C15" s="216"/>
      <c r="D15" s="217"/>
      <c r="E15" s="218"/>
      <c r="F15" s="216"/>
      <c r="G15" s="216"/>
      <c r="H15" s="217"/>
      <c r="I15" s="255"/>
      <c r="J15" s="256"/>
      <c r="K15" s="257"/>
    </row>
    <row r="16" customHeight="1" spans="1:11">
      <c r="A16" s="219"/>
      <c r="B16" s="220"/>
      <c r="C16" s="220"/>
      <c r="D16" s="220"/>
      <c r="E16" s="220"/>
      <c r="F16" s="220"/>
      <c r="G16" s="220"/>
      <c r="H16" s="220"/>
      <c r="I16" s="220"/>
      <c r="J16" s="220"/>
      <c r="K16" s="258"/>
    </row>
    <row r="17" customHeight="1" spans="1:11">
      <c r="A17" s="212" t="s">
        <v>154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</row>
    <row r="18" customHeight="1" spans="1:11">
      <c r="A18" s="213" t="s">
        <v>155</v>
      </c>
      <c r="B18" s="214"/>
      <c r="C18" s="214"/>
      <c r="D18" s="214"/>
      <c r="E18" s="214"/>
      <c r="F18" s="214"/>
      <c r="G18" s="214"/>
      <c r="H18" s="214"/>
      <c r="I18" s="253"/>
      <c r="J18" s="253"/>
      <c r="K18" s="254"/>
    </row>
    <row r="19" customHeight="1" spans="1:11">
      <c r="A19" s="215"/>
      <c r="B19" s="216"/>
      <c r="C19" s="216"/>
      <c r="D19" s="217"/>
      <c r="E19" s="218"/>
      <c r="F19" s="216"/>
      <c r="G19" s="216"/>
      <c r="H19" s="217"/>
      <c r="I19" s="255"/>
      <c r="J19" s="256"/>
      <c r="K19" s="257"/>
    </row>
    <row r="20" customHeight="1" spans="1:11">
      <c r="A20" s="219"/>
      <c r="B20" s="220"/>
      <c r="C20" s="220"/>
      <c r="D20" s="220"/>
      <c r="E20" s="220"/>
      <c r="F20" s="220"/>
      <c r="G20" s="220"/>
      <c r="H20" s="220"/>
      <c r="I20" s="220"/>
      <c r="J20" s="220"/>
      <c r="K20" s="258"/>
    </row>
    <row r="21" customHeight="1" spans="1:11">
      <c r="A21" s="221" t="s">
        <v>124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customHeight="1" spans="1:11">
      <c r="A22" s="100" t="s">
        <v>125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3"/>
    </row>
    <row r="23" customHeight="1" spans="1:11">
      <c r="A23" s="112" t="s">
        <v>126</v>
      </c>
      <c r="B23" s="114"/>
      <c r="C23" s="184" t="s">
        <v>66</v>
      </c>
      <c r="D23" s="184" t="s">
        <v>67</v>
      </c>
      <c r="E23" s="111"/>
      <c r="F23" s="111"/>
      <c r="G23" s="111"/>
      <c r="H23" s="111"/>
      <c r="I23" s="111"/>
      <c r="J23" s="111"/>
      <c r="K23" s="157"/>
    </row>
    <row r="24" customHeight="1" spans="1:11">
      <c r="A24" s="222" t="s">
        <v>156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59"/>
    </row>
    <row r="25" customHeight="1" spans="1:11">
      <c r="A25" s="224"/>
      <c r="B25" s="225"/>
      <c r="C25" s="225"/>
      <c r="D25" s="225"/>
      <c r="E25" s="225"/>
      <c r="F25" s="225"/>
      <c r="G25" s="225"/>
      <c r="H25" s="225"/>
      <c r="I25" s="225"/>
      <c r="J25" s="225"/>
      <c r="K25" s="260"/>
    </row>
    <row r="26" customHeight="1" spans="1:11">
      <c r="A26" s="205" t="s">
        <v>134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</row>
    <row r="27" customHeight="1" spans="1:11">
      <c r="A27" s="177" t="s">
        <v>135</v>
      </c>
      <c r="B27" s="208" t="s">
        <v>94</v>
      </c>
      <c r="C27" s="208" t="s">
        <v>95</v>
      </c>
      <c r="D27" s="208" t="s">
        <v>87</v>
      </c>
      <c r="E27" s="178" t="s">
        <v>136</v>
      </c>
      <c r="F27" s="208" t="s">
        <v>94</v>
      </c>
      <c r="G27" s="208" t="s">
        <v>95</v>
      </c>
      <c r="H27" s="208" t="s">
        <v>87</v>
      </c>
      <c r="I27" s="178" t="s">
        <v>137</v>
      </c>
      <c r="J27" s="208" t="s">
        <v>94</v>
      </c>
      <c r="K27" s="252" t="s">
        <v>95</v>
      </c>
    </row>
    <row r="28" customHeight="1" spans="1:11">
      <c r="A28" s="193" t="s">
        <v>86</v>
      </c>
      <c r="B28" s="184" t="s">
        <v>94</v>
      </c>
      <c r="C28" s="184" t="s">
        <v>95</v>
      </c>
      <c r="D28" s="184" t="s">
        <v>87</v>
      </c>
      <c r="E28" s="226" t="s">
        <v>93</v>
      </c>
      <c r="F28" s="184" t="s">
        <v>94</v>
      </c>
      <c r="G28" s="184" t="s">
        <v>95</v>
      </c>
      <c r="H28" s="184" t="s">
        <v>87</v>
      </c>
      <c r="I28" s="226" t="s">
        <v>104</v>
      </c>
      <c r="J28" s="184" t="s">
        <v>94</v>
      </c>
      <c r="K28" s="185" t="s">
        <v>95</v>
      </c>
    </row>
    <row r="29" customHeight="1" spans="1:11">
      <c r="A29" s="183" t="s">
        <v>97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61"/>
    </row>
    <row r="30" customHeight="1" spans="1:11">
      <c r="A30" s="228"/>
      <c r="B30" s="229"/>
      <c r="C30" s="229"/>
      <c r="D30" s="229"/>
      <c r="E30" s="229"/>
      <c r="F30" s="229"/>
      <c r="G30" s="229"/>
      <c r="H30" s="229"/>
      <c r="I30" s="229"/>
      <c r="J30" s="229"/>
      <c r="K30" s="262"/>
    </row>
    <row r="31" customHeight="1" spans="1:11">
      <c r="A31" s="230" t="s">
        <v>157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</row>
    <row r="32" ht="17.25" customHeight="1" spans="1:11">
      <c r="A32" s="231" t="s">
        <v>158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63"/>
    </row>
    <row r="33" ht="17.25" customHeight="1" spans="1:11">
      <c r="A33" s="231" t="s">
        <v>159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63"/>
    </row>
    <row r="34" ht="17.25" customHeight="1" spans="1:11">
      <c r="A34" s="231" t="s">
        <v>160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63"/>
    </row>
    <row r="35" ht="17.25" customHeight="1" spans="1:11">
      <c r="A35" s="231"/>
      <c r="B35" s="232"/>
      <c r="C35" s="232"/>
      <c r="D35" s="232"/>
      <c r="E35" s="232"/>
      <c r="F35" s="232"/>
      <c r="G35" s="232"/>
      <c r="H35" s="232"/>
      <c r="I35" s="232"/>
      <c r="J35" s="232"/>
      <c r="K35" s="263"/>
    </row>
    <row r="36" ht="17.25" customHeight="1" spans="1:11">
      <c r="A36" s="231"/>
      <c r="B36" s="232"/>
      <c r="C36" s="232"/>
      <c r="D36" s="232"/>
      <c r="E36" s="232"/>
      <c r="F36" s="232"/>
      <c r="G36" s="232"/>
      <c r="H36" s="232"/>
      <c r="I36" s="232"/>
      <c r="J36" s="232"/>
      <c r="K36" s="263"/>
    </row>
    <row r="37" ht="17.25" customHeight="1" spans="1:11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63"/>
    </row>
    <row r="38" ht="17.25" customHeight="1" spans="1:11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63"/>
    </row>
    <row r="39" ht="17.25" customHeight="1" spans="1:11">
      <c r="A39" s="231"/>
      <c r="B39" s="232"/>
      <c r="C39" s="232"/>
      <c r="D39" s="232"/>
      <c r="E39" s="232"/>
      <c r="F39" s="232"/>
      <c r="G39" s="232"/>
      <c r="H39" s="232"/>
      <c r="I39" s="232"/>
      <c r="J39" s="232"/>
      <c r="K39" s="263"/>
    </row>
    <row r="40" ht="17.25" customHeight="1" spans="1:11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63"/>
    </row>
    <row r="41" ht="17.25" customHeight="1" spans="1:11">
      <c r="A41" s="231"/>
      <c r="B41" s="232"/>
      <c r="C41" s="232"/>
      <c r="D41" s="232"/>
      <c r="E41" s="232"/>
      <c r="F41" s="232"/>
      <c r="G41" s="232"/>
      <c r="H41" s="232"/>
      <c r="I41" s="232"/>
      <c r="J41" s="232"/>
      <c r="K41" s="263"/>
    </row>
    <row r="42" ht="17.25" customHeight="1" spans="1:11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63"/>
    </row>
    <row r="43" ht="17.25" customHeight="1" spans="1:11">
      <c r="A43" s="228" t="s">
        <v>133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62"/>
    </row>
    <row r="44" customHeight="1" spans="1:11">
      <c r="A44" s="230" t="s">
        <v>161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ht="18" customHeight="1" spans="1:11">
      <c r="A45" s="233" t="s">
        <v>127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64"/>
    </row>
    <row r="46" ht="18" customHeight="1" spans="1:11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64"/>
    </row>
    <row r="47" ht="18" customHeight="1" spans="1:11">
      <c r="A47" s="224"/>
      <c r="B47" s="225"/>
      <c r="C47" s="225"/>
      <c r="D47" s="225"/>
      <c r="E47" s="225"/>
      <c r="F47" s="225"/>
      <c r="G47" s="225"/>
      <c r="H47" s="225"/>
      <c r="I47" s="225"/>
      <c r="J47" s="225"/>
      <c r="K47" s="260"/>
    </row>
    <row r="48" ht="21" customHeight="1" spans="1:11">
      <c r="A48" s="235" t="s">
        <v>139</v>
      </c>
      <c r="B48" s="236" t="s">
        <v>140</v>
      </c>
      <c r="C48" s="236"/>
      <c r="D48" s="237" t="s">
        <v>141</v>
      </c>
      <c r="E48" s="238" t="s">
        <v>142</v>
      </c>
      <c r="F48" s="237" t="s">
        <v>143</v>
      </c>
      <c r="G48" s="239">
        <v>45440</v>
      </c>
      <c r="H48" s="240" t="s">
        <v>144</v>
      </c>
      <c r="I48" s="240"/>
      <c r="J48" s="236" t="s">
        <v>145</v>
      </c>
      <c r="K48" s="265"/>
    </row>
    <row r="49" customHeight="1" spans="1:11">
      <c r="A49" s="241" t="s">
        <v>162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66"/>
    </row>
    <row r="50" customHeight="1" spans="1:1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67"/>
    </row>
    <row r="51" customHeight="1" spans="1:1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68"/>
    </row>
    <row r="52" ht="21" customHeight="1" spans="1:11">
      <c r="A52" s="235" t="s">
        <v>139</v>
      </c>
      <c r="B52" s="236" t="s">
        <v>140</v>
      </c>
      <c r="C52" s="236"/>
      <c r="D52" s="237" t="s">
        <v>141</v>
      </c>
      <c r="E52" s="237" t="s">
        <v>142</v>
      </c>
      <c r="F52" s="237" t="s">
        <v>143</v>
      </c>
      <c r="G52" s="247">
        <v>45441</v>
      </c>
      <c r="H52" s="240" t="s">
        <v>144</v>
      </c>
      <c r="I52" s="240"/>
      <c r="J52" s="269" t="s">
        <v>145</v>
      </c>
      <c r="K52" s="270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26" workbookViewId="0">
      <selection activeCell="M38" sqref="M38"/>
    </sheetView>
  </sheetViews>
  <sheetFormatPr defaultColWidth="10.125" defaultRowHeight="14.25"/>
  <cols>
    <col min="1" max="1" width="9.625" style="98" customWidth="1"/>
    <col min="2" max="2" width="11.125" style="98" customWidth="1"/>
    <col min="3" max="3" width="9.125" style="98" customWidth="1"/>
    <col min="4" max="4" width="9.5" style="98" customWidth="1"/>
    <col min="5" max="5" width="9.125" style="98" customWidth="1"/>
    <col min="6" max="6" width="10.375" style="98" customWidth="1"/>
    <col min="7" max="7" width="9.5" style="98" customWidth="1"/>
    <col min="8" max="8" width="9.125" style="98" customWidth="1"/>
    <col min="9" max="9" width="8.125" style="98" customWidth="1"/>
    <col min="10" max="10" width="10.5" style="98" customWidth="1"/>
    <col min="11" max="11" width="12.125" style="98" customWidth="1"/>
    <col min="12" max="16384" width="10.125" style="98"/>
  </cols>
  <sheetData>
    <row r="1" ht="26.25" spans="1:11">
      <c r="A1" s="99" t="s">
        <v>163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15" spans="1:11">
      <c r="A2" s="100" t="s">
        <v>53</v>
      </c>
      <c r="B2" s="101" t="s">
        <v>54</v>
      </c>
      <c r="C2" s="101"/>
      <c r="D2" s="102" t="s">
        <v>62</v>
      </c>
      <c r="E2" s="103" t="s">
        <v>63</v>
      </c>
      <c r="F2" s="104" t="s">
        <v>164</v>
      </c>
      <c r="G2" s="105" t="s">
        <v>69</v>
      </c>
      <c r="H2" s="105"/>
      <c r="I2" s="134" t="s">
        <v>57</v>
      </c>
      <c r="J2" s="105" t="s">
        <v>58</v>
      </c>
      <c r="K2" s="156"/>
    </row>
    <row r="3" spans="1:11">
      <c r="A3" s="106" t="s">
        <v>75</v>
      </c>
      <c r="B3" s="107">
        <v>3300</v>
      </c>
      <c r="C3" s="107"/>
      <c r="D3" s="108" t="s">
        <v>165</v>
      </c>
      <c r="E3" s="109">
        <v>45473</v>
      </c>
      <c r="F3" s="110"/>
      <c r="G3" s="110"/>
      <c r="H3" s="111" t="s">
        <v>166</v>
      </c>
      <c r="I3" s="111"/>
      <c r="J3" s="111"/>
      <c r="K3" s="157"/>
    </row>
    <row r="4" spans="1:11">
      <c r="A4" s="112" t="s">
        <v>72</v>
      </c>
      <c r="B4" s="113">
        <v>2</v>
      </c>
      <c r="C4" s="113">
        <v>6</v>
      </c>
      <c r="D4" s="114" t="s">
        <v>167</v>
      </c>
      <c r="E4" s="110"/>
      <c r="F4" s="110"/>
      <c r="G4" s="110"/>
      <c r="H4" s="114" t="s">
        <v>168</v>
      </c>
      <c r="I4" s="114"/>
      <c r="J4" s="127" t="s">
        <v>66</v>
      </c>
      <c r="K4" s="158" t="s">
        <v>67</v>
      </c>
    </row>
    <row r="5" spans="1:11">
      <c r="A5" s="112" t="s">
        <v>169</v>
      </c>
      <c r="B5" s="107">
        <v>1</v>
      </c>
      <c r="C5" s="107"/>
      <c r="D5" s="108" t="s">
        <v>170</v>
      </c>
      <c r="E5" s="108" t="s">
        <v>171</v>
      </c>
      <c r="F5" s="108" t="s">
        <v>172</v>
      </c>
      <c r="G5" s="108" t="s">
        <v>173</v>
      </c>
      <c r="H5" s="114" t="s">
        <v>174</v>
      </c>
      <c r="I5" s="114"/>
      <c r="J5" s="127" t="s">
        <v>66</v>
      </c>
      <c r="K5" s="158" t="s">
        <v>67</v>
      </c>
    </row>
    <row r="6" ht="15" spans="1:11">
      <c r="A6" s="115" t="s">
        <v>175</v>
      </c>
      <c r="B6" s="116">
        <v>200</v>
      </c>
      <c r="C6" s="116"/>
      <c r="D6" s="117" t="s">
        <v>176</v>
      </c>
      <c r="E6" s="118"/>
      <c r="F6" s="119"/>
      <c r="G6" s="117">
        <v>3336</v>
      </c>
      <c r="H6" s="120" t="s">
        <v>177</v>
      </c>
      <c r="I6" s="120"/>
      <c r="J6" s="119" t="s">
        <v>66</v>
      </c>
      <c r="K6" s="159" t="s">
        <v>67</v>
      </c>
    </row>
    <row r="7" ht="1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178</v>
      </c>
      <c r="B8" s="104" t="s">
        <v>179</v>
      </c>
      <c r="C8" s="104" t="s">
        <v>180</v>
      </c>
      <c r="D8" s="104" t="s">
        <v>181</v>
      </c>
      <c r="E8" s="104" t="s">
        <v>182</v>
      </c>
      <c r="F8" s="104" t="s">
        <v>183</v>
      </c>
      <c r="G8" s="125" t="s">
        <v>78</v>
      </c>
      <c r="H8" s="126"/>
      <c r="I8" s="126"/>
      <c r="J8" s="126"/>
      <c r="K8" s="160"/>
    </row>
    <row r="9" spans="1:11">
      <c r="A9" s="112" t="s">
        <v>184</v>
      </c>
      <c r="B9" s="114"/>
      <c r="C9" s="127" t="s">
        <v>66</v>
      </c>
      <c r="D9" s="127" t="s">
        <v>67</v>
      </c>
      <c r="E9" s="108" t="s">
        <v>185</v>
      </c>
      <c r="F9" s="128" t="s">
        <v>186</v>
      </c>
      <c r="G9" s="129"/>
      <c r="H9" s="130"/>
      <c r="I9" s="130"/>
      <c r="J9" s="130"/>
      <c r="K9" s="161"/>
    </row>
    <row r="10" spans="1:11">
      <c r="A10" s="112" t="s">
        <v>187</v>
      </c>
      <c r="B10" s="114"/>
      <c r="C10" s="127" t="s">
        <v>66</v>
      </c>
      <c r="D10" s="127" t="s">
        <v>67</v>
      </c>
      <c r="E10" s="108" t="s">
        <v>188</v>
      </c>
      <c r="F10" s="128" t="s">
        <v>189</v>
      </c>
      <c r="G10" s="129" t="s">
        <v>190</v>
      </c>
      <c r="H10" s="130"/>
      <c r="I10" s="130"/>
      <c r="J10" s="130"/>
      <c r="K10" s="161"/>
    </row>
    <row r="11" spans="1:11">
      <c r="A11" s="131" t="s">
        <v>151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2"/>
    </row>
    <row r="12" spans="1:11">
      <c r="A12" s="106" t="s">
        <v>88</v>
      </c>
      <c r="B12" s="127" t="s">
        <v>84</v>
      </c>
      <c r="C12" s="127" t="s">
        <v>85</v>
      </c>
      <c r="D12" s="128"/>
      <c r="E12" s="108" t="s">
        <v>86</v>
      </c>
      <c r="F12" s="127" t="s">
        <v>84</v>
      </c>
      <c r="G12" s="127" t="s">
        <v>85</v>
      </c>
      <c r="H12" s="127"/>
      <c r="I12" s="108" t="s">
        <v>191</v>
      </c>
      <c r="J12" s="127" t="s">
        <v>84</v>
      </c>
      <c r="K12" s="158" t="s">
        <v>85</v>
      </c>
    </row>
    <row r="13" spans="1:11">
      <c r="A13" s="106" t="s">
        <v>91</v>
      </c>
      <c r="B13" s="127" t="s">
        <v>84</v>
      </c>
      <c r="C13" s="127" t="s">
        <v>85</v>
      </c>
      <c r="D13" s="128"/>
      <c r="E13" s="108" t="s">
        <v>96</v>
      </c>
      <c r="F13" s="127" t="s">
        <v>84</v>
      </c>
      <c r="G13" s="127" t="s">
        <v>85</v>
      </c>
      <c r="H13" s="127"/>
      <c r="I13" s="108" t="s">
        <v>192</v>
      </c>
      <c r="J13" s="127" t="s">
        <v>84</v>
      </c>
      <c r="K13" s="158" t="s">
        <v>85</v>
      </c>
    </row>
    <row r="14" ht="15" spans="1:11">
      <c r="A14" s="115" t="s">
        <v>193</v>
      </c>
      <c r="B14" s="119" t="s">
        <v>84</v>
      </c>
      <c r="C14" s="119" t="s">
        <v>85</v>
      </c>
      <c r="D14" s="118"/>
      <c r="E14" s="117" t="s">
        <v>194</v>
      </c>
      <c r="F14" s="119" t="s">
        <v>84</v>
      </c>
      <c r="G14" s="119" t="s">
        <v>85</v>
      </c>
      <c r="H14" s="119"/>
      <c r="I14" s="117" t="s">
        <v>195</v>
      </c>
      <c r="J14" s="119" t="s">
        <v>84</v>
      </c>
      <c r="K14" s="159" t="s">
        <v>85</v>
      </c>
    </row>
    <row r="15" ht="15" spans="1:11">
      <c r="A15" s="121"/>
      <c r="B15" s="133"/>
      <c r="C15" s="133"/>
      <c r="D15" s="122"/>
      <c r="E15" s="121"/>
      <c r="F15" s="133"/>
      <c r="G15" s="133"/>
      <c r="H15" s="133"/>
      <c r="I15" s="121"/>
      <c r="J15" s="133"/>
      <c r="K15" s="133"/>
    </row>
    <row r="16" s="96" customFormat="1" spans="1:11">
      <c r="A16" s="100" t="s">
        <v>196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3"/>
    </row>
    <row r="17" spans="1:11">
      <c r="A17" s="112" t="s">
        <v>197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4"/>
    </row>
    <row r="18" spans="1:11">
      <c r="A18" s="112" t="s">
        <v>198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4"/>
    </row>
    <row r="19" spans="1:11">
      <c r="A19" s="135" t="s">
        <v>199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8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5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5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5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6"/>
    </row>
    <row r="24" spans="1:11">
      <c r="A24" s="112" t="s">
        <v>126</v>
      </c>
      <c r="B24" s="114"/>
      <c r="C24" s="127" t="s">
        <v>66</v>
      </c>
      <c r="D24" s="127" t="s">
        <v>67</v>
      </c>
      <c r="E24" s="111"/>
      <c r="F24" s="111"/>
      <c r="G24" s="111"/>
      <c r="H24" s="111"/>
      <c r="I24" s="111"/>
      <c r="J24" s="111"/>
      <c r="K24" s="157"/>
    </row>
    <row r="25" ht="15" spans="1:11">
      <c r="A25" s="140" t="s">
        <v>200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7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201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0"/>
    </row>
    <row r="28" spans="1:11">
      <c r="A28" s="144" t="s">
        <v>202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68"/>
    </row>
    <row r="29" spans="1:11">
      <c r="A29" s="144" t="s">
        <v>203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68"/>
    </row>
    <row r="30" spans="1:11">
      <c r="A30" s="144" t="s">
        <v>204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68"/>
    </row>
    <row r="31" spans="1:11">
      <c r="A31" s="144" t="s">
        <v>205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68"/>
    </row>
    <row r="32" spans="1:11">
      <c r="A32" s="144"/>
      <c r="B32" s="145"/>
      <c r="C32" s="145"/>
      <c r="D32" s="145"/>
      <c r="E32" s="145"/>
      <c r="F32" s="145"/>
      <c r="G32" s="145"/>
      <c r="H32" s="145"/>
      <c r="I32" s="145"/>
      <c r="J32" s="145"/>
      <c r="K32" s="168"/>
    </row>
    <row r="33" ht="23.1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68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5"/>
    </row>
    <row r="35" ht="23.1" customHeight="1" spans="1:11">
      <c r="A35" s="146"/>
      <c r="B35" s="137"/>
      <c r="C35" s="137"/>
      <c r="D35" s="137"/>
      <c r="E35" s="137"/>
      <c r="F35" s="137"/>
      <c r="G35" s="137"/>
      <c r="H35" s="137"/>
      <c r="I35" s="137"/>
      <c r="J35" s="137"/>
      <c r="K35" s="165"/>
    </row>
    <row r="36" ht="23.1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69"/>
    </row>
    <row r="37" ht="18.75" customHeight="1" spans="1:11">
      <c r="A37" s="149" t="s">
        <v>206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0"/>
    </row>
    <row r="38" s="97" customFormat="1" ht="18.75" customHeight="1" spans="1:11">
      <c r="A38" s="112" t="s">
        <v>207</v>
      </c>
      <c r="B38" s="114"/>
      <c r="C38" s="114"/>
      <c r="D38" s="111" t="s">
        <v>208</v>
      </c>
      <c r="E38" s="111"/>
      <c r="F38" s="151" t="s">
        <v>209</v>
      </c>
      <c r="G38" s="152"/>
      <c r="H38" s="114" t="s">
        <v>210</v>
      </c>
      <c r="I38" s="114"/>
      <c r="J38" s="114" t="s">
        <v>211</v>
      </c>
      <c r="K38" s="164"/>
    </row>
    <row r="39" ht="18.75" customHeight="1" spans="1:13">
      <c r="A39" s="112" t="s">
        <v>127</v>
      </c>
      <c r="B39" s="114" t="s">
        <v>212</v>
      </c>
      <c r="C39" s="114"/>
      <c r="D39" s="114"/>
      <c r="E39" s="114"/>
      <c r="F39" s="114"/>
      <c r="G39" s="114"/>
      <c r="H39" s="114"/>
      <c r="I39" s="114"/>
      <c r="J39" s="114"/>
      <c r="K39" s="164"/>
      <c r="M39" s="97"/>
    </row>
    <row r="40" ht="30.95" customHeight="1" spans="1:11">
      <c r="A40" s="112"/>
      <c r="B40" s="114"/>
      <c r="C40" s="114"/>
      <c r="D40" s="114"/>
      <c r="E40" s="114"/>
      <c r="F40" s="114"/>
      <c r="G40" s="114"/>
      <c r="H40" s="114"/>
      <c r="I40" s="114"/>
      <c r="J40" s="114"/>
      <c r="K40" s="164"/>
    </row>
    <row r="41" ht="18.75" customHeight="1" spans="1:11">
      <c r="A41" s="112"/>
      <c r="B41" s="114"/>
      <c r="C41" s="114"/>
      <c r="D41" s="114"/>
      <c r="E41" s="114"/>
      <c r="F41" s="114"/>
      <c r="G41" s="114"/>
      <c r="H41" s="114"/>
      <c r="I41" s="114"/>
      <c r="J41" s="114"/>
      <c r="K41" s="164"/>
    </row>
    <row r="42" ht="32.1" customHeight="1" spans="1:11">
      <c r="A42" s="115" t="s">
        <v>139</v>
      </c>
      <c r="B42" s="153" t="s">
        <v>213</v>
      </c>
      <c r="C42" s="153"/>
      <c r="D42" s="117" t="s">
        <v>214</v>
      </c>
      <c r="E42" s="118" t="s">
        <v>142</v>
      </c>
      <c r="F42" s="117" t="s">
        <v>143</v>
      </c>
      <c r="G42" s="154">
        <v>45471</v>
      </c>
      <c r="H42" s="155" t="s">
        <v>144</v>
      </c>
      <c r="I42" s="155"/>
      <c r="J42" s="153" t="s">
        <v>145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38100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selection activeCell="L8" sqref="L8"/>
    </sheetView>
  </sheetViews>
  <sheetFormatPr defaultColWidth="9" defaultRowHeight="26.1" customHeight="1"/>
  <cols>
    <col min="1" max="1" width="17.125" style="71" customWidth="1"/>
    <col min="2" max="7" width="9.375" style="71" customWidth="1"/>
    <col min="8" max="8" width="1.375" style="71" customWidth="1"/>
    <col min="9" max="14" width="14.5" style="71" customWidth="1"/>
    <col min="15" max="16384" width="9" style="71"/>
  </cols>
  <sheetData>
    <row r="1" ht="30" customHeight="1" spans="1:14">
      <c r="A1" s="72" t="s">
        <v>215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ht="29.1" customHeight="1" spans="1:14">
      <c r="A2" s="74" t="s">
        <v>62</v>
      </c>
      <c r="B2" s="75" t="s">
        <v>63</v>
      </c>
      <c r="C2" s="75"/>
      <c r="D2" s="76" t="s">
        <v>68</v>
      </c>
      <c r="E2" s="75" t="s">
        <v>69</v>
      </c>
      <c r="F2" s="75"/>
      <c r="G2" s="75"/>
      <c r="H2" s="77"/>
      <c r="I2" s="88" t="s">
        <v>57</v>
      </c>
      <c r="J2" s="75" t="s">
        <v>216</v>
      </c>
      <c r="K2" s="75"/>
      <c r="L2" s="75"/>
      <c r="M2" s="75"/>
      <c r="N2" s="89"/>
    </row>
    <row r="3" ht="29.1" customHeight="1" spans="1:14">
      <c r="A3" s="78" t="s">
        <v>217</v>
      </c>
      <c r="B3" s="79" t="s">
        <v>218</v>
      </c>
      <c r="C3" s="79"/>
      <c r="D3" s="79"/>
      <c r="E3" s="79"/>
      <c r="F3" s="79"/>
      <c r="G3" s="79"/>
      <c r="H3" s="80"/>
      <c r="I3" s="90" t="s">
        <v>219</v>
      </c>
      <c r="J3" s="90"/>
      <c r="K3" s="90"/>
      <c r="L3" s="90"/>
      <c r="M3" s="90"/>
      <c r="N3" s="91"/>
    </row>
    <row r="4" ht="29.1" customHeight="1" spans="1:14">
      <c r="A4" s="78"/>
      <c r="B4" s="81" t="s">
        <v>111</v>
      </c>
      <c r="C4" s="81" t="s">
        <v>112</v>
      </c>
      <c r="D4" s="81" t="s">
        <v>113</v>
      </c>
      <c r="E4" s="81" t="s">
        <v>114</v>
      </c>
      <c r="F4" s="81" t="s">
        <v>115</v>
      </c>
      <c r="G4" s="81" t="s">
        <v>116</v>
      </c>
      <c r="H4" s="80"/>
      <c r="I4" s="81" t="s">
        <v>111</v>
      </c>
      <c r="J4" s="81" t="s">
        <v>112</v>
      </c>
      <c r="K4" s="81" t="s">
        <v>113</v>
      </c>
      <c r="L4" s="81" t="s">
        <v>114</v>
      </c>
      <c r="M4" s="81" t="s">
        <v>115</v>
      </c>
      <c r="N4" s="81" t="s">
        <v>116</v>
      </c>
    </row>
    <row r="5" ht="15.95" customHeight="1" spans="1:15">
      <c r="A5" s="82" t="s">
        <v>220</v>
      </c>
      <c r="B5" s="81" t="s">
        <v>221</v>
      </c>
      <c r="C5" s="81" t="s">
        <v>222</v>
      </c>
      <c r="D5" s="81" t="s">
        <v>223</v>
      </c>
      <c r="E5" s="81" t="s">
        <v>224</v>
      </c>
      <c r="F5" s="81" t="s">
        <v>225</v>
      </c>
      <c r="G5" s="81" t="s">
        <v>226</v>
      </c>
      <c r="H5" s="80"/>
      <c r="I5" s="92" t="s">
        <v>227</v>
      </c>
      <c r="J5" s="92" t="s">
        <v>120</v>
      </c>
      <c r="K5" s="92" t="s">
        <v>227</v>
      </c>
      <c r="L5" s="92" t="s">
        <v>121</v>
      </c>
      <c r="M5" s="92" t="s">
        <v>119</v>
      </c>
      <c r="N5" s="92" t="s">
        <v>119</v>
      </c>
      <c r="O5" s="93"/>
    </row>
    <row r="6" ht="15.95" customHeight="1" spans="1:14">
      <c r="A6" s="83" t="s">
        <v>228</v>
      </c>
      <c r="B6" s="83">
        <f>C6-1</f>
        <v>68</v>
      </c>
      <c r="C6" s="83">
        <f>D6-2</f>
        <v>69</v>
      </c>
      <c r="D6" s="81">
        <v>71</v>
      </c>
      <c r="E6" s="83">
        <f>D6+2</f>
        <v>73</v>
      </c>
      <c r="F6" s="83">
        <f>E6+2</f>
        <v>75</v>
      </c>
      <c r="G6" s="83">
        <f>F6+1</f>
        <v>76</v>
      </c>
      <c r="H6" s="80"/>
      <c r="I6" s="94" t="s">
        <v>229</v>
      </c>
      <c r="J6" s="94" t="s">
        <v>230</v>
      </c>
      <c r="K6" s="94" t="s">
        <v>231</v>
      </c>
      <c r="L6" s="94" t="s">
        <v>232</v>
      </c>
      <c r="M6" s="94" t="s">
        <v>233</v>
      </c>
      <c r="N6" s="94" t="s">
        <v>234</v>
      </c>
    </row>
    <row r="7" ht="15.95" customHeight="1" spans="1:14">
      <c r="A7" s="83" t="s">
        <v>235</v>
      </c>
      <c r="B7" s="84">
        <f>C7-1</f>
        <v>63.5</v>
      </c>
      <c r="C7" s="84">
        <f>D7-2</f>
        <v>64.5</v>
      </c>
      <c r="D7" s="85">
        <v>66.5</v>
      </c>
      <c r="E7" s="84">
        <f>D7+2</f>
        <v>68.5</v>
      </c>
      <c r="F7" s="84">
        <f>E7+2</f>
        <v>70.5</v>
      </c>
      <c r="G7" s="84">
        <f>F7+1</f>
        <v>71.5</v>
      </c>
      <c r="H7" s="80"/>
      <c r="I7" s="94" t="s">
        <v>236</v>
      </c>
      <c r="J7" s="94" t="s">
        <v>236</v>
      </c>
      <c r="K7" s="94" t="s">
        <v>236</v>
      </c>
      <c r="L7" s="94" t="s">
        <v>236</v>
      </c>
      <c r="M7" s="94" t="s">
        <v>236</v>
      </c>
      <c r="N7" s="94" t="s">
        <v>236</v>
      </c>
    </row>
    <row r="8" ht="15.95" customHeight="1" spans="1:14">
      <c r="A8" s="83" t="s">
        <v>237</v>
      </c>
      <c r="B8" s="83">
        <f t="shared" ref="B8:C10" si="0">C8-4</f>
        <v>106</v>
      </c>
      <c r="C8" s="83">
        <f t="shared" si="0"/>
        <v>110</v>
      </c>
      <c r="D8" s="81">
        <v>114</v>
      </c>
      <c r="E8" s="83">
        <f>D8+4</f>
        <v>118</v>
      </c>
      <c r="F8" s="83">
        <f>E8+4</f>
        <v>122</v>
      </c>
      <c r="G8" s="83">
        <f>F8+6</f>
        <v>128</v>
      </c>
      <c r="H8" s="80"/>
      <c r="I8" s="94" t="s">
        <v>238</v>
      </c>
      <c r="J8" s="94" t="s">
        <v>239</v>
      </c>
      <c r="K8" s="94" t="s">
        <v>240</v>
      </c>
      <c r="L8" s="94" t="s">
        <v>236</v>
      </c>
      <c r="M8" s="94" t="s">
        <v>240</v>
      </c>
      <c r="N8" s="94" t="s">
        <v>236</v>
      </c>
    </row>
    <row r="9" ht="15.95" customHeight="1" spans="1:14">
      <c r="A9" s="83" t="s">
        <v>241</v>
      </c>
      <c r="B9" s="83">
        <f t="shared" si="0"/>
        <v>102</v>
      </c>
      <c r="C9" s="83">
        <f t="shared" si="0"/>
        <v>106</v>
      </c>
      <c r="D9" s="81">
        <v>110</v>
      </c>
      <c r="E9" s="83">
        <f>D9+4</f>
        <v>114</v>
      </c>
      <c r="F9" s="83">
        <f>E9+5</f>
        <v>119</v>
      </c>
      <c r="G9" s="83">
        <f>F9+6</f>
        <v>125</v>
      </c>
      <c r="H9" s="80"/>
      <c r="I9" s="94" t="s">
        <v>236</v>
      </c>
      <c r="J9" s="94" t="s">
        <v>236</v>
      </c>
      <c r="K9" s="94" t="s">
        <v>236</v>
      </c>
      <c r="L9" s="94" t="s">
        <v>236</v>
      </c>
      <c r="M9" s="94" t="s">
        <v>236</v>
      </c>
      <c r="N9" s="94" t="s">
        <v>236</v>
      </c>
    </row>
    <row r="10" ht="15.95" customHeight="1" spans="1:14">
      <c r="A10" s="83" t="s">
        <v>242</v>
      </c>
      <c r="B10" s="83">
        <f t="shared" si="0"/>
        <v>102</v>
      </c>
      <c r="C10" s="83">
        <f t="shared" si="0"/>
        <v>106</v>
      </c>
      <c r="D10" s="81">
        <v>110</v>
      </c>
      <c r="E10" s="83">
        <f>D10+4</f>
        <v>114</v>
      </c>
      <c r="F10" s="83">
        <f>E10+5</f>
        <v>119</v>
      </c>
      <c r="G10" s="83">
        <f>F10+6</f>
        <v>125</v>
      </c>
      <c r="H10" s="80"/>
      <c r="I10" s="94" t="s">
        <v>236</v>
      </c>
      <c r="J10" s="94" t="s">
        <v>236</v>
      </c>
      <c r="K10" s="94" t="s">
        <v>236</v>
      </c>
      <c r="L10" s="94" t="s">
        <v>236</v>
      </c>
      <c r="M10" s="94" t="s">
        <v>236</v>
      </c>
      <c r="N10" s="94" t="s">
        <v>236</v>
      </c>
    </row>
    <row r="11" ht="15.95" customHeight="1" spans="1:14">
      <c r="A11" s="83" t="s">
        <v>243</v>
      </c>
      <c r="B11" s="83">
        <f t="shared" ref="B11:C11" si="1">C11-1.2</f>
        <v>44.1</v>
      </c>
      <c r="C11" s="83">
        <f t="shared" si="1"/>
        <v>45.3</v>
      </c>
      <c r="D11" s="81">
        <v>46.5</v>
      </c>
      <c r="E11" s="83">
        <f>D11+1.2</f>
        <v>47.7</v>
      </c>
      <c r="F11" s="83">
        <f t="shared" ref="F11:F12" si="2">E11+1.2</f>
        <v>48.9</v>
      </c>
      <c r="G11" s="83">
        <f t="shared" ref="G11" si="3">F11+1.4</f>
        <v>50.3</v>
      </c>
      <c r="H11" s="80"/>
      <c r="I11" s="94" t="s">
        <v>236</v>
      </c>
      <c r="J11" s="94" t="s">
        <v>236</v>
      </c>
      <c r="K11" s="94" t="s">
        <v>236</v>
      </c>
      <c r="L11" s="94" t="s">
        <v>236</v>
      </c>
      <c r="M11" s="94" t="s">
        <v>236</v>
      </c>
      <c r="N11" s="94" t="s">
        <v>236</v>
      </c>
    </row>
    <row r="12" ht="15.95" customHeight="1" spans="1:14">
      <c r="A12" s="83" t="s">
        <v>244</v>
      </c>
      <c r="B12" s="83">
        <f>C12-0.6</f>
        <v>60.7</v>
      </c>
      <c r="C12" s="83">
        <f>D12-1.2</f>
        <v>61.3</v>
      </c>
      <c r="D12" s="81">
        <v>62.5</v>
      </c>
      <c r="E12" s="83">
        <f>D12+1.2</f>
        <v>63.7</v>
      </c>
      <c r="F12" s="83">
        <f t="shared" si="2"/>
        <v>64.9</v>
      </c>
      <c r="G12" s="83">
        <f>F12+0.6</f>
        <v>65.5</v>
      </c>
      <c r="H12" s="80"/>
      <c r="I12" s="94" t="s">
        <v>245</v>
      </c>
      <c r="J12" s="94" t="s">
        <v>245</v>
      </c>
      <c r="K12" s="94" t="s">
        <v>246</v>
      </c>
      <c r="L12" s="94" t="s">
        <v>236</v>
      </c>
      <c r="M12" s="94" t="s">
        <v>245</v>
      </c>
      <c r="N12" s="94" t="s">
        <v>236</v>
      </c>
    </row>
    <row r="13" ht="15.95" customHeight="1" spans="1:14">
      <c r="A13" s="83" t="s">
        <v>247</v>
      </c>
      <c r="B13" s="83">
        <f>C13-0.8</f>
        <v>20.4</v>
      </c>
      <c r="C13" s="83">
        <f>D13-0.8</f>
        <v>21.2</v>
      </c>
      <c r="D13" s="81">
        <v>22</v>
      </c>
      <c r="E13" s="83">
        <f>D13+0.8</f>
        <v>22.8</v>
      </c>
      <c r="F13" s="83">
        <f>E13+0.8</f>
        <v>23.6</v>
      </c>
      <c r="G13" s="83">
        <f>F13+1.1</f>
        <v>24.7</v>
      </c>
      <c r="H13" s="80"/>
      <c r="I13" s="94" t="s">
        <v>236</v>
      </c>
      <c r="J13" s="94" t="s">
        <v>236</v>
      </c>
      <c r="K13" s="94" t="s">
        <v>236</v>
      </c>
      <c r="L13" s="94" t="s">
        <v>236</v>
      </c>
      <c r="M13" s="94" t="s">
        <v>236</v>
      </c>
      <c r="N13" s="94" t="s">
        <v>236</v>
      </c>
    </row>
    <row r="14" ht="15.95" customHeight="1" spans="1:14">
      <c r="A14" s="83" t="s">
        <v>248</v>
      </c>
      <c r="B14" s="83">
        <f>C14-0.6</f>
        <v>17.3</v>
      </c>
      <c r="C14" s="83">
        <f>D14-0.6</f>
        <v>17.9</v>
      </c>
      <c r="D14" s="81">
        <v>18.5</v>
      </c>
      <c r="E14" s="83">
        <f>D14+0.6</f>
        <v>19.1</v>
      </c>
      <c r="F14" s="83">
        <f>E14+0.6</f>
        <v>19.7</v>
      </c>
      <c r="G14" s="83">
        <f>F14+0.95</f>
        <v>20.65</v>
      </c>
      <c r="H14" s="80"/>
      <c r="I14" s="94" t="s">
        <v>236</v>
      </c>
      <c r="J14" s="94" t="s">
        <v>236</v>
      </c>
      <c r="K14" s="94" t="s">
        <v>236</v>
      </c>
      <c r="L14" s="94" t="s">
        <v>236</v>
      </c>
      <c r="M14" s="94" t="s">
        <v>236</v>
      </c>
      <c r="N14" s="94" t="s">
        <v>236</v>
      </c>
    </row>
    <row r="15" ht="15.95" customHeight="1" spans="1:14">
      <c r="A15" s="83" t="s">
        <v>249</v>
      </c>
      <c r="B15" s="83">
        <f t="shared" ref="B15:C16" si="4">C15-0.4</f>
        <v>12.7</v>
      </c>
      <c r="C15" s="83">
        <f t="shared" si="4"/>
        <v>13.1</v>
      </c>
      <c r="D15" s="81">
        <v>13.5</v>
      </c>
      <c r="E15" s="83">
        <f t="shared" ref="E15:F16" si="5">D15+0.4</f>
        <v>13.9</v>
      </c>
      <c r="F15" s="83">
        <f t="shared" si="5"/>
        <v>14.3</v>
      </c>
      <c r="G15" s="83">
        <f t="shared" ref="G15:G17" si="6">F15+0.6</f>
        <v>14.9</v>
      </c>
      <c r="H15" s="80"/>
      <c r="I15" s="94" t="s">
        <v>236</v>
      </c>
      <c r="J15" s="94" t="s">
        <v>236</v>
      </c>
      <c r="K15" s="94" t="s">
        <v>236</v>
      </c>
      <c r="L15" s="94" t="s">
        <v>236</v>
      </c>
      <c r="M15" s="94" t="s">
        <v>236</v>
      </c>
      <c r="N15" s="94" t="s">
        <v>236</v>
      </c>
    </row>
    <row r="16" ht="15.95" customHeight="1" spans="1:14">
      <c r="A16" s="83" t="s">
        <v>250</v>
      </c>
      <c r="B16" s="83">
        <f t="shared" si="4"/>
        <v>10.2</v>
      </c>
      <c r="C16" s="83">
        <f t="shared" si="4"/>
        <v>10.6</v>
      </c>
      <c r="D16" s="81">
        <v>11</v>
      </c>
      <c r="E16" s="83">
        <f t="shared" si="5"/>
        <v>11.4</v>
      </c>
      <c r="F16" s="83">
        <f t="shared" si="5"/>
        <v>11.8</v>
      </c>
      <c r="G16" s="83">
        <f t="shared" si="6"/>
        <v>12.4</v>
      </c>
      <c r="H16" s="80"/>
      <c r="I16" s="94" t="s">
        <v>236</v>
      </c>
      <c r="J16" s="94" t="s">
        <v>236</v>
      </c>
      <c r="K16" s="94" t="s">
        <v>236</v>
      </c>
      <c r="L16" s="94" t="s">
        <v>236</v>
      </c>
      <c r="M16" s="94" t="s">
        <v>236</v>
      </c>
      <c r="N16" s="94" t="s">
        <v>236</v>
      </c>
    </row>
    <row r="17" ht="15.95" customHeight="1" spans="1:14">
      <c r="A17" s="83" t="s">
        <v>251</v>
      </c>
      <c r="B17" s="83">
        <f>C17-0.3</f>
        <v>6.4</v>
      </c>
      <c r="C17" s="83">
        <f>D17-0.3</f>
        <v>6.7</v>
      </c>
      <c r="D17" s="81">
        <v>7</v>
      </c>
      <c r="E17" s="83">
        <f>D17+0.3</f>
        <v>7.3</v>
      </c>
      <c r="F17" s="83">
        <f>E17+0.3</f>
        <v>7.6</v>
      </c>
      <c r="G17" s="83">
        <f t="shared" si="6"/>
        <v>8.2</v>
      </c>
      <c r="H17" s="80"/>
      <c r="I17" s="94" t="s">
        <v>236</v>
      </c>
      <c r="J17" s="94" t="s">
        <v>236</v>
      </c>
      <c r="K17" s="94" t="s">
        <v>236</v>
      </c>
      <c r="L17" s="94" t="s">
        <v>236</v>
      </c>
      <c r="M17" s="94" t="s">
        <v>236</v>
      </c>
      <c r="N17" s="94" t="s">
        <v>236</v>
      </c>
    </row>
    <row r="18" ht="15.95" customHeight="1" spans="1:14">
      <c r="A18" s="83" t="s">
        <v>252</v>
      </c>
      <c r="B18" s="83">
        <f>C18</f>
        <v>6</v>
      </c>
      <c r="C18" s="83">
        <f>D18</f>
        <v>6</v>
      </c>
      <c r="D18" s="81">
        <v>6</v>
      </c>
      <c r="E18" s="83">
        <f>D18</f>
        <v>6</v>
      </c>
      <c r="F18" s="83">
        <f t="shared" ref="F18:G19" si="7">E18</f>
        <v>6</v>
      </c>
      <c r="G18" s="83">
        <f t="shared" si="7"/>
        <v>6</v>
      </c>
      <c r="H18" s="80"/>
      <c r="I18" s="94" t="s">
        <v>236</v>
      </c>
      <c r="J18" s="94" t="s">
        <v>236</v>
      </c>
      <c r="K18" s="94" t="s">
        <v>236</v>
      </c>
      <c r="L18" s="94" t="s">
        <v>236</v>
      </c>
      <c r="M18" s="94" t="s">
        <v>236</v>
      </c>
      <c r="N18" s="94" t="s">
        <v>236</v>
      </c>
    </row>
    <row r="19" ht="15.95" customHeight="1" spans="1:14">
      <c r="A19" s="83" t="s">
        <v>253</v>
      </c>
      <c r="B19" s="83">
        <f>C19</f>
        <v>5.5</v>
      </c>
      <c r="C19" s="83">
        <f>D19</f>
        <v>5.5</v>
      </c>
      <c r="D19" s="81">
        <v>5.5</v>
      </c>
      <c r="E19" s="83">
        <f>D19</f>
        <v>5.5</v>
      </c>
      <c r="F19" s="83">
        <f t="shared" si="7"/>
        <v>5.5</v>
      </c>
      <c r="G19" s="83">
        <f t="shared" si="7"/>
        <v>5.5</v>
      </c>
      <c r="H19" s="80"/>
      <c r="I19" s="94" t="s">
        <v>236</v>
      </c>
      <c r="J19" s="94" t="s">
        <v>236</v>
      </c>
      <c r="K19" s="94" t="s">
        <v>236</v>
      </c>
      <c r="L19" s="94" t="s">
        <v>236</v>
      </c>
      <c r="M19" s="94" t="s">
        <v>236</v>
      </c>
      <c r="N19" s="94" t="s">
        <v>236</v>
      </c>
    </row>
    <row r="20" ht="15.95" customHeight="1" spans="1:14">
      <c r="A20" s="83" t="s">
        <v>254</v>
      </c>
      <c r="B20" s="83">
        <f>C20-1</f>
        <v>45</v>
      </c>
      <c r="C20" s="83">
        <f>D20-1</f>
        <v>46</v>
      </c>
      <c r="D20" s="81">
        <v>47</v>
      </c>
      <c r="E20" s="83">
        <f>D20+1</f>
        <v>48</v>
      </c>
      <c r="F20" s="83">
        <f>E20+1</f>
        <v>49</v>
      </c>
      <c r="G20" s="83">
        <f>F20+1.5</f>
        <v>50.5</v>
      </c>
      <c r="H20" s="80"/>
      <c r="I20" s="94" t="s">
        <v>236</v>
      </c>
      <c r="J20" s="94" t="s">
        <v>236</v>
      </c>
      <c r="K20" s="94" t="s">
        <v>236</v>
      </c>
      <c r="L20" s="94" t="s">
        <v>236</v>
      </c>
      <c r="M20" s="94" t="s">
        <v>236</v>
      </c>
      <c r="N20" s="94" t="s">
        <v>236</v>
      </c>
    </row>
    <row r="21" ht="15.95" customHeight="1" spans="1:14">
      <c r="A21" s="83" t="s">
        <v>255</v>
      </c>
      <c r="B21" s="83">
        <f>C21-1</f>
        <v>47</v>
      </c>
      <c r="C21" s="83">
        <f>D21-1</f>
        <v>48</v>
      </c>
      <c r="D21" s="81">
        <v>49</v>
      </c>
      <c r="E21" s="83">
        <f>D21+1</f>
        <v>50</v>
      </c>
      <c r="F21" s="83">
        <f>E21+1</f>
        <v>51</v>
      </c>
      <c r="G21" s="83">
        <f>F21+1.5</f>
        <v>52.5</v>
      </c>
      <c r="H21" s="80"/>
      <c r="I21" s="94" t="s">
        <v>236</v>
      </c>
      <c r="J21" s="94" t="s">
        <v>236</v>
      </c>
      <c r="K21" s="94" t="s">
        <v>236</v>
      </c>
      <c r="L21" s="94" t="s">
        <v>236</v>
      </c>
      <c r="M21" s="94" t="s">
        <v>236</v>
      </c>
      <c r="N21" s="94" t="s">
        <v>236</v>
      </c>
    </row>
    <row r="22" ht="14.25" spans="1:14">
      <c r="A22" s="86" t="s">
        <v>127</v>
      </c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ht="14.25" spans="1:14">
      <c r="A23" s="71" t="s">
        <v>256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ht="14.25" spans="1:13">
      <c r="A24" s="87"/>
      <c r="B24" s="87"/>
      <c r="C24" s="87"/>
      <c r="D24" s="87"/>
      <c r="E24" s="87"/>
      <c r="F24" s="87"/>
      <c r="G24" s="87"/>
      <c r="H24" s="87"/>
      <c r="I24" s="86" t="s">
        <v>257</v>
      </c>
      <c r="J24" s="95"/>
      <c r="K24" s="86" t="s">
        <v>258</v>
      </c>
      <c r="L24" s="86"/>
      <c r="M24" s="86" t="s">
        <v>259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21"/>
  </mergeCells>
  <pageMargins left="0.156944444444444" right="0.0784722222222222" top="1" bottom="1" header="0.5" footer="0.5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E7" sqref="E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9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260</v>
      </c>
      <c r="B1" s="3"/>
      <c r="C1" s="3"/>
      <c r="D1" s="3"/>
      <c r="E1" s="40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261</v>
      </c>
      <c r="B2" s="5" t="s">
        <v>262</v>
      </c>
      <c r="C2" s="5" t="s">
        <v>263</v>
      </c>
      <c r="D2" s="5" t="s">
        <v>264</v>
      </c>
      <c r="E2" s="41" t="s">
        <v>265</v>
      </c>
      <c r="F2" s="5" t="s">
        <v>266</v>
      </c>
      <c r="G2" s="4" t="s">
        <v>267</v>
      </c>
      <c r="H2" s="4"/>
      <c r="I2" s="4" t="s">
        <v>268</v>
      </c>
      <c r="J2" s="4"/>
      <c r="K2" s="6" t="s">
        <v>269</v>
      </c>
      <c r="L2" s="68" t="s">
        <v>270</v>
      </c>
      <c r="M2" s="24" t="s">
        <v>271</v>
      </c>
    </row>
    <row r="3" s="1" customFormat="1" ht="16.5" spans="1:13">
      <c r="A3" s="4"/>
      <c r="B3" s="7"/>
      <c r="C3" s="7"/>
      <c r="D3" s="7"/>
      <c r="E3" s="65"/>
      <c r="F3" s="7"/>
      <c r="G3" s="4" t="s">
        <v>272</v>
      </c>
      <c r="H3" s="4" t="s">
        <v>273</v>
      </c>
      <c r="I3" s="4" t="s">
        <v>272</v>
      </c>
      <c r="J3" s="4" t="s">
        <v>273</v>
      </c>
      <c r="K3" s="8"/>
      <c r="L3" s="69"/>
      <c r="M3" s="25"/>
    </row>
    <row r="4" ht="31.5" spans="1:13">
      <c r="A4" s="9">
        <v>1</v>
      </c>
      <c r="B4" s="369" t="s">
        <v>274</v>
      </c>
      <c r="C4" s="48" t="s">
        <v>275</v>
      </c>
      <c r="D4" s="370" t="s">
        <v>276</v>
      </c>
      <c r="E4" s="371" t="s">
        <v>277</v>
      </c>
      <c r="F4" s="12" t="s">
        <v>278</v>
      </c>
      <c r="G4" s="13">
        <v>0.2</v>
      </c>
      <c r="H4" s="13">
        <v>0.2</v>
      </c>
      <c r="I4" s="13">
        <v>0.3</v>
      </c>
      <c r="J4" s="13">
        <v>0.5</v>
      </c>
      <c r="K4" s="13">
        <f>SUM(G4:J4)</f>
        <v>1.2</v>
      </c>
      <c r="L4" s="13" t="s">
        <v>279</v>
      </c>
      <c r="M4" s="13" t="s">
        <v>280</v>
      </c>
    </row>
    <row r="5" ht="21" spans="1:13">
      <c r="A5" s="9">
        <v>1</v>
      </c>
      <c r="B5" s="369" t="s">
        <v>274</v>
      </c>
      <c r="C5" s="48" t="s">
        <v>281</v>
      </c>
      <c r="D5" s="370" t="s">
        <v>276</v>
      </c>
      <c r="E5" s="372" t="s">
        <v>282</v>
      </c>
      <c r="F5" s="13" t="s">
        <v>283</v>
      </c>
      <c r="G5" s="13">
        <v>0.3</v>
      </c>
      <c r="H5" s="13">
        <v>0.2</v>
      </c>
      <c r="I5" s="13">
        <v>0.5</v>
      </c>
      <c r="J5" s="13">
        <v>0.5</v>
      </c>
      <c r="K5" s="13">
        <f>SUM(G5:J5)</f>
        <v>1.5</v>
      </c>
      <c r="L5" s="13" t="s">
        <v>279</v>
      </c>
      <c r="M5" s="13" t="s">
        <v>280</v>
      </c>
    </row>
    <row r="6" ht="31.5" spans="1:13">
      <c r="A6" s="9">
        <v>1</v>
      </c>
      <c r="B6" s="369" t="s">
        <v>274</v>
      </c>
      <c r="C6" s="48" t="s">
        <v>284</v>
      </c>
      <c r="D6" s="370" t="s">
        <v>276</v>
      </c>
      <c r="E6" s="373" t="s">
        <v>285</v>
      </c>
      <c r="F6" s="13" t="s">
        <v>283</v>
      </c>
      <c r="G6" s="13">
        <v>0.2</v>
      </c>
      <c r="H6" s="13">
        <v>0.2</v>
      </c>
      <c r="I6" s="13">
        <v>0.2</v>
      </c>
      <c r="J6" s="13">
        <v>0.5</v>
      </c>
      <c r="K6" s="13">
        <f>SUM(G6:J6)</f>
        <v>1.1</v>
      </c>
      <c r="L6" s="13" t="s">
        <v>279</v>
      </c>
      <c r="M6" s="13" t="s">
        <v>280</v>
      </c>
    </row>
    <row r="7" spans="1:13">
      <c r="A7" s="9">
        <v>1</v>
      </c>
      <c r="B7" s="369" t="s">
        <v>274</v>
      </c>
      <c r="C7" s="54" t="s">
        <v>286</v>
      </c>
      <c r="D7" s="370" t="s">
        <v>276</v>
      </c>
      <c r="E7" s="374" t="s">
        <v>287</v>
      </c>
      <c r="F7" s="13" t="s">
        <v>63</v>
      </c>
      <c r="G7" s="13">
        <v>0.1</v>
      </c>
      <c r="H7" s="13">
        <v>0.2</v>
      </c>
      <c r="I7" s="13">
        <v>-0.1</v>
      </c>
      <c r="J7" s="13">
        <v>0.5</v>
      </c>
      <c r="K7" s="13">
        <f>SUM(G7:J7)</f>
        <v>0.7</v>
      </c>
      <c r="L7" s="13" t="s">
        <v>279</v>
      </c>
      <c r="M7" s="9" t="s">
        <v>280</v>
      </c>
    </row>
    <row r="8" spans="1:13">
      <c r="A8" s="9">
        <v>1</v>
      </c>
      <c r="B8" s="369" t="s">
        <v>274</v>
      </c>
      <c r="C8" s="54" t="s">
        <v>288</v>
      </c>
      <c r="D8" s="370" t="s">
        <v>276</v>
      </c>
      <c r="E8" s="375" t="s">
        <v>289</v>
      </c>
      <c r="F8" s="13" t="s">
        <v>63</v>
      </c>
      <c r="G8" s="13">
        <v>0</v>
      </c>
      <c r="H8" s="13">
        <v>0.2</v>
      </c>
      <c r="I8" s="13">
        <v>-0.4</v>
      </c>
      <c r="J8" s="13">
        <v>0.5</v>
      </c>
      <c r="K8" s="13">
        <f>SUM(G8:J8)</f>
        <v>0.3</v>
      </c>
      <c r="L8" s="13" t="s">
        <v>279</v>
      </c>
      <c r="M8" s="9" t="s">
        <v>280</v>
      </c>
    </row>
    <row r="9" spans="1:13">
      <c r="A9" s="9"/>
      <c r="B9" s="9"/>
      <c r="C9" s="9"/>
      <c r="D9" s="9"/>
      <c r="E9" s="60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60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6" t="s">
        <v>290</v>
      </c>
      <c r="B11" s="20"/>
      <c r="C11" s="20"/>
      <c r="D11" s="20"/>
      <c r="E11" s="18"/>
      <c r="F11" s="19"/>
      <c r="G11" s="33"/>
      <c r="H11" s="16" t="s">
        <v>291</v>
      </c>
      <c r="I11" s="20"/>
      <c r="J11" s="20"/>
      <c r="K11" s="21"/>
      <c r="L11" s="70"/>
      <c r="M11" s="26"/>
    </row>
    <row r="12" ht="16.5" spans="1:13">
      <c r="A12" s="67" t="s">
        <v>292</v>
      </c>
      <c r="B12" s="67"/>
      <c r="C12" s="23"/>
      <c r="D12" s="23"/>
      <c r="E12" s="61"/>
      <c r="F12" s="23"/>
      <c r="G12" s="23"/>
      <c r="H12" s="23"/>
      <c r="I12" s="23"/>
      <c r="J12" s="23"/>
      <c r="K12" s="23"/>
      <c r="L12" s="23"/>
      <c r="M12" s="23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zoomScale="125" zoomScaleNormal="125" workbookViewId="0">
      <selection activeCell="A11" sqref="A11:D11"/>
    </sheetView>
  </sheetViews>
  <sheetFormatPr defaultColWidth="9" defaultRowHeight="14.25"/>
  <cols>
    <col min="1" max="1" width="7" customWidth="1"/>
    <col min="2" max="2" width="12.125" style="64" customWidth="1"/>
    <col min="3" max="3" width="12.875" style="64" customWidth="1"/>
    <col min="4" max="4" width="9.125" style="39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293</v>
      </c>
      <c r="B1" s="3"/>
      <c r="C1" s="3"/>
      <c r="D1" s="40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261</v>
      </c>
      <c r="B2" s="5" t="s">
        <v>263</v>
      </c>
      <c r="C2" s="5" t="s">
        <v>264</v>
      </c>
      <c r="D2" s="41" t="s">
        <v>265</v>
      </c>
      <c r="E2" s="5" t="s">
        <v>266</v>
      </c>
      <c r="F2" s="5" t="s">
        <v>262</v>
      </c>
      <c r="G2" s="5" t="s">
        <v>294</v>
      </c>
      <c r="H2" s="5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ht="16.5" spans="1:15">
      <c r="A3" s="4"/>
      <c r="B3" s="7"/>
      <c r="C3" s="7"/>
      <c r="D3" s="65"/>
      <c r="E3" s="7"/>
      <c r="F3" s="7"/>
      <c r="G3" s="7"/>
      <c r="H3" s="7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7"/>
      <c r="O3" s="7"/>
    </row>
    <row r="4" ht="31.5" spans="1:15">
      <c r="A4" s="9">
        <v>1</v>
      </c>
      <c r="B4" s="48" t="s">
        <v>275</v>
      </c>
      <c r="C4" s="370" t="s">
        <v>276</v>
      </c>
      <c r="D4" s="371" t="s">
        <v>277</v>
      </c>
      <c r="E4" s="12" t="s">
        <v>278</v>
      </c>
      <c r="F4" s="369" t="s">
        <v>274</v>
      </c>
      <c r="G4" s="13" t="s">
        <v>66</v>
      </c>
      <c r="H4" s="13" t="s">
        <v>66</v>
      </c>
      <c r="I4" s="13">
        <v>3</v>
      </c>
      <c r="J4" s="13">
        <v>2</v>
      </c>
      <c r="K4" s="13">
        <v>3</v>
      </c>
      <c r="L4" s="13">
        <v>4</v>
      </c>
      <c r="M4" s="13">
        <v>1</v>
      </c>
      <c r="N4" s="13">
        <f>SUM(I4:M4)</f>
        <v>13</v>
      </c>
      <c r="O4" s="13" t="s">
        <v>280</v>
      </c>
    </row>
    <row r="5" ht="21" spans="1:15">
      <c r="A5" s="9">
        <v>2</v>
      </c>
      <c r="B5" s="48" t="s">
        <v>281</v>
      </c>
      <c r="C5" s="370" t="s">
        <v>276</v>
      </c>
      <c r="D5" s="372" t="s">
        <v>282</v>
      </c>
      <c r="E5" s="13" t="s">
        <v>283</v>
      </c>
      <c r="F5" s="369" t="s">
        <v>274</v>
      </c>
      <c r="G5" s="13" t="s">
        <v>66</v>
      </c>
      <c r="H5" s="13" t="s">
        <v>66</v>
      </c>
      <c r="I5" s="13">
        <v>3</v>
      </c>
      <c r="J5" s="13">
        <v>3</v>
      </c>
      <c r="K5" s="13">
        <v>3</v>
      </c>
      <c r="L5" s="13">
        <v>4</v>
      </c>
      <c r="M5" s="13">
        <v>3</v>
      </c>
      <c r="N5" s="13">
        <f>SUM(I5:M5)</f>
        <v>16</v>
      </c>
      <c r="O5" s="13" t="s">
        <v>280</v>
      </c>
    </row>
    <row r="6" ht="31.5" spans="1:15">
      <c r="A6" s="9">
        <v>3</v>
      </c>
      <c r="B6" s="48" t="s">
        <v>284</v>
      </c>
      <c r="C6" s="370" t="s">
        <v>276</v>
      </c>
      <c r="D6" s="373" t="s">
        <v>285</v>
      </c>
      <c r="E6" s="13" t="s">
        <v>283</v>
      </c>
      <c r="F6" s="369" t="s">
        <v>274</v>
      </c>
      <c r="G6" s="13" t="s">
        <v>66</v>
      </c>
      <c r="H6" s="13" t="s">
        <v>66</v>
      </c>
      <c r="I6" s="13">
        <v>2</v>
      </c>
      <c r="J6" s="13">
        <v>3</v>
      </c>
      <c r="K6" s="13">
        <v>1</v>
      </c>
      <c r="L6" s="13">
        <v>5</v>
      </c>
      <c r="M6" s="13">
        <v>1</v>
      </c>
      <c r="N6" s="13">
        <f>SUM(I6:M6)</f>
        <v>12</v>
      </c>
      <c r="O6" s="13" t="s">
        <v>280</v>
      </c>
    </row>
    <row r="7" spans="1:15">
      <c r="A7" s="9"/>
      <c r="B7" s="54" t="s">
        <v>286</v>
      </c>
      <c r="C7" s="370" t="s">
        <v>276</v>
      </c>
      <c r="D7" s="374" t="s">
        <v>287</v>
      </c>
      <c r="E7" s="13" t="s">
        <v>63</v>
      </c>
      <c r="F7" s="369" t="s">
        <v>274</v>
      </c>
      <c r="G7" s="13" t="s">
        <v>66</v>
      </c>
      <c r="H7" s="13" t="s">
        <v>66</v>
      </c>
      <c r="I7" s="13">
        <v>1</v>
      </c>
      <c r="J7" s="13">
        <v>3</v>
      </c>
      <c r="K7" s="13">
        <v>-1</v>
      </c>
      <c r="L7" s="13">
        <v>6</v>
      </c>
      <c r="M7" s="13">
        <v>-1</v>
      </c>
      <c r="N7" s="13">
        <f>SUM(I7:M7)</f>
        <v>8</v>
      </c>
      <c r="O7" s="13" t="s">
        <v>280</v>
      </c>
    </row>
    <row r="8" spans="1:15">
      <c r="A8" s="9"/>
      <c r="B8" s="54" t="s">
        <v>288</v>
      </c>
      <c r="C8" s="370" t="s">
        <v>276</v>
      </c>
      <c r="D8" s="375" t="s">
        <v>289</v>
      </c>
      <c r="E8" s="13" t="s">
        <v>63</v>
      </c>
      <c r="F8" s="369" t="s">
        <v>274</v>
      </c>
      <c r="G8" s="13" t="s">
        <v>66</v>
      </c>
      <c r="H8" s="13" t="s">
        <v>66</v>
      </c>
      <c r="I8" s="13">
        <v>0</v>
      </c>
      <c r="J8" s="13">
        <v>3</v>
      </c>
      <c r="K8" s="13">
        <v>-3</v>
      </c>
      <c r="L8" s="13">
        <v>7</v>
      </c>
      <c r="M8" s="13">
        <v>-3</v>
      </c>
      <c r="N8" s="13">
        <f>SUM(I8:M8)</f>
        <v>4</v>
      </c>
      <c r="O8" s="13" t="s">
        <v>280</v>
      </c>
    </row>
    <row r="9" spans="1:15">
      <c r="A9" s="9"/>
      <c r="B9" s="13"/>
      <c r="C9" s="13"/>
      <c r="D9" s="60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13"/>
      <c r="C10" s="13"/>
      <c r="D10" s="6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6" t="s">
        <v>304</v>
      </c>
      <c r="B11" s="17"/>
      <c r="C11" s="17"/>
      <c r="D11" s="18"/>
      <c r="E11" s="19"/>
      <c r="F11" s="38"/>
      <c r="G11" s="38"/>
      <c r="H11" s="38"/>
      <c r="I11" s="33"/>
      <c r="J11" s="16" t="s">
        <v>305</v>
      </c>
      <c r="K11" s="20"/>
      <c r="L11" s="20"/>
      <c r="M11" s="21"/>
      <c r="N11" s="20"/>
      <c r="O11" s="26"/>
    </row>
    <row r="12" ht="16.5" spans="1:15">
      <c r="A12" s="22" t="s">
        <v>306</v>
      </c>
      <c r="B12" s="66"/>
      <c r="C12" s="66"/>
      <c r="D12" s="61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zoomScale="125" zoomScaleNormal="125" workbookViewId="0">
      <selection activeCell="A16" sqref="A16:E1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9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307</v>
      </c>
      <c r="B1" s="3"/>
      <c r="C1" s="3"/>
      <c r="D1" s="3"/>
      <c r="E1" s="40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308</v>
      </c>
      <c r="B2" s="5" t="s">
        <v>262</v>
      </c>
      <c r="C2" s="5" t="s">
        <v>263</v>
      </c>
      <c r="D2" s="5" t="s">
        <v>264</v>
      </c>
      <c r="E2" s="41" t="s">
        <v>265</v>
      </c>
      <c r="F2" s="5" t="s">
        <v>266</v>
      </c>
      <c r="G2" s="42" t="s">
        <v>309</v>
      </c>
      <c r="H2" s="43"/>
      <c r="I2" s="62"/>
      <c r="J2" s="42" t="s">
        <v>310</v>
      </c>
      <c r="K2" s="43"/>
      <c r="L2" s="62"/>
      <c r="M2" s="42" t="s">
        <v>311</v>
      </c>
      <c r="N2" s="43"/>
      <c r="O2" s="62"/>
      <c r="P2" s="42" t="s">
        <v>312</v>
      </c>
      <c r="Q2" s="43"/>
      <c r="R2" s="62"/>
      <c r="S2" s="43" t="s">
        <v>313</v>
      </c>
      <c r="T2" s="43"/>
      <c r="U2" s="62"/>
      <c r="V2" s="35" t="s">
        <v>314</v>
      </c>
      <c r="W2" s="35" t="s">
        <v>302</v>
      </c>
    </row>
    <row r="3" s="1" customFormat="1" ht="16.5" spans="1:23">
      <c r="A3" s="7"/>
      <c r="B3" s="44"/>
      <c r="C3" s="44"/>
      <c r="D3" s="44"/>
      <c r="E3" s="45"/>
      <c r="F3" s="44"/>
      <c r="G3" s="4" t="s">
        <v>315</v>
      </c>
      <c r="H3" s="4" t="s">
        <v>68</v>
      </c>
      <c r="I3" s="4" t="s">
        <v>262</v>
      </c>
      <c r="J3" s="4" t="s">
        <v>315</v>
      </c>
      <c r="K3" s="4" t="s">
        <v>68</v>
      </c>
      <c r="L3" s="4" t="s">
        <v>262</v>
      </c>
      <c r="M3" s="4" t="s">
        <v>315</v>
      </c>
      <c r="N3" s="4" t="s">
        <v>68</v>
      </c>
      <c r="O3" s="4" t="s">
        <v>262</v>
      </c>
      <c r="P3" s="4" t="s">
        <v>315</v>
      </c>
      <c r="Q3" s="4" t="s">
        <v>68</v>
      </c>
      <c r="R3" s="4" t="s">
        <v>262</v>
      </c>
      <c r="S3" s="4" t="s">
        <v>315</v>
      </c>
      <c r="T3" s="4" t="s">
        <v>68</v>
      </c>
      <c r="U3" s="4" t="s">
        <v>262</v>
      </c>
      <c r="V3" s="63"/>
      <c r="W3" s="63"/>
    </row>
    <row r="4" ht="31.5" spans="1:23">
      <c r="A4" s="46" t="s">
        <v>316</v>
      </c>
      <c r="B4" s="369" t="s">
        <v>274</v>
      </c>
      <c r="C4" s="48" t="s">
        <v>275</v>
      </c>
      <c r="D4" s="370" t="s">
        <v>276</v>
      </c>
      <c r="E4" s="371" t="s">
        <v>277</v>
      </c>
      <c r="F4" s="12" t="s">
        <v>278</v>
      </c>
      <c r="G4" s="376" t="s">
        <v>317</v>
      </c>
      <c r="H4" s="370" t="s">
        <v>318</v>
      </c>
      <c r="I4" s="13" t="s">
        <v>319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21" spans="1:23">
      <c r="A5" s="50"/>
      <c r="B5" s="369" t="s">
        <v>274</v>
      </c>
      <c r="C5" s="48" t="s">
        <v>281</v>
      </c>
      <c r="D5" s="370" t="s">
        <v>276</v>
      </c>
      <c r="E5" s="372" t="s">
        <v>282</v>
      </c>
      <c r="F5" s="13" t="s">
        <v>283</v>
      </c>
      <c r="G5" s="42" t="s">
        <v>320</v>
      </c>
      <c r="H5" s="43"/>
      <c r="I5" s="62"/>
      <c r="J5" s="42" t="s">
        <v>321</v>
      </c>
      <c r="K5" s="43"/>
      <c r="L5" s="62"/>
      <c r="M5" s="42" t="s">
        <v>322</v>
      </c>
      <c r="N5" s="43"/>
      <c r="O5" s="62"/>
      <c r="P5" s="42" t="s">
        <v>323</v>
      </c>
      <c r="Q5" s="43"/>
      <c r="R5" s="62"/>
      <c r="S5" s="43" t="s">
        <v>324</v>
      </c>
      <c r="T5" s="43"/>
      <c r="U5" s="62"/>
      <c r="V5" s="13"/>
      <c r="W5" s="13"/>
    </row>
    <row r="6" ht="31.5" spans="1:23">
      <c r="A6" s="50"/>
      <c r="B6" s="369" t="s">
        <v>274</v>
      </c>
      <c r="C6" s="48" t="s">
        <v>284</v>
      </c>
      <c r="D6" s="370" t="s">
        <v>276</v>
      </c>
      <c r="E6" s="373" t="s">
        <v>285</v>
      </c>
      <c r="F6" s="13" t="s">
        <v>283</v>
      </c>
      <c r="G6" s="4" t="s">
        <v>315</v>
      </c>
      <c r="H6" s="4" t="s">
        <v>68</v>
      </c>
      <c r="I6" s="4" t="s">
        <v>262</v>
      </c>
      <c r="J6" s="4" t="s">
        <v>315</v>
      </c>
      <c r="K6" s="4" t="s">
        <v>68</v>
      </c>
      <c r="L6" s="4" t="s">
        <v>262</v>
      </c>
      <c r="M6" s="4" t="s">
        <v>315</v>
      </c>
      <c r="N6" s="4" t="s">
        <v>68</v>
      </c>
      <c r="O6" s="4" t="s">
        <v>262</v>
      </c>
      <c r="P6" s="4" t="s">
        <v>315</v>
      </c>
      <c r="Q6" s="4" t="s">
        <v>68</v>
      </c>
      <c r="R6" s="4" t="s">
        <v>262</v>
      </c>
      <c r="S6" s="4" t="s">
        <v>315</v>
      </c>
      <c r="T6" s="4" t="s">
        <v>68</v>
      </c>
      <c r="U6" s="4" t="s">
        <v>262</v>
      </c>
      <c r="V6" s="13"/>
      <c r="W6" s="13"/>
    </row>
    <row r="7" spans="1:23">
      <c r="A7" s="53" t="s">
        <v>325</v>
      </c>
      <c r="B7" s="369" t="s">
        <v>274</v>
      </c>
      <c r="C7" s="54" t="s">
        <v>286</v>
      </c>
      <c r="D7" s="370" t="s">
        <v>276</v>
      </c>
      <c r="E7" s="374" t="s">
        <v>287</v>
      </c>
      <c r="F7" s="13" t="s">
        <v>63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6"/>
      <c r="B8" s="369" t="s">
        <v>274</v>
      </c>
      <c r="C8" s="54" t="s">
        <v>288</v>
      </c>
      <c r="D8" s="370" t="s">
        <v>276</v>
      </c>
      <c r="E8" s="375" t="s">
        <v>289</v>
      </c>
      <c r="F8" s="13" t="s">
        <v>63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3" t="s">
        <v>326</v>
      </c>
      <c r="B9" s="53"/>
      <c r="C9" s="53"/>
      <c r="D9" s="53"/>
      <c r="E9" s="58"/>
      <c r="F9" s="5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6"/>
      <c r="B10" s="56"/>
      <c r="C10" s="56"/>
      <c r="D10" s="56"/>
      <c r="E10" s="59"/>
      <c r="F10" s="5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3" t="s">
        <v>327</v>
      </c>
      <c r="B11" s="53"/>
      <c r="C11" s="53"/>
      <c r="D11" s="53"/>
      <c r="E11" s="58"/>
      <c r="F11" s="5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6"/>
      <c r="B12" s="56"/>
      <c r="C12" s="56"/>
      <c r="D12" s="56"/>
      <c r="E12" s="59"/>
      <c r="F12" s="5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3" t="s">
        <v>328</v>
      </c>
      <c r="B13" s="53"/>
      <c r="C13" s="53"/>
      <c r="D13" s="53"/>
      <c r="E13" s="58"/>
      <c r="F13" s="5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56"/>
      <c r="B14" s="56"/>
      <c r="C14" s="56"/>
      <c r="D14" s="56"/>
      <c r="E14" s="59"/>
      <c r="F14" s="56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9"/>
      <c r="B15" s="9"/>
      <c r="C15" s="9"/>
      <c r="D15" s="9"/>
      <c r="E15" s="6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="2" customFormat="1" ht="18.75" spans="1:23">
      <c r="A16" s="16" t="s">
        <v>304</v>
      </c>
      <c r="B16" s="20"/>
      <c r="C16" s="20"/>
      <c r="D16" s="20"/>
      <c r="E16" s="18"/>
      <c r="F16" s="19"/>
      <c r="G16" s="33"/>
      <c r="H16" s="38"/>
      <c r="I16" s="38"/>
      <c r="J16" s="16" t="s">
        <v>291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  <c r="V16" s="20"/>
      <c r="W16" s="26"/>
    </row>
    <row r="17" ht="16.5" spans="1:23">
      <c r="A17" s="22" t="s">
        <v>329</v>
      </c>
      <c r="B17" s="22"/>
      <c r="C17" s="23"/>
      <c r="D17" s="23"/>
      <c r="E17" s="6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9:B10"/>
    <mergeCell ref="B11:B12"/>
    <mergeCell ref="B13:B14"/>
    <mergeCell ref="C2:C3"/>
    <mergeCell ref="C9:C10"/>
    <mergeCell ref="C11:C12"/>
    <mergeCell ref="C13:C14"/>
    <mergeCell ref="D2:D3"/>
    <mergeCell ref="D9:D10"/>
    <mergeCell ref="D11:D12"/>
    <mergeCell ref="D13:D14"/>
    <mergeCell ref="E2:E3"/>
    <mergeCell ref="E9:E10"/>
    <mergeCell ref="E11:E12"/>
    <mergeCell ref="E13:E14"/>
    <mergeCell ref="F2:F3"/>
    <mergeCell ref="F9:F10"/>
    <mergeCell ref="F11:F12"/>
    <mergeCell ref="F13:F14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2024-06-28T14:03:49Z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