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externalReferences>
    <externalReference r:id="rId2"/>
  </externalReferences>
  <definedNames>
    <definedName name="C项">#REF!</definedName>
    <definedName name="d">#REF!</definedName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<sst xmlns="http://schemas.openxmlformats.org/spreadsheetml/2006/main" count="78" uniqueCount="53">
  <si>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t>QC规格测量表</t>
  </si>
  <si>
    <t>款号</t>
  </si>
  <si>
    <t>TAEEAM81203</t>
  </si>
  <si>
    <t>男款外套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</si>
  <si>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</si>
  <si>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</si>
  <si>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</si>
  <si>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</si>
  <si>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</si>
  <si>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</si>
  <si>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</si>
  <si>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</si>
  <si>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3XL</t>
  </si>
  <si>
    <t>4XL</t>
  </si>
  <si>
    <t>山影灰</t>
  </si>
  <si>
    <t>蓝岩黑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</si>
  <si>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</si>
  <si>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</si>
  <si>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</si>
  <si>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</si>
  <si>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</si>
  <si>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</si>
  <si>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</si>
  <si>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</si>
  <si>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XXXXL</t>
  </si>
  <si>
    <t>后中长</t>
  </si>
  <si>
    <t>+1  +0.5</t>
  </si>
  <si>
    <t xml:space="preserve">+1  +1 </t>
  </si>
  <si>
    <t>胸围</t>
  </si>
  <si>
    <t>112</t>
  </si>
  <si>
    <t>+1  +1</t>
  </si>
  <si>
    <t>+0.5 + 1</t>
  </si>
  <si>
    <t>0  +0.5</t>
  </si>
  <si>
    <t>腰围</t>
  </si>
  <si>
    <t>108</t>
  </si>
  <si>
    <t>+0.5  +1</t>
  </si>
  <si>
    <t>+0.5  0</t>
  </si>
  <si>
    <t>+1 +0.5</t>
  </si>
  <si>
    <t>+1 + 0.5</t>
  </si>
  <si>
    <t>摆围</t>
  </si>
  <si>
    <t>肩宽</t>
  </si>
  <si>
    <t xml:space="preserve">-0.5 0 </t>
  </si>
  <si>
    <t>-0.4  0</t>
  </si>
  <si>
    <t>肩点袖长</t>
  </si>
  <si>
    <t>+1  0</t>
  </si>
  <si>
    <t>袖肥/2</t>
  </si>
  <si>
    <t>+0.4  0</t>
  </si>
  <si>
    <t>+0.3  0</t>
  </si>
  <si>
    <t>袖口围平量/2</t>
  </si>
  <si>
    <t>0  -0.5</t>
  </si>
  <si>
    <t>0  0</t>
  </si>
  <si>
    <t>-0.5  0</t>
  </si>
  <si>
    <t>下领围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</si>
</sst>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_ "/>
  </numFmts>
  <fonts count="8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微软雅黑"/>
      <charset val="134"/>
    </font>
    <font>
      <sz val="12"/>
      <color theme="1"/>
      <name val="华文楷体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2" fillId="40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3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3" borderId="0" applyProtection="0">
      <alignment vertical="center"/>
    </xf>
    <xf numFmtId="0" fontId="32" fillId="38" borderId="0" applyProtection="0">
      <alignment vertical="center"/>
    </xf>
    <xf numFmtId="0" fontId="32" fillId="41" borderId="0" applyProtection="0">
      <alignment vertical="center"/>
    </xf>
    <xf numFmtId="0" fontId="32" fillId="44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43" borderId="0" applyProtection="0">
      <alignment vertical="center"/>
    </xf>
    <xf numFmtId="0" fontId="33" fillId="38" borderId="0" applyProtection="0">
      <alignment vertical="center"/>
    </xf>
    <xf numFmtId="0" fontId="33" fillId="41" borderId="0" applyProtection="0">
      <alignment vertical="center"/>
    </xf>
    <xf numFmtId="0" fontId="33" fillId="44" borderId="0" applyProtection="0">
      <alignment vertical="center"/>
    </xf>
    <xf numFmtId="0" fontId="34" fillId="45" borderId="0" applyProtection="0">
      <alignment vertical="center"/>
    </xf>
    <xf numFmtId="0" fontId="34" fillId="42" borderId="0" applyProtection="0">
      <alignment vertical="center"/>
    </xf>
    <xf numFmtId="0" fontId="34" fillId="43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4" fillId="48" borderId="0" applyProtection="0">
      <alignment vertical="center"/>
    </xf>
    <xf numFmtId="0" fontId="35" fillId="45" borderId="0" applyProtection="0">
      <alignment vertical="center"/>
    </xf>
    <xf numFmtId="0" fontId="35" fillId="42" borderId="0" applyProtection="0">
      <alignment vertical="center"/>
    </xf>
    <xf numFmtId="0" fontId="35" fillId="43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5" fillId="48" borderId="0" applyProtection="0">
      <alignment vertical="center"/>
    </xf>
    <xf numFmtId="0" fontId="34" fillId="43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4" fillId="52" borderId="0" applyProtection="0">
      <alignment vertical="center"/>
    </xf>
    <xf numFmtId="0" fontId="36" fillId="36" borderId="0" applyProtection="0">
      <alignment vertical="center"/>
    </xf>
    <xf numFmtId="0" fontId="37" fillId="53" borderId="15" applyProtection="0">
      <alignment vertical="center"/>
    </xf>
    <xf numFmtId="0" fontId="37" fillId="53" borderId="15" applyProtection="0">
      <alignment vertical="center"/>
    </xf>
    <xf numFmtId="0" fontId="37" fillId="53" borderId="15" applyProtection="0">
      <alignment vertical="center"/>
    </xf>
    <xf numFmtId="0" fontId="37" fillId="53" borderId="15" applyProtection="0">
      <alignment vertical="center"/>
    </xf>
    <xf numFmtId="0" fontId="38" fillId="54" borderId="16" applyProtection="0">
      <alignment vertical="center"/>
    </xf>
    <xf numFmtId="0" fontId="39" fillId="0" borderId="0" applyProtection="0">
      <alignment vertical="center"/>
    </xf>
    <xf numFmtId="0" fontId="40" fillId="37" borderId="0" applyProtection="0">
      <alignment vertical="center"/>
    </xf>
    <xf numFmtId="0" fontId="41" fillId="0" borderId="17" applyProtection="0">
      <alignment vertical="center"/>
    </xf>
    <xf numFmtId="0" fontId="42" fillId="0" borderId="18" applyProtection="0">
      <alignment vertical="center"/>
    </xf>
    <xf numFmtId="0" fontId="43" fillId="0" borderId="19" applyProtection="0">
      <alignment vertical="center"/>
    </xf>
    <xf numFmtId="0" fontId="43" fillId="0" borderId="0" applyProtection="0">
      <alignment vertical="center"/>
    </xf>
    <xf numFmtId="0" fontId="44" fillId="40" borderId="15" applyProtection="0">
      <alignment vertical="center"/>
    </xf>
    <xf numFmtId="0" fontId="44" fillId="40" borderId="15" applyProtection="0">
      <alignment vertical="center"/>
    </xf>
    <xf numFmtId="0" fontId="44" fillId="40" borderId="15" applyProtection="0">
      <alignment vertical="center"/>
    </xf>
    <xf numFmtId="0" fontId="44" fillId="40" borderId="15" applyProtection="0">
      <alignment vertical="center"/>
    </xf>
    <xf numFmtId="0" fontId="45" fillId="0" borderId="20" applyProtection="0">
      <alignment vertical="center"/>
    </xf>
    <xf numFmtId="0" fontId="46" fillId="55" borderId="0" applyProtection="0">
      <alignment vertical="center"/>
    </xf>
    <xf numFmtId="0" fontId="47" fillId="0" borderId="0"/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48" fillId="53" borderId="22" applyProtection="0">
      <alignment vertical="center"/>
    </xf>
    <xf numFmtId="0" fontId="48" fillId="53" borderId="22" applyProtection="0">
      <alignment vertical="center"/>
    </xf>
    <xf numFmtId="0" fontId="48" fillId="53" borderId="22" applyProtection="0">
      <alignment vertical="center"/>
    </xf>
    <xf numFmtId="0" fontId="48" fillId="53" borderId="22" applyProtection="0">
      <alignment vertical="center"/>
    </xf>
    <xf numFmtId="0" fontId="48" fillId="53" borderId="22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4" fillId="0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51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5" fillId="52" borderId="0" applyProtection="0">
      <alignment vertical="center"/>
    </xf>
    <xf numFmtId="0" fontId="55" fillId="0" borderId="0" applyProtection="0">
      <alignment vertical="center"/>
    </xf>
    <xf numFmtId="0" fontId="56" fillId="54" borderId="16" applyProtection="0">
      <alignment vertical="center"/>
    </xf>
    <xf numFmtId="0" fontId="57" fillId="55" borderId="0" applyProtection="0">
      <alignment vertical="center"/>
    </xf>
    <xf numFmtId="0" fontId="58" fillId="0" borderId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32" fillId="56" borderId="21" applyProtection="0">
      <alignment vertical="center"/>
    </xf>
    <xf numFmtId="0" fontId="59" fillId="0" borderId="20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/>
    <xf numFmtId="0" fontId="62" fillId="0" borderId="0"/>
    <xf numFmtId="0" fontId="9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3" borderId="22" applyProtection="0">
      <alignment vertical="center"/>
    </xf>
    <xf numFmtId="0" fontId="68" fillId="53" borderId="22" applyProtection="0">
      <alignment vertical="center"/>
    </xf>
    <xf numFmtId="0" fontId="68" fillId="53" borderId="22" applyProtection="0">
      <alignment vertical="center"/>
    </xf>
    <xf numFmtId="0" fontId="68" fillId="53" borderId="22" applyProtection="0">
      <alignment vertical="center"/>
    </xf>
    <xf numFmtId="0" fontId="68" fillId="53" borderId="22" applyProtection="0">
      <alignment vertical="center"/>
    </xf>
    <xf numFmtId="0" fontId="69" fillId="36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1" fillId="53" borderId="15" applyProtection="0">
      <alignment vertical="center"/>
    </xf>
    <xf numFmtId="0" fontId="71" fillId="53" borderId="15" applyProtection="0">
      <alignment vertical="center"/>
    </xf>
    <xf numFmtId="0" fontId="71" fillId="53" borderId="15" applyProtection="0">
      <alignment vertical="center"/>
    </xf>
    <xf numFmtId="0" fontId="71" fillId="53" borderId="15" applyProtection="0">
      <alignment vertical="center"/>
    </xf>
    <xf numFmtId="0" fontId="72" fillId="0" borderId="17" applyProtection="0">
      <alignment vertical="center"/>
    </xf>
    <xf numFmtId="0" fontId="73" fillId="0" borderId="18" applyProtection="0">
      <alignment vertical="center"/>
    </xf>
    <xf numFmtId="0" fontId="74" fillId="0" borderId="19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7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40" borderId="15" applyProtection="0">
      <alignment vertical="center"/>
    </xf>
    <xf numFmtId="0" fontId="77" fillId="40" borderId="15" applyProtection="0">
      <alignment vertical="center"/>
    </xf>
    <xf numFmtId="0" fontId="77" fillId="40" borderId="15" applyProtection="0">
      <alignment vertical="center"/>
    </xf>
    <xf numFmtId="0" fontId="77" fillId="40" borderId="15" applyProtection="0">
      <alignment vertical="center"/>
    </xf>
    <xf numFmtId="0" fontId="46" fillId="55" borderId="0" applyProtection="0">
      <alignment vertical="center"/>
    </xf>
    <xf numFmtId="0" fontId="46" fillId="55" borderId="0" applyProtection="0">
      <alignment vertical="center"/>
    </xf>
    <xf numFmtId="0" fontId="46" fillId="55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  <xf numFmtId="0" fontId="62" fillId="0" borderId="0">
      <alignment vertical="center"/>
    </xf>
  </cellStyleXfs>
  <cellXfs count="32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4" fillId="2" borderId="1" xfId="248" applyFont="1" applyFill="1" applyBorder="1" applyAlignment="1">
      <alignment horizontal="center" vertical="center"/>
    </xf>
    <xf numFmtId="0" fontId="5" fillId="0" borderId="2" xfId="383" applyFont="1" applyFill="1" applyBorder="1" applyAlignment="1">
      <alignment horizontal="center" vertical="center"/>
    </xf>
    <xf numFmtId="0" fontId="5" fillId="0" borderId="3" xfId="383" applyFont="1" applyFill="1" applyBorder="1" applyAlignment="1">
      <alignment horizontal="center" vertical="center"/>
    </xf>
    <xf numFmtId="0" fontId="5" fillId="0" borderId="3" xfId="383" applyFont="1" applyFill="1" applyBorder="1" applyAlignment="1">
      <alignment horizontal="center" vertical="center"/>
    </xf>
    <xf numFmtId="0" fontId="4" fillId="2" borderId="4" xfId="283" applyFont="1" applyFill="1" applyBorder="1" applyAlignment="1" applyProtection="1">
      <alignment horizontal="center" vertical="center"/>
    </xf>
    <xf numFmtId="0" fontId="4" fillId="2" borderId="2" xfId="283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/>
    </xf>
    <xf numFmtId="0" fontId="7" fillId="2" borderId="2" xfId="269" applyFont="1" applyFill="1" applyBorder="1" applyAlignment="1">
      <alignment horizontal="center" vertical="center"/>
    </xf>
    <xf numFmtId="178" fontId="8" fillId="0" borderId="2" xfId="269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49" fontId="6" fillId="3" borderId="2" xfId="487" applyNumberFormat="1" applyFont="1" applyFill="1" applyBorder="1" applyAlignment="1">
      <alignment horizontal="center" vertical="center"/>
    </xf>
    <xf numFmtId="49" fontId="6" fillId="0" borderId="2" xfId="487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2" borderId="0" xfId="315" applyFont="1" applyFill="1" applyAlignment="1">
      <alignment horizontal="center" vertical="center"/>
    </xf>
    <xf numFmtId="49" fontId="3" fillId="2" borderId="0" xfId="283" applyNumberFormat="1" applyFont="1" applyFill="1" applyBorder="1" applyAlignment="1">
      <alignment horizontal="center" vertical="center"/>
    </xf>
    <xf numFmtId="0" fontId="5" fillId="0" borderId="5" xfId="383" applyFont="1" applyFill="1" applyBorder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49" fontId="4" fillId="2" borderId="2" xfId="283" applyNumberFormat="1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4" fillId="2" borderId="2" xfId="283" applyNumberFormat="1" applyFont="1" applyFill="1" applyBorder="1" applyAlignment="1">
      <alignment horizontal="center" vertical="center"/>
    </xf>
    <xf numFmtId="49" fontId="10" fillId="2" borderId="2" xfId="390" applyNumberFormat="1" applyFont="1" applyFill="1" applyBorder="1" applyAlignment="1">
      <alignment horizontal="center" vertical="center"/>
    </xf>
    <xf numFmtId="49" fontId="4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49" fontId="9" fillId="2" borderId="0" xfId="315" applyNumberFormat="1" applyFont="1" applyFill="1" applyAlignment="1">
      <alignment horizontal="center" vertical="center"/>
    </xf>
    <xf numFmtId="49" fontId="4" fillId="2" borderId="0" xfId="283" applyNumberFormat="1" applyFont="1" applyFill="1" applyAlignment="1">
      <alignment horizontal="center" vertical="center"/>
    </xf>
  </cellXfs>
  <cellStyles count="4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_110509_2006-09-28 2" xfId="4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228600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06600" y="532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228600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55800" y="3848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228600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9600" y="3848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228600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06600" y="421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228600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06600" y="532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4ot5uudlynzj22\FileStorage\File\2024-06\&#20013;&#22269;&#29123;&#26426;&#23450;&#21046;-TAEEAM81203&#30007;&#24335;&#24466;&#27493;&#22806;&#22871;&#35268;&#266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全码规格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14" sqref="N14"/>
    </sheetView>
  </sheetViews>
  <sheetFormatPr defaultColWidth="11.375" defaultRowHeight="29" customHeight="1"/>
  <cols>
    <col min="1" max="9" width="10" style="1" customWidth="1"/>
    <col min="10" max="10" width="1.375" style="1" customWidth="1"/>
    <col min="11" max="14" width="11.375" style="2" customWidth="1"/>
    <col min="15" max="16384" width="11.375" style="1" customWidth="1"/>
  </cols>
  <sheetData>
    <row r="1" ht="42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0"/>
      <c r="L1" s="20"/>
      <c r="M1" s="20"/>
      <c r="N1" s="20"/>
    </row>
    <row r="2" customHeight="1" spans="1:14">
      <c r="A2" s="5" t="s">
        <v>1</v>
      </c>
      <c r="B2" s="6" t="s">
        <v>2</v>
      </c>
      <c r="C2" s="6"/>
      <c r="D2" s="6"/>
      <c r="E2" s="7" t="s">
        <v>3</v>
      </c>
      <c r="F2" s="7"/>
      <c r="G2" s="7"/>
      <c r="H2" s="8"/>
      <c r="I2" s="21"/>
      <c r="J2" s="22"/>
      <c r="K2" s="23" t="s">
        <v>4</v>
      </c>
      <c r="L2" s="23"/>
      <c r="M2" s="23"/>
      <c r="N2" s="23"/>
    </row>
    <row r="3" customHeight="1" spans="1:14">
      <c r="A3" s="9"/>
      <c r="B3" s="10" t="s">
        <v>5</v>
      </c>
      <c r="C3" s="10"/>
      <c r="D3" s="10"/>
      <c r="E3" s="10"/>
      <c r="F3" s="10"/>
      <c r="G3" s="10"/>
      <c r="H3" s="10"/>
      <c r="I3" s="10"/>
      <c r="J3" s="24"/>
      <c r="K3" s="25"/>
      <c r="L3" s="25"/>
      <c r="M3" s="25"/>
      <c r="N3" s="26"/>
    </row>
    <row r="4" customHeight="1" spans="1:14">
      <c r="A4" s="9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24"/>
      <c r="K4" s="25" t="s">
        <v>14</v>
      </c>
      <c r="L4" s="25" t="s">
        <v>15</v>
      </c>
      <c r="M4" s="25" t="s">
        <v>15</v>
      </c>
      <c r="N4" s="25" t="s">
        <v>15</v>
      </c>
    </row>
    <row r="5" customHeight="1" spans="1:14">
      <c r="A5" s="9"/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24"/>
      <c r="K5" s="25" t="s">
        <v>6</v>
      </c>
      <c r="L5" s="25" t="s">
        <v>10</v>
      </c>
      <c r="M5" s="25" t="s">
        <v>11</v>
      </c>
      <c r="N5" s="27" t="s">
        <v>24</v>
      </c>
    </row>
    <row r="6" customHeight="1" spans="1:14">
      <c r="A6" s="12" t="s">
        <v>25</v>
      </c>
      <c r="B6" s="13">
        <f>C6-1</f>
        <v>67.5</v>
      </c>
      <c r="C6" s="13">
        <f>D6-1</f>
        <v>68.5</v>
      </c>
      <c r="D6" s="13">
        <f>E6-2</f>
        <v>69.5</v>
      </c>
      <c r="E6" s="14">
        <v>71.5</v>
      </c>
      <c r="F6" s="13">
        <f>E6+2</f>
        <v>73.5</v>
      </c>
      <c r="G6" s="13">
        <f>F6+2</f>
        <v>75.5</v>
      </c>
      <c r="H6" s="13">
        <f>G6+1</f>
        <v>76.5</v>
      </c>
      <c r="I6" s="13">
        <f>H6+1</f>
        <v>77.5</v>
      </c>
      <c r="J6" s="24"/>
      <c r="K6" s="25" t="s">
        <v>26</v>
      </c>
      <c r="L6" s="25" t="s">
        <v>26</v>
      </c>
      <c r="M6" s="25" t="s">
        <v>27</v>
      </c>
      <c r="N6" s="28" t="s">
        <v>26</v>
      </c>
    </row>
    <row r="7" customHeight="1" spans="1:14">
      <c r="A7" s="11" t="s">
        <v>28</v>
      </c>
      <c r="B7" s="13">
        <f t="shared" ref="B7:B9" si="0">C7-4</f>
        <v>100</v>
      </c>
      <c r="C7" s="13">
        <f t="shared" ref="C7:C9" si="1">D7-4</f>
        <v>104</v>
      </c>
      <c r="D7" s="13">
        <f t="shared" ref="D7:D9" si="2">E7-4</f>
        <v>108</v>
      </c>
      <c r="E7" s="15" t="s">
        <v>29</v>
      </c>
      <c r="F7" s="13">
        <f t="shared" ref="F7:F9" si="3">E7+4</f>
        <v>116</v>
      </c>
      <c r="G7" s="13">
        <f>F7+4</f>
        <v>120</v>
      </c>
      <c r="H7" s="13">
        <f t="shared" ref="H7:H9" si="4">G7+6</f>
        <v>126</v>
      </c>
      <c r="I7" s="13">
        <f>H7+6</f>
        <v>132</v>
      </c>
      <c r="J7" s="24"/>
      <c r="K7" s="25" t="s">
        <v>30</v>
      </c>
      <c r="L7" s="25" t="s">
        <v>30</v>
      </c>
      <c r="M7" s="25" t="s">
        <v>31</v>
      </c>
      <c r="N7" s="29" t="s">
        <v>32</v>
      </c>
    </row>
    <row r="8" customHeight="1" spans="1:14">
      <c r="A8" s="11" t="s">
        <v>33</v>
      </c>
      <c r="B8" s="13">
        <f t="shared" si="0"/>
        <v>96</v>
      </c>
      <c r="C8" s="13">
        <f t="shared" si="1"/>
        <v>100</v>
      </c>
      <c r="D8" s="13">
        <f t="shared" si="2"/>
        <v>104</v>
      </c>
      <c r="E8" s="16" t="s">
        <v>34</v>
      </c>
      <c r="F8" s="13">
        <f t="shared" si="3"/>
        <v>112</v>
      </c>
      <c r="G8" s="13">
        <f>F8+5</f>
        <v>117</v>
      </c>
      <c r="H8" s="13">
        <f t="shared" si="4"/>
        <v>123</v>
      </c>
      <c r="I8" s="13">
        <f>H8+7</f>
        <v>130</v>
      </c>
      <c r="J8" s="24"/>
      <c r="K8" s="25" t="s">
        <v>35</v>
      </c>
      <c r="L8" s="25" t="s">
        <v>36</v>
      </c>
      <c r="M8" s="25" t="s">
        <v>37</v>
      </c>
      <c r="N8" s="29" t="s">
        <v>38</v>
      </c>
    </row>
    <row r="9" customHeight="1" spans="1:14">
      <c r="A9" s="11" t="s">
        <v>39</v>
      </c>
      <c r="B9" s="13">
        <f t="shared" si="0"/>
        <v>100</v>
      </c>
      <c r="C9" s="13">
        <f t="shared" si="1"/>
        <v>104</v>
      </c>
      <c r="D9" s="13">
        <f t="shared" si="2"/>
        <v>108</v>
      </c>
      <c r="E9" s="16" t="s">
        <v>29</v>
      </c>
      <c r="F9" s="13">
        <f t="shared" si="3"/>
        <v>116</v>
      </c>
      <c r="G9" s="13">
        <f>F9+5</f>
        <v>121</v>
      </c>
      <c r="H9" s="13">
        <f t="shared" si="4"/>
        <v>127</v>
      </c>
      <c r="I9" s="13">
        <f>H9+7</f>
        <v>134</v>
      </c>
      <c r="J9" s="24"/>
      <c r="K9" s="25" t="s">
        <v>26</v>
      </c>
      <c r="L9" s="25" t="s">
        <v>30</v>
      </c>
      <c r="M9" s="25" t="s">
        <v>32</v>
      </c>
      <c r="N9" s="28" t="s">
        <v>30</v>
      </c>
    </row>
    <row r="10" customHeight="1" spans="1:14">
      <c r="A10" s="17" t="s">
        <v>40</v>
      </c>
      <c r="B10" s="18">
        <f>C10-1</f>
        <v>44</v>
      </c>
      <c r="C10" s="18">
        <f>D10-1</f>
        <v>45</v>
      </c>
      <c r="D10" s="18">
        <f t="shared" ref="D10:D14" si="5">E10-1</f>
        <v>46</v>
      </c>
      <c r="E10" s="17">
        <v>47</v>
      </c>
      <c r="F10" s="18">
        <f t="shared" ref="F10:F14" si="6">E10+1</f>
        <v>48</v>
      </c>
      <c r="G10" s="18">
        <f t="shared" ref="G10:G14" si="7">F10+1</f>
        <v>49</v>
      </c>
      <c r="H10" s="18">
        <f>G10+1.2</f>
        <v>50.2</v>
      </c>
      <c r="I10" s="18">
        <f>H10+1.2</f>
        <v>51.4</v>
      </c>
      <c r="J10" s="24"/>
      <c r="K10" s="25" t="s">
        <v>41</v>
      </c>
      <c r="L10" s="25" t="s">
        <v>32</v>
      </c>
      <c r="M10" s="25" t="s">
        <v>41</v>
      </c>
      <c r="N10" s="28" t="s">
        <v>42</v>
      </c>
    </row>
    <row r="11" customHeight="1" spans="1:14">
      <c r="A11" s="17" t="s">
        <v>43</v>
      </c>
      <c r="B11" s="18">
        <f>C11-0.5</f>
        <v>61.5</v>
      </c>
      <c r="C11" s="18">
        <f>D11-0.5</f>
        <v>62</v>
      </c>
      <c r="D11" s="18">
        <f t="shared" si="5"/>
        <v>62.5</v>
      </c>
      <c r="E11" s="17">
        <v>63.5</v>
      </c>
      <c r="F11" s="18">
        <f t="shared" si="6"/>
        <v>64.5</v>
      </c>
      <c r="G11" s="18">
        <f t="shared" si="7"/>
        <v>65.5</v>
      </c>
      <c r="H11" s="18">
        <f>G11+0.5</f>
        <v>66</v>
      </c>
      <c r="I11" s="18">
        <f>H11+0.5</f>
        <v>66.5</v>
      </c>
      <c r="J11" s="24"/>
      <c r="K11" s="25" t="s">
        <v>26</v>
      </c>
      <c r="L11" s="25" t="s">
        <v>36</v>
      </c>
      <c r="M11" s="25" t="s">
        <v>44</v>
      </c>
      <c r="N11" s="29" t="s">
        <v>35</v>
      </c>
    </row>
    <row r="12" customHeight="1" spans="1:14">
      <c r="A12" s="11" t="s">
        <v>45</v>
      </c>
      <c r="B12" s="13">
        <f>C12-0.8</f>
        <v>19.1</v>
      </c>
      <c r="C12" s="13">
        <f>D12-0.8</f>
        <v>19.9</v>
      </c>
      <c r="D12" s="13">
        <f>E12-0.8</f>
        <v>20.7</v>
      </c>
      <c r="E12" s="14">
        <v>21.5</v>
      </c>
      <c r="F12" s="13">
        <f>E12+0.8</f>
        <v>22.3</v>
      </c>
      <c r="G12" s="13">
        <f>F12+0.8</f>
        <v>23.1</v>
      </c>
      <c r="H12" s="13">
        <f>G12+1.3</f>
        <v>24.4</v>
      </c>
      <c r="I12" s="13">
        <f>H12+1.3</f>
        <v>25.7</v>
      </c>
      <c r="J12" s="24"/>
      <c r="K12" s="25" t="s">
        <v>46</v>
      </c>
      <c r="L12" s="25" t="s">
        <v>36</v>
      </c>
      <c r="M12" s="25" t="s">
        <v>46</v>
      </c>
      <c r="N12" s="29" t="s">
        <v>47</v>
      </c>
    </row>
    <row r="13" customHeight="1" spans="1:14">
      <c r="A13" s="11" t="s">
        <v>48</v>
      </c>
      <c r="B13" s="13">
        <f>C13-0.5</f>
        <v>10</v>
      </c>
      <c r="C13" s="13">
        <f>D13-0.5</f>
        <v>10.5</v>
      </c>
      <c r="D13" s="13">
        <f>E13-0.5</f>
        <v>11</v>
      </c>
      <c r="E13" s="14">
        <v>11.5</v>
      </c>
      <c r="F13" s="13">
        <f>E13+0.5</f>
        <v>12</v>
      </c>
      <c r="G13" s="13">
        <f>F13+0.5</f>
        <v>12.5</v>
      </c>
      <c r="H13" s="13">
        <f>G13+0.7</f>
        <v>13.2</v>
      </c>
      <c r="I13" s="13">
        <f>H13+0.7</f>
        <v>13.9</v>
      </c>
      <c r="J13" s="24"/>
      <c r="K13" s="25" t="s">
        <v>49</v>
      </c>
      <c r="L13" s="25" t="s">
        <v>50</v>
      </c>
      <c r="M13" s="25" t="s">
        <v>49</v>
      </c>
      <c r="N13" s="29" t="s">
        <v>51</v>
      </c>
    </row>
    <row r="14" customHeight="1" spans="1:14">
      <c r="A14" s="11" t="s">
        <v>52</v>
      </c>
      <c r="B14" s="13">
        <f>C14-1</f>
        <v>48</v>
      </c>
      <c r="C14" s="13">
        <f>D14-1</f>
        <v>49</v>
      </c>
      <c r="D14" s="13">
        <f t="shared" si="5"/>
        <v>50</v>
      </c>
      <c r="E14" s="14">
        <v>51</v>
      </c>
      <c r="F14" s="13">
        <f t="shared" si="6"/>
        <v>52</v>
      </c>
      <c r="G14" s="13">
        <f t="shared" si="7"/>
        <v>53</v>
      </c>
      <c r="H14" s="13">
        <f>G14+1.5</f>
        <v>54.5</v>
      </c>
      <c r="I14" s="13">
        <f>H14+1.5</f>
        <v>56</v>
      </c>
      <c r="J14" s="24"/>
      <c r="K14" s="25" t="s">
        <v>50</v>
      </c>
      <c r="L14" s="25" t="s">
        <v>51</v>
      </c>
      <c r="M14" s="25" t="s">
        <v>32</v>
      </c>
      <c r="N14" s="29" t="s">
        <v>51</v>
      </c>
    </row>
    <row r="15" customHeight="1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30"/>
      <c r="L15" s="30"/>
      <c r="M15" s="30"/>
      <c r="N15" s="31"/>
    </row>
  </sheetData>
  <mergeCells count="7">
    <mergeCell ref="A1:N1"/>
    <mergeCell ref="B2:D2"/>
    <mergeCell ref="E2:I2"/>
    <mergeCell ref="K2:N2"/>
    <mergeCell ref="B3:I3"/>
    <mergeCell ref="A3:A5"/>
    <mergeCell ref="J2:J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2021-09-03T05:39:00Z</dcterms:created>
  <cp:lastPrinted>2023-07-28T08:10:00Z</cp:lastPrinted>
  <dcterms:modified xsi:type="dcterms:W3CDTF">2024-06-28T01:23:24Z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2052-12.1.0.16929</vt:lpwstr>
  </property>
</Properties>
</file>