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<sst xmlns="http://schemas.openxmlformats.org/spreadsheetml/2006/main" count="1668" uniqueCount="723">
  <si>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</si>
  <si>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</si>
  <si>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</si>
  <si>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</si>
  <si>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</si>
  <si>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</si>
  <si>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</si>
  <si>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</si>
  <si>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</si>
  <si>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</si>
  <si>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</si>
  <si>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</si>
  <si>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</si>
  <si>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</si>
  <si>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</si>
  <si>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</si>
  <si>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</si>
  <si>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</si>
  <si>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</si>
  <si>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</si>
  <si>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</si>
  <si>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</si>
  <si>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</si>
  <si>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</si>
  <si>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</si>
  <si>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</si>
  <si>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</si>
  <si>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</si>
  <si>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</si>
  <si>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</si>
  <si>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</si>
  <si>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</si>
  <si>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</si>
  <si>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</si>
  <si>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</si>
  <si>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</si>
  <si>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</si>
  <si>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</si>
  <si>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</si>
  <si>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</si>
  <si>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</si>
  <si>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</si>
  <si>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</si>
  <si>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</si>
  <si>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</si>
  <si>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</si>
  <si>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</si>
  <si>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</si>
  <si>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</si>
  <si>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</si>
  <si>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</si>
  <si>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</si>
  <si>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</si>
  <si>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</si>
  <si>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</si>
  <si>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</si>
  <si>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>鸿天青岛松尚分厂</t>
  </si>
  <si>
    <t>订单基础信息</t>
  </si>
  <si>
    <t>生产•出货进度</t>
  </si>
  <si>
    <t>指示•确认资料</t>
  </si>
  <si>
    <t>款号</t>
  </si>
  <si>
    <t>QAEEAM94104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</si>
  <si>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</si>
  <si>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</si>
  <si>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</si>
  <si>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</si>
  <si>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</si>
  <si>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</si>
  <si>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</si>
  <si>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</si>
  <si>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</si>
  <si>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</si>
  <si>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</si>
  <si>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</si>
  <si>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</si>
  <si>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</si>
  <si>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</si>
  <si>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</si>
  <si>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</si>
  <si>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</si>
  <si>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</si>
  <si>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</si>
  <si>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</si>
  <si>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</si>
  <si>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</si>
  <si>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</si>
  <si>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</si>
  <si>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</si>
  <si>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</si>
  <si>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</si>
  <si>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</si>
  <si>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</si>
  <si>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</si>
  <si>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</si>
  <si>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</si>
  <si>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</si>
  <si>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</si>
  <si>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</si>
  <si>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</si>
  <si>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</si>
  <si>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</si>
  <si>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</si>
  <si>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</si>
  <si>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</si>
  <si>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</si>
  <si>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</si>
  <si>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</si>
  <si>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</si>
  <si>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</si>
  <si>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藏蓝色</t>
  </si>
  <si>
    <t>远山紫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</si>
  <si>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</si>
  <si>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  140# 3件</t>
  </si>
  <si>
    <t xml:space="preserve">水洗样：  藏蓝色 120#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</si>
  <si>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</si>
  <si>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</si>
  <si>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</si>
  <si>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</si>
  <si>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</si>
  <si>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1，前中拉链码带宽窄不一</t>
  </si>
  <si>
    <t>2， 码边线针码偏大， 调整</t>
  </si>
  <si>
    <t>3， 两侧弧度拼接要保持对称。</t>
  </si>
  <si>
    <t xml:space="preserve">4， 侧兜套结位置两侧不一致， </t>
  </si>
  <si>
    <t xml:space="preserve">5， 帽口两侧橡根褶皱不对称。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</si>
  <si>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</si>
  <si>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</si>
  <si>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</si>
  <si>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</si>
  <si>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</si>
  <si>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</si>
  <si>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</si>
  <si>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</si>
  <si>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</si>
  <si>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</si>
  <si>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</si>
  <si>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</si>
  <si>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李海英</t>
  </si>
  <si>
    <t>【整改结果】</t>
  </si>
  <si>
    <t>复核时间</t>
  </si>
  <si>
    <t>QC规格测量表</t>
  </si>
  <si>
    <t>部位名称</t>
  </si>
  <si>
    <t>样品规格  SAMPLE SPEC</t>
  </si>
  <si>
    <t>后中长</t>
  </si>
  <si>
    <t>+0.5</t>
  </si>
  <si>
    <t>前中长</t>
  </si>
  <si>
    <t>胸围</t>
  </si>
  <si>
    <t>+0.2</t>
  </si>
  <si>
    <t>腰围</t>
  </si>
  <si>
    <t>0</t>
  </si>
  <si>
    <r>
      <rPr>
        <b/>
        <sz val="12"/>
        <rFont val="微软雅黑"/>
        <charset val="134"/>
      </rPr>
      <t>腰围</t>
    </r>
    <r>
      <rPr>
        <b/>
        <sz val="12"/>
        <rFont val="宋体"/>
        <charset val="134"/>
      </rPr>
      <t>平量</t>
    </r>
  </si>
  <si>
    <t>摆围</t>
  </si>
  <si>
    <t>+0.8</t>
  </si>
  <si>
    <t>领围</t>
  </si>
  <si>
    <t>后中袖长</t>
  </si>
  <si>
    <t>袖肥/2</t>
  </si>
  <si>
    <t>袖肘围/2</t>
  </si>
  <si>
    <r>
      <rPr>
        <b/>
        <sz val="12"/>
        <rFont val="微软雅黑"/>
        <charset val="134"/>
      </rPr>
      <t>袖口围</t>
    </r>
    <r>
      <rPr>
        <b/>
        <sz val="12"/>
        <rFont val="Arial"/>
        <charset val="134"/>
      </rPr>
      <t>/2</t>
    </r>
    <r>
      <rPr>
        <b/>
        <sz val="12"/>
        <rFont val="宋体"/>
        <charset val="134"/>
      </rPr>
      <t>拉量</t>
    </r>
  </si>
  <si>
    <r>
      <rPr>
        <b/>
        <sz val="12"/>
        <rFont val="微软雅黑"/>
        <charset val="134"/>
      </rPr>
      <t>袖口围</t>
    </r>
    <r>
      <rPr>
        <b/>
        <sz val="12"/>
        <rFont val="Arial"/>
        <charset val="134"/>
      </rPr>
      <t>/2</t>
    </r>
    <r>
      <rPr>
        <b/>
        <sz val="12"/>
        <rFont val="宋体"/>
        <charset val="134"/>
      </rPr>
      <t>平量</t>
    </r>
  </si>
  <si>
    <t>帽高</t>
  </si>
  <si>
    <t>帽宽</t>
  </si>
  <si>
    <t>插手袋长</t>
  </si>
  <si>
    <r>
      <rPr>
        <b/>
        <sz val="12"/>
        <rFont val="等线"/>
        <charset val="134"/>
      </rPr>
      <t>前领高</t>
    </r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</si>
  <si>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</si>
  <si>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</si>
  <si>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</si>
  <si>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</si>
  <si>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</si>
  <si>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</si>
  <si>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</si>
  <si>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</si>
  <si>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</si>
  <si>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</si>
  <si>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</si>
  <si>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</si>
  <si>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藏蓝色 120# 10件  130# 10件  140#  10件  150#  10件</t>
  </si>
  <si>
    <t>【耐水洗测试】：耐洗水测试明细（要求齐色、齐号）</t>
  </si>
  <si>
    <t xml:space="preserve">藏蓝色 120#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</si>
  <si>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</si>
  <si>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</si>
  <si>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</si>
  <si>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</si>
  <si>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</si>
  <si>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</si>
  <si>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</si>
  <si>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</si>
  <si>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样品规格  SAMPLE SPEC   水洗后</t>
  </si>
  <si>
    <t>远山紫洗前/后</t>
  </si>
  <si>
    <t>远山紫 洗前/后</t>
  </si>
  <si>
    <t>藏蓝色洗前/后</t>
  </si>
  <si>
    <t>藏蓝洗前/后</t>
  </si>
  <si>
    <t>+0.5/0</t>
  </si>
  <si>
    <t>0/0</t>
  </si>
  <si>
    <t>+1/+0.5</t>
  </si>
  <si>
    <t>+1/+0.7</t>
  </si>
  <si>
    <t>+0.8/+0.6</t>
  </si>
  <si>
    <t>+0.6/+0.3</t>
  </si>
  <si>
    <t>+0.4/+0.2</t>
  </si>
  <si>
    <t>+0.5/+0.2</t>
  </si>
  <si>
    <t>+1/+0.6</t>
  </si>
  <si>
    <t>+0.8/0.4</t>
  </si>
  <si>
    <t>+0.9/+0.5</t>
  </si>
  <si>
    <t>+0.5/+0.5</t>
  </si>
  <si>
    <t>-.5/-0.6</t>
  </si>
  <si>
    <t>0/+0.5</t>
  </si>
  <si>
    <t>+0.8/+0.4</t>
  </si>
  <si>
    <t>+0.9/+0.4</t>
  </si>
  <si>
    <t>-0.4/-0.6</t>
  </si>
  <si>
    <t>+0.6/+0.7</t>
  </si>
  <si>
    <t>+0.8/+0.3</t>
  </si>
  <si>
    <t>+0.5/+0</t>
  </si>
  <si>
    <t>0/+0.2</t>
  </si>
  <si>
    <t>+0.4/+0</t>
  </si>
  <si>
    <t>+0.4/0</t>
  </si>
  <si>
    <t>-0.5/-0.6</t>
  </si>
  <si>
    <t>+1</t>
  </si>
  <si>
    <t>-0.2</t>
  </si>
  <si>
    <t>-0.5</t>
  </si>
  <si>
    <t>0+0.5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</si>
  <si>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</si>
  <si>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</si>
  <si>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</si>
  <si>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</si>
  <si>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</si>
  <si>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</si>
  <si>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</si>
  <si>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</si>
  <si>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</si>
  <si>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</si>
  <si>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</si>
  <si>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</si>
  <si>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</si>
  <si>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</si>
  <si>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</si>
  <si>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</si>
  <si>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</si>
  <si>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</si>
  <si>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</si>
  <si>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</si>
  <si>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</si>
  <si>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</si>
  <si>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</si>
  <si>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</si>
  <si>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</si>
  <si>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</si>
  <si>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</si>
  <si>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</si>
  <si>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</si>
  <si>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</si>
  <si>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</si>
  <si>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</si>
  <si>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</si>
  <si>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</si>
  <si>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</si>
  <si>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</si>
  <si>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</si>
  <si>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远山紫： 120  130  140 150 160  165 各10件</t>
  </si>
  <si>
    <t xml:space="preserve">藏蓝色： 120  130  140 150 160  165 各10件 </t>
  </si>
  <si>
    <t>情况说明：</t>
  </si>
  <si>
    <t xml:space="preserve">【问题点描述】  </t>
  </si>
  <si>
    <t>本布脏污1件</t>
  </si>
  <si>
    <t>要松紧带起卷1件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</si>
  <si>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</si>
  <si>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</si>
  <si>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</si>
  <si>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</si>
  <si>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</si>
  <si>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</si>
  <si>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尾期翻箱后复检，OK</t>
  </si>
  <si>
    <t>验货合格</t>
  </si>
  <si>
    <t>检验人</t>
  </si>
  <si>
    <t xml:space="preserve">样品规格  SAMPLE SPEC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</si>
  <si>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</si>
  <si>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</si>
  <si>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</si>
  <si>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</si>
  <si>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</si>
  <si>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</si>
  <si>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</si>
  <si>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</si>
  <si>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</si>
  <si>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</si>
  <si>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</si>
  <si>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</si>
  <si>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</si>
  <si>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</si>
  <si>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</si>
  <si>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</si>
  <si>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</si>
  <si>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E20-6</t>
  </si>
  <si>
    <t>100D软壳材料  FW09980</t>
  </si>
  <si>
    <t>绿松石</t>
  </si>
  <si>
    <t>青岛锦瑞麟</t>
  </si>
  <si>
    <t>合格</t>
  </si>
  <si>
    <t>YES</t>
  </si>
  <si>
    <t>E6-1</t>
  </si>
  <si>
    <t>E6-10</t>
  </si>
  <si>
    <t>E20-3</t>
  </si>
  <si>
    <t>E20-5</t>
  </si>
  <si>
    <t>D20-1</t>
  </si>
  <si>
    <t>D20-5</t>
  </si>
  <si>
    <t>D20-9</t>
  </si>
  <si>
    <t>D20-8</t>
  </si>
  <si>
    <t>制表时间：2024.5.14</t>
  </si>
  <si>
    <t>测试人签名：李海英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</si>
  <si>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</si>
  <si>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</si>
  <si>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</si>
  <si>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</si>
  <si>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</si>
  <si>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</si>
  <si>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</si>
  <si>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</si>
  <si>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</si>
  <si>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1.3/1.2</t>
  </si>
  <si>
    <t>1.2/1.2</t>
  </si>
  <si>
    <t>1.3/1.4</t>
  </si>
  <si>
    <t>1.2/1</t>
  </si>
  <si>
    <t>0.7/0.8</t>
  </si>
  <si>
    <t>1.2/0.7</t>
  </si>
  <si>
    <t>1.6/1</t>
  </si>
  <si>
    <t>0.9/0.7</t>
  </si>
  <si>
    <t>制表时间：2024.5.13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</si>
  <si>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</si>
  <si>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</si>
  <si>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</si>
  <si>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</si>
  <si>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</si>
  <si>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</si>
  <si>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</si>
  <si>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</si>
  <si>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</si>
  <si>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</si>
  <si>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</si>
  <si>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</si>
  <si>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</si>
  <si>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领弹力带</t>
  </si>
  <si>
    <t>锦湾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</si>
  <si>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</si>
  <si>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</si>
  <si>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</si>
  <si>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</si>
  <si>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</si>
  <si>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</si>
  <si>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</si>
  <si>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</si>
  <si>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</si>
  <si>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</si>
  <si>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</si>
  <si>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</si>
  <si>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</si>
  <si>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</si>
  <si>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</si>
  <si>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</si>
  <si>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</si>
  <si>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</si>
  <si>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</si>
  <si>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</si>
  <si>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</si>
  <si>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</si>
  <si>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</si>
  <si>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</si>
  <si>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</si>
  <si>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后下摆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</si>
  <si>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</si>
  <si>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</si>
  <si>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</si>
  <si>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</si>
  <si>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</si>
  <si>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高级灰</t>
  </si>
  <si>
    <t>弹力包边带</t>
  </si>
  <si>
    <t>明灰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</si>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</sst>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  <font>
      <b/>
      <sz val="12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4" borderId="8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3" applyNumberFormat="0" applyFill="0" applyAlignment="0" applyProtection="0">
      <alignment vertical="center"/>
    </xf>
    <xf numFmtId="0" fontId="47" fillId="0" borderId="83" applyNumberFormat="0" applyFill="0" applyAlignment="0" applyProtection="0">
      <alignment vertical="center"/>
    </xf>
    <xf numFmtId="0" fontId="48" fillId="0" borderId="8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85" applyNumberFormat="0" applyAlignment="0" applyProtection="0">
      <alignment vertical="center"/>
    </xf>
    <xf numFmtId="0" fontId="50" fillId="16" borderId="86" applyNumberFormat="0" applyAlignment="0" applyProtection="0">
      <alignment vertical="center"/>
    </xf>
    <xf numFmtId="0" fontId="51" fillId="16" borderId="85" applyNumberFormat="0" applyAlignment="0" applyProtection="0">
      <alignment vertical="center"/>
    </xf>
    <xf numFmtId="0" fontId="52" fillId="17" borderId="87" applyNumberFormat="0" applyAlignment="0" applyProtection="0">
      <alignment vertical="center"/>
    </xf>
    <xf numFmtId="0" fontId="53" fillId="0" borderId="88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2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2" applyFont="1" applyFill="1" applyAlignment="1">
      <alignment horizontal="center" vertical="center"/>
    </xf>
    <xf numFmtId="0" fontId="15" fillId="8" borderId="0" xfId="52" applyFont="1" applyFill="1" applyAlignment="1">
      <alignment horizontal="center"/>
    </xf>
    <xf numFmtId="0" fontId="15" fillId="8" borderId="0" xfId="52" applyFont="1" applyFill="1"/>
    <xf numFmtId="0" fontId="16" fillId="8" borderId="0" xfId="52" applyFont="1" applyFill="1" applyAlignment="1">
      <alignment horizontal="center" vertical="center"/>
    </xf>
    <xf numFmtId="0" fontId="16" fillId="8" borderId="15" xfId="50" applyFont="1" applyFill="1" applyBorder="1" applyAlignment="1">
      <alignment horizontal="left" vertical="center"/>
    </xf>
    <xf numFmtId="0" fontId="16" fillId="8" borderId="15" xfId="50" applyFont="1" applyFill="1" applyBorder="1" applyAlignment="1">
      <alignment horizontal="center" vertical="center"/>
    </xf>
    <xf numFmtId="0" fontId="16" fillId="8" borderId="15" xfId="50" applyFont="1" applyFill="1" applyBorder="1">
      <alignment vertical="center"/>
    </xf>
    <xf numFmtId="0" fontId="15" fillId="8" borderId="15" xfId="52" applyFont="1" applyFill="1" applyBorder="1" applyAlignment="1">
      <alignment horizontal="center"/>
    </xf>
    <xf numFmtId="0" fontId="16" fillId="8" borderId="15" xfId="52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8" borderId="15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 wrapText="1"/>
    </xf>
    <xf numFmtId="0" fontId="18" fillId="8" borderId="18" xfId="0" applyFont="1" applyFill="1" applyBorder="1" applyAlignment="1">
      <alignment horizontal="center"/>
    </xf>
    <xf numFmtId="0" fontId="21" fillId="8" borderId="15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0" fillId="8" borderId="0" xfId="53" applyFont="1" applyFill="1" applyAlignment="1">
      <alignment horizontal="center" vertical="center"/>
    </xf>
    <xf numFmtId="0" fontId="15" fillId="8" borderId="15" xfId="50" applyFont="1" applyFill="1" applyBorder="1" applyAlignment="1">
      <alignment horizontal="center" vertical="center"/>
    </xf>
    <xf numFmtId="0" fontId="16" fillId="8" borderId="15" xfId="53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5" fillId="8" borderId="15" xfId="53" applyNumberFormat="1" applyFont="1" applyFill="1" applyBorder="1" applyAlignment="1">
      <alignment horizontal="center" vertical="center"/>
    </xf>
    <xf numFmtId="49" fontId="23" fillId="8" borderId="15" xfId="53" applyNumberFormat="1" applyFont="1" applyFill="1" applyBorder="1" applyAlignment="1">
      <alignment horizontal="center" vertical="center"/>
    </xf>
    <xf numFmtId="49" fontId="16" fillId="8" borderId="0" xfId="52" applyNumberFormat="1" applyFont="1" applyFill="1" applyAlignment="1">
      <alignment horizontal="center" vertical="center"/>
    </xf>
    <xf numFmtId="14" fontId="16" fillId="8" borderId="0" xfId="52" applyNumberFormat="1" applyFont="1" applyFill="1" applyAlignment="1">
      <alignment horizontal="center" vertical="center"/>
    </xf>
    <xf numFmtId="0" fontId="21" fillId="0" borderId="0" xfId="50" applyAlignment="1">
      <alignment horizontal="left" vertical="center"/>
    </xf>
    <xf numFmtId="0" fontId="24" fillId="0" borderId="24" xfId="50" applyFont="1" applyBorder="1" applyAlignment="1">
      <alignment horizontal="center" vertical="top"/>
    </xf>
    <xf numFmtId="0" fontId="25" fillId="0" borderId="25" xfId="50" applyFont="1" applyBorder="1" applyAlignment="1">
      <alignment horizontal="left" vertical="center"/>
    </xf>
    <xf numFmtId="0" fontId="26" fillId="0" borderId="26" xfId="50" applyFont="1" applyBorder="1" applyAlignment="1">
      <alignment horizontal="center" vertical="center"/>
    </xf>
    <xf numFmtId="0" fontId="25" fillId="0" borderId="27" xfId="50" applyFont="1" applyBorder="1" applyAlignment="1">
      <alignment horizontal="left" vertical="center"/>
    </xf>
    <xf numFmtId="0" fontId="26" fillId="0" borderId="27" xfId="50" applyFont="1" applyBorder="1" applyAlignment="1">
      <alignment horizontal="center" vertical="center"/>
    </xf>
    <xf numFmtId="0" fontId="25" fillId="0" borderId="27" xfId="50" applyFont="1" applyBorder="1">
      <alignment vertical="center"/>
    </xf>
    <xf numFmtId="0" fontId="26" fillId="0" borderId="28" xfId="50" applyFont="1" applyBorder="1" applyAlignment="1">
      <alignment horizontal="center" vertical="center"/>
    </xf>
    <xf numFmtId="0" fontId="26" fillId="0" borderId="29" xfId="50" applyFont="1" applyBorder="1" applyAlignment="1">
      <alignment horizontal="center" vertical="center"/>
    </xf>
    <xf numFmtId="0" fontId="25" fillId="0" borderId="30" xfId="50" applyFont="1" applyBorder="1">
      <alignment vertical="center"/>
    </xf>
    <xf numFmtId="0" fontId="26" fillId="0" borderId="31" xfId="50" applyFont="1" applyBorder="1" applyAlignment="1">
      <alignment horizontal="center" vertical="center"/>
    </xf>
    <xf numFmtId="0" fontId="26" fillId="0" borderId="32" xfId="50" applyFont="1" applyBorder="1" applyAlignment="1">
      <alignment horizontal="center" vertical="center"/>
    </xf>
    <xf numFmtId="0" fontId="25" fillId="0" borderId="33" xfId="50" applyFont="1" applyBorder="1" applyAlignment="1">
      <alignment horizontal="left" vertical="center"/>
    </xf>
    <xf numFmtId="58" fontId="26" fillId="0" borderId="33" xfId="50" applyNumberFormat="1" applyFont="1" applyBorder="1" applyAlignment="1">
      <alignment horizontal="center" vertical="center"/>
    </xf>
    <xf numFmtId="0" fontId="26" fillId="0" borderId="33" xfId="50" applyFont="1" applyBorder="1" applyAlignment="1">
      <alignment horizontal="center" vertical="center"/>
    </xf>
    <xf numFmtId="0" fontId="25" fillId="0" borderId="33" xfId="50" applyFont="1" applyBorder="1" applyAlignment="1">
      <alignment horizontal="center" vertical="center"/>
    </xf>
    <xf numFmtId="0" fontId="25" fillId="0" borderId="30" xfId="50" applyFont="1" applyBorder="1" applyAlignment="1">
      <alignment horizontal="left" vertical="center"/>
    </xf>
    <xf numFmtId="0" fontId="27" fillId="0" borderId="33" xfId="50" applyFont="1" applyBorder="1">
      <alignment vertical="center"/>
    </xf>
    <xf numFmtId="0" fontId="25" fillId="0" borderId="33" xfId="50" applyFont="1" applyBorder="1">
      <alignment vertical="center"/>
    </xf>
    <xf numFmtId="0" fontId="25" fillId="0" borderId="34" xfId="50" applyFont="1" applyBorder="1">
      <alignment vertical="center"/>
    </xf>
    <xf numFmtId="0" fontId="26" fillId="0" borderId="35" xfId="50" applyFont="1" applyBorder="1" applyAlignment="1">
      <alignment horizontal="center" vertical="center"/>
    </xf>
    <xf numFmtId="0" fontId="25" fillId="0" borderId="35" xfId="50" applyFont="1" applyBorder="1" applyAlignment="1">
      <alignment horizontal="left" vertical="center"/>
    </xf>
    <xf numFmtId="0" fontId="27" fillId="0" borderId="35" xfId="50" applyFont="1" applyBorder="1" applyAlignment="1">
      <alignment horizontal="center" vertical="center"/>
    </xf>
    <xf numFmtId="0" fontId="27" fillId="0" borderId="35" xfId="50" applyFont="1" applyBorder="1" applyAlignment="1">
      <alignment horizontal="left" vertical="center"/>
    </xf>
    <xf numFmtId="0" fontId="25" fillId="0" borderId="35" xfId="50" applyFont="1" applyBorder="1">
      <alignment vertical="center"/>
    </xf>
    <xf numFmtId="0" fontId="25" fillId="0" borderId="0" xfId="50" applyFont="1">
      <alignment vertical="center"/>
    </xf>
    <xf numFmtId="0" fontId="27" fillId="0" borderId="0" xfId="50" applyFont="1">
      <alignment vertical="center"/>
    </xf>
    <xf numFmtId="0" fontId="27" fillId="0" borderId="0" xfId="50" applyFont="1" applyAlignment="1">
      <alignment horizontal="left" vertical="center"/>
    </xf>
    <xf numFmtId="0" fontId="25" fillId="0" borderId="25" xfId="50" applyFont="1" applyBorder="1">
      <alignment vertical="center"/>
    </xf>
    <xf numFmtId="0" fontId="25" fillId="0" borderId="36" xfId="50" applyFont="1" applyBorder="1" applyAlignment="1">
      <alignment horizontal="left" vertical="center"/>
    </xf>
    <xf numFmtId="0" fontId="25" fillId="0" borderId="37" xfId="50" applyFont="1" applyBorder="1" applyAlignment="1">
      <alignment horizontal="left" vertical="center"/>
    </xf>
    <xf numFmtId="0" fontId="27" fillId="0" borderId="33" xfId="50" applyFont="1" applyBorder="1" applyAlignment="1">
      <alignment horizontal="left" vertical="center"/>
    </xf>
    <xf numFmtId="0" fontId="27" fillId="0" borderId="38" xfId="50" applyFont="1" applyBorder="1" applyAlignment="1">
      <alignment horizontal="center" vertical="center"/>
    </xf>
    <xf numFmtId="0" fontId="27" fillId="0" borderId="39" xfId="50" applyFont="1" applyBorder="1" applyAlignment="1">
      <alignment horizontal="center" vertical="center"/>
    </xf>
    <xf numFmtId="0" fontId="19" fillId="0" borderId="40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7" fillId="0" borderId="35" xfId="50" applyFont="1" applyBorder="1">
      <alignment vertical="center"/>
    </xf>
    <xf numFmtId="0" fontId="27" fillId="8" borderId="40" xfId="50" applyFont="1" applyFill="1" applyBorder="1" applyAlignment="1">
      <alignment horizontal="left" vertical="center"/>
    </xf>
    <xf numFmtId="0" fontId="27" fillId="8" borderId="39" xfId="50" applyFont="1" applyFill="1" applyBorder="1" applyAlignment="1">
      <alignment horizontal="left" vertical="center"/>
    </xf>
    <xf numFmtId="0" fontId="27" fillId="8" borderId="40" xfId="50" applyFont="1" applyFill="1" applyBorder="1">
      <alignment vertical="center"/>
    </xf>
    <xf numFmtId="0" fontId="27" fillId="8" borderId="39" xfId="50" applyFont="1" applyFill="1" applyBorder="1">
      <alignment vertical="center"/>
    </xf>
    <xf numFmtId="0" fontId="27" fillId="8" borderId="30" xfId="50" applyFont="1" applyFill="1" applyBorder="1" applyAlignment="1">
      <alignment horizontal="left" vertical="center" wrapText="1"/>
    </xf>
    <xf numFmtId="0" fontId="27" fillId="8" borderId="33" xfId="50" applyFont="1" applyFill="1" applyBorder="1" applyAlignment="1">
      <alignment horizontal="left" vertical="center" wrapText="1"/>
    </xf>
    <xf numFmtId="0" fontId="25" fillId="0" borderId="34" xfId="50" applyFont="1" applyBorder="1" applyAlignment="1">
      <alignment horizontal="left" vertical="center"/>
    </xf>
    <xf numFmtId="0" fontId="21" fillId="0" borderId="35" xfId="50" applyBorder="1" applyAlignment="1">
      <alignment horizontal="center" vertical="center"/>
    </xf>
    <xf numFmtId="0" fontId="25" fillId="0" borderId="41" xfId="50" applyFont="1" applyBorder="1" applyAlignment="1">
      <alignment horizontal="center" vertical="center"/>
    </xf>
    <xf numFmtId="0" fontId="25" fillId="0" borderId="42" xfId="50" applyFont="1" applyBorder="1" applyAlignment="1">
      <alignment horizontal="left" vertical="center"/>
    </xf>
    <xf numFmtId="0" fontId="26" fillId="8" borderId="43" xfId="50" applyFont="1" applyFill="1" applyBorder="1" applyAlignment="1">
      <alignment horizontal="left" vertical="center"/>
    </xf>
    <xf numFmtId="0" fontId="26" fillId="8" borderId="44" xfId="50" applyFont="1" applyFill="1" applyBorder="1" applyAlignment="1">
      <alignment horizontal="left" vertical="center"/>
    </xf>
    <xf numFmtId="0" fontId="26" fillId="8" borderId="40" xfId="50" applyFont="1" applyFill="1" applyBorder="1" applyAlignment="1">
      <alignment horizontal="left" vertical="center"/>
    </xf>
    <xf numFmtId="0" fontId="26" fillId="8" borderId="39" xfId="50" applyFont="1" applyFill="1" applyBorder="1" applyAlignment="1">
      <alignment horizontal="left" vertical="center"/>
    </xf>
    <xf numFmtId="0" fontId="21" fillId="8" borderId="40" xfId="50" applyFill="1" applyBorder="1" applyAlignment="1">
      <alignment horizontal="left" vertical="center"/>
    </xf>
    <xf numFmtId="0" fontId="21" fillId="8" borderId="39" xfId="50" applyFill="1" applyBorder="1" applyAlignment="1">
      <alignment horizontal="left" vertical="center"/>
    </xf>
    <xf numFmtId="0" fontId="17" fillId="8" borderId="40" xfId="50" applyFont="1" applyFill="1" applyBorder="1" applyAlignment="1">
      <alignment horizontal="left" vertical="center"/>
    </xf>
    <xf numFmtId="0" fontId="27" fillId="0" borderId="45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25" fillId="0" borderId="47" xfId="50" applyFont="1" applyBorder="1" applyAlignment="1">
      <alignment horizontal="left" vertical="center"/>
    </xf>
    <xf numFmtId="177" fontId="27" fillId="0" borderId="35" xfId="50" applyNumberFormat="1" applyFont="1" applyBorder="1" applyAlignment="1">
      <alignment horizontal="center" vertical="center"/>
    </xf>
    <xf numFmtId="0" fontId="25" fillId="0" borderId="35" xfId="50" applyFont="1" applyBorder="1" applyAlignment="1">
      <alignment horizontal="center" vertical="center"/>
    </xf>
    <xf numFmtId="0" fontId="26" fillId="0" borderId="36" xfId="50" applyFont="1" applyBorder="1" applyAlignment="1">
      <alignment horizontal="center" vertical="center"/>
    </xf>
    <xf numFmtId="0" fontId="26" fillId="0" borderId="48" xfId="50" applyFont="1" applyBorder="1" applyAlignment="1">
      <alignment horizontal="center" vertical="center"/>
    </xf>
    <xf numFmtId="0" fontId="25" fillId="0" borderId="49" xfId="50" applyFont="1" applyBorder="1" applyAlignment="1">
      <alignment horizontal="center" vertical="center"/>
    </xf>
    <xf numFmtId="0" fontId="27" fillId="0" borderId="49" xfId="50" applyFont="1" applyBorder="1" applyAlignment="1">
      <alignment horizontal="left" vertical="center"/>
    </xf>
    <xf numFmtId="0" fontId="27" fillId="0" borderId="50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/>
    </xf>
    <xf numFmtId="0" fontId="27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horizontal="left" vertical="center"/>
    </xf>
    <xf numFmtId="0" fontId="25" fillId="0" borderId="52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/>
    </xf>
    <xf numFmtId="0" fontId="27" fillId="8" borderId="51" xfId="50" applyFont="1" applyFill="1" applyBorder="1" applyAlignment="1">
      <alignment horizontal="left" vertical="center"/>
    </xf>
    <xf numFmtId="0" fontId="27" fillId="8" borderId="51" xfId="50" applyFont="1" applyFill="1" applyBorder="1">
      <alignment vertical="center"/>
    </xf>
    <xf numFmtId="0" fontId="27" fillId="8" borderId="49" xfId="50" applyFont="1" applyFill="1" applyBorder="1" applyAlignment="1">
      <alignment horizontal="left" vertical="center" wrapText="1"/>
    </xf>
    <xf numFmtId="0" fontId="21" fillId="0" borderId="50" xfId="50" applyBorder="1" applyAlignment="1">
      <alignment horizontal="center" vertical="center"/>
    </xf>
    <xf numFmtId="0" fontId="26" fillId="8" borderId="53" xfId="50" applyFont="1" applyFill="1" applyBorder="1" applyAlignment="1">
      <alignment horizontal="left" vertical="center"/>
    </xf>
    <xf numFmtId="0" fontId="26" fillId="8" borderId="51" xfId="50" applyFont="1" applyFill="1" applyBorder="1" applyAlignment="1">
      <alignment horizontal="left" vertical="center"/>
    </xf>
    <xf numFmtId="0" fontId="21" fillId="8" borderId="51" xfId="50" applyFill="1" applyBorder="1" applyAlignment="1">
      <alignment horizontal="left" vertical="center"/>
    </xf>
    <xf numFmtId="0" fontId="27" fillId="0" borderId="54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7" fillId="0" borderId="50" xfId="50" applyFont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0" fontId="28" fillId="0" borderId="24" xfId="50" applyFont="1" applyBorder="1" applyAlignment="1">
      <alignment horizontal="center" vertical="top"/>
    </xf>
    <xf numFmtId="0" fontId="17" fillId="0" borderId="55" xfId="50" applyFont="1" applyBorder="1" applyAlignment="1">
      <alignment horizontal="left" vertical="center"/>
    </xf>
    <xf numFmtId="0" fontId="26" fillId="0" borderId="56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left" vertical="center"/>
    </xf>
    <xf numFmtId="0" fontId="19" fillId="0" borderId="25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7" fillId="0" borderId="25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9" fillId="0" borderId="30" xfId="50" applyFont="1" applyBorder="1" applyAlignment="1">
      <alignment horizontal="left" vertical="center"/>
    </xf>
    <xf numFmtId="0" fontId="26" fillId="0" borderId="49" xfId="50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/>
    </xf>
    <xf numFmtId="14" fontId="26" fillId="0" borderId="33" xfId="50" applyNumberFormat="1" applyFont="1" applyBorder="1" applyAlignment="1">
      <alignment horizontal="center" vertical="center"/>
    </xf>
    <xf numFmtId="14" fontId="26" fillId="0" borderId="49" xfId="50" applyNumberFormat="1" applyFont="1" applyBorder="1" applyAlignment="1">
      <alignment horizontal="center" vertical="center"/>
    </xf>
    <xf numFmtId="0" fontId="19" fillId="0" borderId="30" xfId="50" applyFont="1" applyBorder="1">
      <alignment vertical="center"/>
    </xf>
    <xf numFmtId="9" fontId="26" fillId="0" borderId="33" xfId="50" applyNumberFormat="1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26" fillId="0" borderId="38" xfId="50" applyFont="1" applyBorder="1" applyAlignment="1">
      <alignment horizontal="center" vertical="center"/>
    </xf>
    <xf numFmtId="0" fontId="26" fillId="0" borderId="51" xfId="50" applyFont="1" applyBorder="1" applyAlignment="1">
      <alignment horizontal="center" vertical="center"/>
    </xf>
    <xf numFmtId="0" fontId="26" fillId="0" borderId="30" xfId="50" applyFont="1" applyBorder="1" applyAlignment="1">
      <alignment horizontal="left" vertical="center"/>
    </xf>
    <xf numFmtId="0" fontId="29" fillId="0" borderId="34" xfId="50" applyFont="1" applyBorder="1">
      <alignment vertical="center"/>
    </xf>
    <xf numFmtId="0" fontId="26" fillId="8" borderId="35" xfId="50" applyFont="1" applyFill="1" applyBorder="1" applyAlignment="1">
      <alignment horizontal="center" vertical="center" wrapText="1"/>
    </xf>
    <xf numFmtId="0" fontId="26" fillId="8" borderId="50" xfId="50" applyFont="1" applyFill="1" applyBorder="1" applyAlignment="1">
      <alignment horizontal="center" vertical="center" wrapText="1"/>
    </xf>
    <xf numFmtId="0" fontId="19" fillId="0" borderId="34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14" fontId="26" fillId="0" borderId="35" xfId="50" applyNumberFormat="1" applyFont="1" applyBorder="1" applyAlignment="1">
      <alignment horizontal="center" vertical="center"/>
    </xf>
    <xf numFmtId="14" fontId="26" fillId="0" borderId="50" xfId="50" applyNumberFormat="1" applyFont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19" fillId="0" borderId="25" xfId="50" applyFont="1" applyBorder="1">
      <alignment vertical="center"/>
    </xf>
    <xf numFmtId="0" fontId="21" fillId="0" borderId="27" xfId="50" applyBorder="1" applyAlignment="1">
      <alignment horizontal="left" vertical="center"/>
    </xf>
    <xf numFmtId="0" fontId="26" fillId="0" borderId="27" xfId="50" applyFont="1" applyBorder="1" applyAlignment="1">
      <alignment horizontal="left" vertical="center"/>
    </xf>
    <xf numFmtId="0" fontId="21" fillId="0" borderId="27" xfId="50" applyBorder="1">
      <alignment vertical="center"/>
    </xf>
    <xf numFmtId="0" fontId="19" fillId="0" borderId="27" xfId="50" applyFont="1" applyBorder="1">
      <alignment vertical="center"/>
    </xf>
    <xf numFmtId="0" fontId="21" fillId="0" borderId="33" xfId="50" applyBorder="1" applyAlignment="1">
      <alignment horizontal="left" vertical="center"/>
    </xf>
    <xf numFmtId="0" fontId="26" fillId="0" borderId="33" xfId="50" applyFont="1" applyBorder="1" applyAlignment="1">
      <alignment horizontal="left" vertical="center"/>
    </xf>
    <xf numFmtId="0" fontId="21" fillId="0" borderId="33" xfId="50" applyBorder="1">
      <alignment vertical="center"/>
    </xf>
    <xf numFmtId="0" fontId="19" fillId="0" borderId="33" xfId="50" applyFont="1" applyBorder="1">
      <alignment vertical="center"/>
    </xf>
    <xf numFmtId="0" fontId="19" fillId="0" borderId="0" xfId="50" applyFont="1" applyAlignment="1">
      <alignment horizontal="left" vertical="center"/>
    </xf>
    <xf numFmtId="0" fontId="27" fillId="0" borderId="42" xfId="50" applyFont="1" applyBorder="1" applyAlignment="1">
      <alignment horizontal="left" vertical="center"/>
    </xf>
    <xf numFmtId="0" fontId="27" fillId="0" borderId="37" xfId="50" applyFont="1" applyBorder="1" applyAlignment="1">
      <alignment horizontal="left" vertical="center"/>
    </xf>
    <xf numFmtId="0" fontId="27" fillId="0" borderId="40" xfId="50" applyFont="1" applyBorder="1" applyAlignment="1">
      <alignment horizontal="left" vertical="center"/>
    </xf>
    <xf numFmtId="0" fontId="27" fillId="0" borderId="39" xfId="50" applyFont="1" applyBorder="1" applyAlignment="1">
      <alignment horizontal="left" vertical="center"/>
    </xf>
    <xf numFmtId="0" fontId="26" fillId="0" borderId="34" xfId="50" applyFont="1" applyBorder="1" applyAlignment="1">
      <alignment horizontal="left" vertical="center"/>
    </xf>
    <xf numFmtId="0" fontId="26" fillId="0" borderId="35" xfId="50" applyFont="1" applyBorder="1" applyAlignment="1">
      <alignment horizontal="left" vertical="center"/>
    </xf>
    <xf numFmtId="0" fontId="27" fillId="0" borderId="25" xfId="50" applyFont="1" applyBorder="1" applyAlignment="1">
      <alignment horizontal="left" vertical="center"/>
    </xf>
    <xf numFmtId="0" fontId="27" fillId="0" borderId="27" xfId="50" applyFont="1" applyBorder="1" applyAlignment="1">
      <alignment horizontal="left" vertical="center"/>
    </xf>
    <xf numFmtId="0" fontId="27" fillId="0" borderId="47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34" xfId="50" applyFont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6" fillId="0" borderId="43" xfId="50" applyFont="1" applyBorder="1" applyAlignment="1">
      <alignment horizontal="left" vertical="center"/>
    </xf>
    <xf numFmtId="0" fontId="26" fillId="0" borderId="44" xfId="50" applyFont="1" applyBorder="1" applyAlignment="1">
      <alignment horizontal="left" vertical="center"/>
    </xf>
    <xf numFmtId="0" fontId="26" fillId="0" borderId="40" xfId="50" applyFont="1" applyBorder="1" applyAlignment="1">
      <alignment horizontal="left" vertical="center"/>
    </xf>
    <xf numFmtId="0" fontId="26" fillId="0" borderId="39" xfId="50" applyFont="1" applyBorder="1" applyAlignment="1">
      <alignment horizontal="left" vertical="center"/>
    </xf>
    <xf numFmtId="0" fontId="17" fillId="0" borderId="57" xfId="50" applyFont="1" applyBorder="1">
      <alignment vertical="center"/>
    </xf>
    <xf numFmtId="0" fontId="26" fillId="0" borderId="58" xfId="50" applyFont="1" applyBorder="1" applyAlignment="1">
      <alignment horizontal="center" vertical="center"/>
    </xf>
    <xf numFmtId="0" fontId="17" fillId="0" borderId="58" xfId="50" applyFont="1" applyBorder="1">
      <alignment vertical="center"/>
    </xf>
    <xf numFmtId="177" fontId="21" fillId="0" borderId="58" xfId="50" applyNumberForma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59" xfId="50" applyFont="1" applyBorder="1" applyAlignment="1">
      <alignment horizontal="left" vertical="center"/>
    </xf>
    <xf numFmtId="0" fontId="17" fillId="0" borderId="58" xfId="50" applyFont="1" applyBorder="1" applyAlignment="1">
      <alignment horizontal="left" vertical="center"/>
    </xf>
    <xf numFmtId="0" fontId="17" fillId="0" borderId="60" xfId="50" applyFont="1" applyBorder="1" applyAlignment="1">
      <alignment horizontal="center" vertical="center"/>
    </xf>
    <xf numFmtId="0" fontId="17" fillId="0" borderId="61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21" fillId="0" borderId="56" xfId="50" applyBorder="1" applyAlignment="1">
      <alignment horizontal="center" vertical="center"/>
    </xf>
    <xf numFmtId="0" fontId="21" fillId="0" borderId="62" xfId="50" applyBorder="1" applyAlignment="1">
      <alignment horizontal="center" vertical="center"/>
    </xf>
    <xf numFmtId="0" fontId="26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19" fillId="0" borderId="50" xfId="50" applyFont="1" applyBorder="1" applyAlignment="1">
      <alignment horizontal="left" vertical="center"/>
    </xf>
    <xf numFmtId="0" fontId="26" fillId="0" borderId="52" xfId="50" applyFont="1" applyBorder="1" applyAlignment="1">
      <alignment horizontal="left" vertical="center"/>
    </xf>
    <xf numFmtId="0" fontId="27" fillId="0" borderId="48" xfId="50" applyFont="1" applyBorder="1" applyAlignment="1">
      <alignment horizontal="left" vertical="center"/>
    </xf>
    <xf numFmtId="0" fontId="27" fillId="0" borderId="51" xfId="50" applyFont="1" applyBorder="1" applyAlignment="1">
      <alignment horizontal="left" vertical="center"/>
    </xf>
    <xf numFmtId="0" fontId="26" fillId="0" borderId="50" xfId="50" applyFont="1" applyBorder="1" applyAlignment="1">
      <alignment horizontal="left" vertical="center"/>
    </xf>
    <xf numFmtId="0" fontId="25" fillId="0" borderId="39" xfId="50" applyFont="1" applyBorder="1" applyAlignment="1">
      <alignment horizontal="left" vertical="center"/>
    </xf>
    <xf numFmtId="0" fontId="25" fillId="0" borderId="51" xfId="50" applyFont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9" fillId="0" borderId="54" xfId="50" applyFont="1" applyBorder="1" applyAlignment="1">
      <alignment horizontal="left" vertical="center"/>
    </xf>
    <xf numFmtId="0" fontId="26" fillId="0" borderId="53" xfId="50" applyFont="1" applyBorder="1" applyAlignment="1">
      <alignment horizontal="left" vertical="center"/>
    </xf>
    <xf numFmtId="0" fontId="26" fillId="0" borderId="51" xfId="50" applyFont="1" applyBorder="1" applyAlignment="1">
      <alignment horizontal="left" vertical="center"/>
    </xf>
    <xf numFmtId="0" fontId="26" fillId="0" borderId="63" xfId="50" applyFont="1" applyBorder="1" applyAlignment="1">
      <alignment horizontal="center" vertical="center"/>
    </xf>
    <xf numFmtId="0" fontId="17" fillId="0" borderId="64" xfId="50" applyFont="1" applyBorder="1" applyAlignment="1">
      <alignment horizontal="left" vertical="center"/>
    </xf>
    <xf numFmtId="0" fontId="17" fillId="0" borderId="65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21" fillId="0" borderId="58" xfId="50" applyBorder="1" applyAlignment="1">
      <alignment horizontal="center" vertical="center"/>
    </xf>
    <xf numFmtId="0" fontId="21" fillId="0" borderId="63" xfId="50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6" fontId="15" fillId="8" borderId="15" xfId="0" applyNumberFormat="1" applyFont="1" applyFill="1" applyBorder="1" applyAlignment="1">
      <alignment horizontal="center" vertical="center"/>
    </xf>
    <xf numFmtId="49" fontId="16" fillId="8" borderId="15" xfId="53" applyNumberFormat="1" applyFont="1" applyFill="1" applyBorder="1" applyAlignment="1">
      <alignment horizontal="center" vertical="center"/>
    </xf>
    <xf numFmtId="0" fontId="30" fillId="0" borderId="24" xfId="50" applyFont="1" applyBorder="1" applyAlignment="1">
      <alignment horizontal="center" vertical="top"/>
    </xf>
    <xf numFmtId="0" fontId="17" fillId="0" borderId="56" xfId="50" applyFont="1" applyBorder="1" applyAlignment="1">
      <alignment horizontal="left" vertical="center"/>
    </xf>
    <xf numFmtId="0" fontId="19" fillId="0" borderId="66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60" xfId="50" applyFont="1" applyBorder="1">
      <alignment vertical="center"/>
    </xf>
    <xf numFmtId="0" fontId="21" fillId="0" borderId="61" xfId="50" applyBorder="1" applyAlignment="1">
      <alignment horizontal="left" vertical="center"/>
    </xf>
    <xf numFmtId="0" fontId="26" fillId="0" borderId="61" xfId="50" applyFont="1" applyBorder="1" applyAlignment="1">
      <alignment horizontal="left" vertical="center"/>
    </xf>
    <xf numFmtId="0" fontId="21" fillId="0" borderId="61" xfId="50" applyBorder="1">
      <alignment vertical="center"/>
    </xf>
    <xf numFmtId="0" fontId="19" fillId="0" borderId="61" xfId="50" applyFont="1" applyBorder="1">
      <alignment vertical="center"/>
    </xf>
    <xf numFmtId="0" fontId="19" fillId="0" borderId="60" xfId="50" applyFont="1" applyBorder="1" applyAlignment="1">
      <alignment horizontal="center" vertical="center"/>
    </xf>
    <xf numFmtId="0" fontId="26" fillId="0" borderId="61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21" fillId="0" borderId="61" xfId="50" applyBorder="1" applyAlignment="1">
      <alignment horizontal="center" vertical="center"/>
    </xf>
    <xf numFmtId="0" fontId="21" fillId="0" borderId="33" xfId="50" applyBorder="1" applyAlignment="1">
      <alignment horizontal="center" vertical="center"/>
    </xf>
    <xf numFmtId="0" fontId="19" fillId="0" borderId="45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 wrapText="1"/>
    </xf>
    <xf numFmtId="0" fontId="19" fillId="0" borderId="60" xfId="50" applyFont="1" applyBorder="1" applyAlignment="1">
      <alignment horizontal="left" vertical="center"/>
    </xf>
    <xf numFmtId="0" fontId="19" fillId="0" borderId="61" xfId="50" applyFont="1" applyBorder="1" applyAlignment="1">
      <alignment horizontal="left" vertical="center"/>
    </xf>
    <xf numFmtId="0" fontId="31" fillId="0" borderId="67" xfId="50" applyFont="1" applyBorder="1" applyAlignment="1">
      <alignment horizontal="left" vertical="center" wrapText="1"/>
    </xf>
    <xf numFmtId="0" fontId="19" fillId="0" borderId="68" xfId="50" applyFont="1" applyBorder="1" applyAlignment="1">
      <alignment horizontal="center" vertical="center"/>
    </xf>
    <xf numFmtId="49" fontId="32" fillId="0" borderId="0" xfId="58" applyNumberFormat="1" applyFont="1">
      <alignment vertical="center"/>
    </xf>
    <xf numFmtId="9" fontId="33" fillId="8" borderId="33" xfId="0" applyNumberFormat="1" applyFont="1" applyFill="1" applyBorder="1" applyAlignment="1">
      <alignment horizontal="center" vertical="center"/>
    </xf>
    <xf numFmtId="9" fontId="26" fillId="8" borderId="33" xfId="50" applyNumberFormat="1" applyFont="1" applyFill="1" applyBorder="1" applyAlignment="1">
      <alignment horizontal="center" vertical="center"/>
    </xf>
    <xf numFmtId="0" fontId="33" fillId="8" borderId="33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6" fillId="8" borderId="42" xfId="50" applyNumberFormat="1" applyFont="1" applyFill="1" applyBorder="1" applyAlignment="1">
      <alignment horizontal="left" vertical="center"/>
    </xf>
    <xf numFmtId="9" fontId="26" fillId="8" borderId="37" xfId="50" applyNumberFormat="1" applyFont="1" applyFill="1" applyBorder="1" applyAlignment="1">
      <alignment horizontal="left" vertical="center"/>
    </xf>
    <xf numFmtId="9" fontId="26" fillId="8" borderId="45" xfId="50" applyNumberFormat="1" applyFont="1" applyFill="1" applyBorder="1" applyAlignment="1">
      <alignment horizontal="left" vertical="center"/>
    </xf>
    <xf numFmtId="9" fontId="26" fillId="8" borderId="46" xfId="50" applyNumberFormat="1" applyFont="1" applyFill="1" applyBorder="1" applyAlignment="1">
      <alignment horizontal="left" vertical="center"/>
    </xf>
    <xf numFmtId="0" fontId="25" fillId="0" borderId="60" xfId="50" applyFont="1" applyBorder="1" applyAlignment="1">
      <alignment horizontal="left" vertical="center"/>
    </xf>
    <xf numFmtId="0" fontId="25" fillId="0" borderId="61" xfId="50" applyFont="1" applyBorder="1" applyAlignment="1">
      <alignment horizontal="left" vertical="center"/>
    </xf>
    <xf numFmtId="0" fontId="25" fillId="0" borderId="69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55" xfId="50" applyFont="1" applyBorder="1">
      <alignment vertical="center"/>
    </xf>
    <xf numFmtId="0" fontId="34" fillId="0" borderId="58" xfId="50" applyFont="1" applyBorder="1" applyAlignment="1">
      <alignment horizontal="center" vertical="center"/>
    </xf>
    <xf numFmtId="0" fontId="17" fillId="0" borderId="56" xfId="50" applyFont="1" applyBorder="1">
      <alignment vertical="center"/>
    </xf>
    <xf numFmtId="0" fontId="26" fillId="0" borderId="70" xfId="50" applyFont="1" applyBorder="1" applyAlignment="1">
      <alignment horizontal="center" vertical="center"/>
    </xf>
    <xf numFmtId="0" fontId="17" fillId="0" borderId="70" xfId="50" applyFont="1" applyBorder="1">
      <alignment vertical="center"/>
    </xf>
    <xf numFmtId="177" fontId="21" fillId="0" borderId="56" xfId="50" applyNumberFormat="1" applyBorder="1" applyAlignment="1">
      <alignment horizontal="center" vertical="center"/>
    </xf>
    <xf numFmtId="0" fontId="17" fillId="0" borderId="41" xfId="50" applyFont="1" applyBorder="1" applyAlignment="1">
      <alignment horizontal="center" vertical="center"/>
    </xf>
    <xf numFmtId="0" fontId="26" fillId="0" borderId="66" xfId="50" applyFont="1" applyBorder="1" applyAlignment="1">
      <alignment horizontal="left" vertical="center"/>
    </xf>
    <xf numFmtId="0" fontId="26" fillId="0" borderId="41" xfId="50" applyFont="1" applyBorder="1" applyAlignment="1">
      <alignment horizontal="left" vertical="center"/>
    </xf>
    <xf numFmtId="0" fontId="26" fillId="0" borderId="62" xfId="50" applyFont="1" applyBorder="1" applyAlignment="1">
      <alignment horizontal="center" vertical="center"/>
    </xf>
    <xf numFmtId="0" fontId="19" fillId="0" borderId="71" xfId="50" applyFont="1" applyBorder="1" applyAlignment="1">
      <alignment horizontal="left" vertical="center"/>
    </xf>
    <xf numFmtId="0" fontId="26" fillId="0" borderId="65" xfId="50" applyFont="1" applyBorder="1" applyAlignment="1">
      <alignment horizontal="left" vertical="center"/>
    </xf>
    <xf numFmtId="0" fontId="19" fillId="0" borderId="0" xfId="50" applyFont="1">
      <alignment vertical="center"/>
    </xf>
    <xf numFmtId="0" fontId="19" fillId="0" borderId="54" xfId="50" applyFont="1" applyBorder="1" applyAlignment="1">
      <alignment horizontal="left" vertical="center" wrapText="1"/>
    </xf>
    <xf numFmtId="0" fontId="19" fillId="0" borderId="65" xfId="50" applyFont="1" applyBorder="1" applyAlignment="1">
      <alignment horizontal="left" vertical="center"/>
    </xf>
    <xf numFmtId="9" fontId="26" fillId="0" borderId="47" xfId="50" applyNumberFormat="1" applyFont="1" applyBorder="1" applyAlignment="1">
      <alignment horizontal="center" vertical="center"/>
    </xf>
    <xf numFmtId="0" fontId="35" fillId="0" borderId="49" xfId="50" applyFont="1" applyBorder="1" applyAlignment="1">
      <alignment horizontal="left" vertical="center" wrapText="1"/>
    </xf>
    <xf numFmtId="0" fontId="35" fillId="0" borderId="49" xfId="5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6" fillId="8" borderId="48" xfId="50" applyNumberFormat="1" applyFont="1" applyFill="1" applyBorder="1" applyAlignment="1">
      <alignment horizontal="left" vertical="center"/>
    </xf>
    <xf numFmtId="9" fontId="26" fillId="8" borderId="54" xfId="50" applyNumberFormat="1" applyFont="1" applyFill="1" applyBorder="1" applyAlignment="1">
      <alignment horizontal="left" vertical="center"/>
    </xf>
    <xf numFmtId="0" fontId="25" fillId="0" borderId="65" xfId="50" applyFont="1" applyBorder="1" applyAlignment="1">
      <alignment horizontal="left" vertical="center"/>
    </xf>
    <xf numFmtId="0" fontId="25" fillId="0" borderId="54" xfId="50" applyFont="1" applyBorder="1" applyAlignment="1">
      <alignment horizontal="left" vertical="center"/>
    </xf>
    <xf numFmtId="0" fontId="17" fillId="0" borderId="72" xfId="50" applyFont="1" applyBorder="1" applyAlignment="1">
      <alignment horizontal="center" vertical="center"/>
    </xf>
    <xf numFmtId="0" fontId="26" fillId="0" borderId="71" xfId="50" applyFont="1" applyBorder="1" applyAlignment="1">
      <alignment horizontal="center" vertical="center"/>
    </xf>
    <xf numFmtId="0" fontId="26" fillId="0" borderId="71" xfId="50" applyFont="1" applyBorder="1" applyAlignment="1">
      <alignment horizontal="left" vertical="center"/>
    </xf>
    <xf numFmtId="0" fontId="36" fillId="0" borderId="73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7" fillId="0" borderId="75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75" xfId="0" applyBorder="1"/>
    <xf numFmtId="0" fontId="0" fillId="0" borderId="15" xfId="0" applyBorder="1"/>
    <xf numFmtId="0" fontId="0" fillId="10" borderId="15" xfId="0" applyFill="1" applyBorder="1"/>
    <xf numFmtId="0" fontId="0" fillId="0" borderId="76" xfId="0" applyBorder="1"/>
    <xf numFmtId="0" fontId="0" fillId="0" borderId="77" xfId="0" applyBorder="1"/>
    <xf numFmtId="0" fontId="0" fillId="10" borderId="77" xfId="0" applyFill="1" applyBorder="1"/>
    <xf numFmtId="0" fontId="0" fillId="11" borderId="0" xfId="0" applyFill="1"/>
    <xf numFmtId="0" fontId="36" fillId="0" borderId="78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/>
    </xf>
    <xf numFmtId="0" fontId="37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3 8" xfId="51"/>
    <cellStyle name="常规 3" xfId="52"/>
    <cellStyle name="常规 4" xfId="53"/>
    <cellStyle name="常规 40" xfId="54"/>
    <cellStyle name="常规 5 10" xfId="55"/>
    <cellStyle name="常规 5 2" xfId="56"/>
    <cellStyle name="常规 71" xfId="57"/>
    <cellStyle name="常规 8" xfId="58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114300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35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121920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19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99060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276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346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726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3426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60960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60960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33604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2034540"/>
          <a:ext cx="43891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2034540"/>
          <a:ext cx="4465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22555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33604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7" sqref="B27"/>
    </sheetView>
  </sheetViews>
  <sheetFormatPr defaultColWidth="11" defaultRowHeight="14.25" outlineLevelCol="1"/>
  <cols>
    <col min="1" max="1" width="5.5" customWidth="1"/>
    <col min="2" max="2" width="103.9" style="371" customWidth="1"/>
    <col min="3" max="3" width="10.1" customWidth="1"/>
  </cols>
  <sheetData>
    <row r="1" ht="33" customHeight="1" spans="2:2">
      <c r="B1" s="372" t="s">
        <v>0</v>
      </c>
    </row>
    <row r="2" ht="21" customHeight="1" spans="1:2">
      <c r="A2" s="373"/>
      <c r="B2" s="374" t="s">
        <v>1</v>
      </c>
    </row>
    <row r="3" spans="1:2">
      <c r="A3" s="359">
        <v>1</v>
      </c>
      <c r="B3" s="375" t="s">
        <v>2</v>
      </c>
    </row>
    <row r="4" spans="1:2">
      <c r="A4" s="359">
        <v>2</v>
      </c>
      <c r="B4" s="375" t="s">
        <v>3</v>
      </c>
    </row>
    <row r="5" spans="1:2">
      <c r="A5" s="359">
        <v>3</v>
      </c>
      <c r="B5" s="375" t="s">
        <v>4</v>
      </c>
    </row>
    <row r="6" spans="1:2">
      <c r="A6" s="359">
        <v>4</v>
      </c>
      <c r="B6" s="375" t="s">
        <v>5</v>
      </c>
    </row>
    <row r="7" spans="1:2">
      <c r="A7" s="359">
        <v>5</v>
      </c>
      <c r="B7" s="375" t="s">
        <v>6</v>
      </c>
    </row>
    <row r="8" ht="13.5" customHeight="1" spans="1:2">
      <c r="A8" s="359">
        <v>6</v>
      </c>
      <c r="B8" s="375" t="s">
        <v>7</v>
      </c>
    </row>
    <row r="9" s="370" customFormat="1" ht="15" customHeight="1" spans="1:2">
      <c r="A9" s="376">
        <v>7</v>
      </c>
      <c r="B9" s="377" t="s">
        <v>8</v>
      </c>
    </row>
    <row r="10" spans="1:2">
      <c r="A10" s="359"/>
      <c r="B10" s="375"/>
    </row>
    <row r="11" ht="18.9" customHeight="1" spans="1:2">
      <c r="A11" s="373"/>
      <c r="B11" s="378" t="s">
        <v>9</v>
      </c>
    </row>
    <row r="12" ht="15.9" customHeight="1" spans="1:2">
      <c r="A12" s="359">
        <v>1</v>
      </c>
      <c r="B12" s="379" t="s">
        <v>10</v>
      </c>
    </row>
    <row r="13" spans="1:2">
      <c r="A13" s="359">
        <v>2</v>
      </c>
      <c r="B13" s="375" t="s">
        <v>11</v>
      </c>
    </row>
    <row r="14" spans="1:2">
      <c r="A14" s="359">
        <v>3</v>
      </c>
      <c r="B14" s="375" t="s">
        <v>12</v>
      </c>
    </row>
    <row r="15" ht="19.5" customHeight="1" spans="1:2">
      <c r="A15" s="359">
        <v>4</v>
      </c>
      <c r="B15" s="377" t="s">
        <v>13</v>
      </c>
    </row>
    <row r="16" spans="1:2">
      <c r="A16" s="359">
        <v>5</v>
      </c>
      <c r="B16" s="375" t="s">
        <v>14</v>
      </c>
    </row>
    <row r="17" spans="1:2">
      <c r="A17" s="359">
        <v>6</v>
      </c>
      <c r="B17" s="375" t="s">
        <v>15</v>
      </c>
    </row>
    <row r="18" spans="1:2">
      <c r="A18" s="359">
        <v>7</v>
      </c>
      <c r="B18" s="375" t="s">
        <v>16</v>
      </c>
    </row>
    <row r="19" spans="1:2">
      <c r="A19" s="359"/>
      <c r="B19" s="375"/>
    </row>
    <row r="20" ht="20.25" spans="1:2">
      <c r="A20" s="373"/>
      <c r="B20" s="374" t="s">
        <v>17</v>
      </c>
    </row>
    <row r="21" spans="1:2">
      <c r="A21" s="359">
        <v>1</v>
      </c>
      <c r="B21" s="379" t="s">
        <v>18</v>
      </c>
    </row>
    <row r="22" spans="1:2">
      <c r="A22" s="359">
        <v>2</v>
      </c>
      <c r="B22" s="375" t="s">
        <v>19</v>
      </c>
    </row>
    <row r="23" spans="1:2">
      <c r="A23" s="359">
        <v>3</v>
      </c>
      <c r="B23" s="375" t="s">
        <v>20</v>
      </c>
    </row>
    <row r="24" spans="1:2">
      <c r="A24" s="359">
        <v>4</v>
      </c>
      <c r="B24" s="375" t="s">
        <v>21</v>
      </c>
    </row>
    <row r="25" ht="28.5" spans="1:2">
      <c r="A25" s="359">
        <v>5</v>
      </c>
      <c r="B25" s="375" t="s">
        <v>22</v>
      </c>
    </row>
    <row r="26" ht="28.5" spans="1:2">
      <c r="A26" s="359">
        <v>6</v>
      </c>
      <c r="B26" s="375" t="s">
        <v>23</v>
      </c>
    </row>
    <row r="27" ht="28.5" spans="1:2">
      <c r="A27" s="359">
        <v>7</v>
      </c>
      <c r="B27" s="375" t="s">
        <v>24</v>
      </c>
    </row>
    <row r="28" spans="1:2">
      <c r="A28" s="359"/>
      <c r="B28" s="375"/>
    </row>
    <row r="29" ht="20.25" spans="1:2">
      <c r="A29" s="373"/>
      <c r="B29" s="374" t="s">
        <v>25</v>
      </c>
    </row>
    <row r="30" spans="1:2">
      <c r="A30" s="359">
        <v>1</v>
      </c>
      <c r="B30" s="379" t="s">
        <v>26</v>
      </c>
    </row>
    <row r="31" spans="1:2">
      <c r="A31" s="359">
        <v>2</v>
      </c>
      <c r="B31" s="375" t="s">
        <v>27</v>
      </c>
    </row>
    <row r="32" spans="1:2">
      <c r="A32" s="359">
        <v>3</v>
      </c>
      <c r="B32" s="375" t="s">
        <v>28</v>
      </c>
    </row>
    <row r="33" ht="28.5" spans="1:2">
      <c r="A33" s="359">
        <v>4</v>
      </c>
      <c r="B33" s="375" t="s">
        <v>29</v>
      </c>
    </row>
    <row r="34" ht="28.5" spans="1:2">
      <c r="A34" s="359">
        <v>5</v>
      </c>
      <c r="B34" s="375" t="s">
        <v>30</v>
      </c>
    </row>
    <row r="35" spans="1:2">
      <c r="A35" s="359">
        <v>6</v>
      </c>
      <c r="B35" s="375" t="s">
        <v>31</v>
      </c>
    </row>
    <row r="36" spans="1:2">
      <c r="A36" s="359">
        <v>7</v>
      </c>
      <c r="B36" s="37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6" sqref="I26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49" t="s">
        <v>33</v>
      </c>
      <c r="C2" s="350"/>
      <c r="D2" s="350"/>
      <c r="E2" s="350"/>
      <c r="F2" s="350"/>
      <c r="G2" s="350"/>
      <c r="H2" s="350"/>
      <c r="I2" s="365"/>
    </row>
    <row r="3" ht="27.9" customHeight="1" spans="2:9">
      <c r="B3" s="351"/>
      <c r="C3" s="352"/>
      <c r="D3" s="353" t="s">
        <v>34</v>
      </c>
      <c r="E3" s="354"/>
      <c r="F3" s="355" t="s">
        <v>35</v>
      </c>
      <c r="G3" s="356"/>
      <c r="H3" s="353" t="s">
        <v>36</v>
      </c>
      <c r="I3" s="366"/>
    </row>
    <row r="4" ht="27.9" customHeight="1" spans="2:9">
      <c r="B4" s="351" t="s">
        <v>37</v>
      </c>
      <c r="C4" s="352" t="s">
        <v>38</v>
      </c>
      <c r="D4" s="352" t="s">
        <v>39</v>
      </c>
      <c r="E4" s="352" t="s">
        <v>40</v>
      </c>
      <c r="F4" s="357" t="s">
        <v>39</v>
      </c>
      <c r="G4" s="357" t="s">
        <v>40</v>
      </c>
      <c r="H4" s="352" t="s">
        <v>39</v>
      </c>
      <c r="I4" s="367" t="s">
        <v>40</v>
      </c>
    </row>
    <row r="5" ht="27.9" customHeight="1" spans="2:9">
      <c r="B5" s="358" t="s">
        <v>41</v>
      </c>
      <c r="C5" s="359">
        <v>13</v>
      </c>
      <c r="D5" s="359">
        <v>0</v>
      </c>
      <c r="E5" s="359">
        <v>1</v>
      </c>
      <c r="F5" s="360">
        <v>0</v>
      </c>
      <c r="G5" s="360">
        <v>1</v>
      </c>
      <c r="H5" s="359">
        <v>1</v>
      </c>
      <c r="I5" s="368">
        <v>2</v>
      </c>
    </row>
    <row r="6" ht="27.9" customHeight="1" spans="2:9">
      <c r="B6" s="358" t="s">
        <v>42</v>
      </c>
      <c r="C6" s="359">
        <v>20</v>
      </c>
      <c r="D6" s="359">
        <v>0</v>
      </c>
      <c r="E6" s="359">
        <v>1</v>
      </c>
      <c r="F6" s="360">
        <v>1</v>
      </c>
      <c r="G6" s="360">
        <v>2</v>
      </c>
      <c r="H6" s="359">
        <v>2</v>
      </c>
      <c r="I6" s="368">
        <v>3</v>
      </c>
    </row>
    <row r="7" ht="27.9" customHeight="1" spans="2:9">
      <c r="B7" s="358" t="s">
        <v>43</v>
      </c>
      <c r="C7" s="359">
        <v>32</v>
      </c>
      <c r="D7" s="359">
        <v>0</v>
      </c>
      <c r="E7" s="359">
        <v>1</v>
      </c>
      <c r="F7" s="360">
        <v>2</v>
      </c>
      <c r="G7" s="360">
        <v>3</v>
      </c>
      <c r="H7" s="359">
        <v>3</v>
      </c>
      <c r="I7" s="368">
        <v>4</v>
      </c>
    </row>
    <row r="8" ht="27.9" customHeight="1" spans="2:9">
      <c r="B8" s="358" t="s">
        <v>44</v>
      </c>
      <c r="C8" s="359">
        <v>50</v>
      </c>
      <c r="D8" s="359">
        <v>1</v>
      </c>
      <c r="E8" s="359">
        <v>2</v>
      </c>
      <c r="F8" s="360">
        <v>3</v>
      </c>
      <c r="G8" s="360">
        <v>4</v>
      </c>
      <c r="H8" s="359">
        <v>5</v>
      </c>
      <c r="I8" s="368">
        <v>6</v>
      </c>
    </row>
    <row r="9" ht="27.9" customHeight="1" spans="2:9">
      <c r="B9" s="358" t="s">
        <v>45</v>
      </c>
      <c r="C9" s="359">
        <v>80</v>
      </c>
      <c r="D9" s="359">
        <v>2</v>
      </c>
      <c r="E9" s="359">
        <v>3</v>
      </c>
      <c r="F9" s="360">
        <v>5</v>
      </c>
      <c r="G9" s="360">
        <v>6</v>
      </c>
      <c r="H9" s="359">
        <v>7</v>
      </c>
      <c r="I9" s="368">
        <v>8</v>
      </c>
    </row>
    <row r="10" ht="27.9" customHeight="1" spans="2:9">
      <c r="B10" s="358" t="s">
        <v>46</v>
      </c>
      <c r="C10" s="359">
        <v>125</v>
      </c>
      <c r="D10" s="359">
        <v>3</v>
      </c>
      <c r="E10" s="359">
        <v>4</v>
      </c>
      <c r="F10" s="360">
        <v>7</v>
      </c>
      <c r="G10" s="360">
        <v>8</v>
      </c>
      <c r="H10" s="359">
        <v>10</v>
      </c>
      <c r="I10" s="368">
        <v>11</v>
      </c>
    </row>
    <row r="11" ht="27.9" customHeight="1" spans="2:9">
      <c r="B11" s="358" t="s">
        <v>47</v>
      </c>
      <c r="C11" s="359">
        <v>200</v>
      </c>
      <c r="D11" s="359">
        <v>5</v>
      </c>
      <c r="E11" s="359">
        <v>6</v>
      </c>
      <c r="F11" s="360">
        <v>10</v>
      </c>
      <c r="G11" s="360">
        <v>11</v>
      </c>
      <c r="H11" s="359">
        <v>14</v>
      </c>
      <c r="I11" s="368">
        <v>15</v>
      </c>
    </row>
    <row r="12" ht="27.9" customHeight="1" spans="2:9">
      <c r="B12" s="361" t="s">
        <v>48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49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4" workbookViewId="0">
      <selection activeCell="A30" sqref="A30:K31"/>
    </sheetView>
  </sheetViews>
  <sheetFormatPr defaultColWidth="10.4" defaultRowHeight="16.5" customHeight="1"/>
  <cols>
    <col min="1" max="1" width="15.5" style="110" customWidth="1"/>
    <col min="2" max="3" width="14.4" style="110" customWidth="1"/>
    <col min="4" max="5" width="10.4" style="110"/>
    <col min="6" max="7" width="18.2" style="110" customWidth="1"/>
    <col min="8" max="9" width="10.4" style="110"/>
    <col min="10" max="10" width="8.9" style="110" customWidth="1"/>
    <col min="11" max="11" width="12" style="110" customWidth="1"/>
    <col min="12" max="16384" width="10.4" style="110"/>
  </cols>
  <sheetData>
    <row r="1" ht="21" spans="1:11">
      <c r="A1" s="288" t="s">
        <v>50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94" t="s">
        <v>51</v>
      </c>
      <c r="B2" s="195" t="s">
        <v>52</v>
      </c>
      <c r="C2" s="195"/>
      <c r="D2" s="289" t="s">
        <v>53</v>
      </c>
      <c r="E2" s="289"/>
      <c r="F2" s="195" t="s">
        <v>54</v>
      </c>
      <c r="G2" s="195"/>
      <c r="H2" s="197" t="s">
        <v>55</v>
      </c>
      <c r="I2" s="195" t="s">
        <v>56</v>
      </c>
      <c r="J2" s="195"/>
      <c r="K2" s="332"/>
    </row>
    <row r="3" ht="14.25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ht="14.25" spans="1:11">
      <c r="A4" s="204" t="s">
        <v>60</v>
      </c>
      <c r="B4" s="124" t="s">
        <v>61</v>
      </c>
      <c r="C4" s="205"/>
      <c r="D4" s="204" t="s">
        <v>62</v>
      </c>
      <c r="E4" s="206"/>
      <c r="F4" s="207">
        <v>45473</v>
      </c>
      <c r="G4" s="208"/>
      <c r="H4" s="204" t="s">
        <v>63</v>
      </c>
      <c r="I4" s="206"/>
      <c r="J4" s="229" t="s">
        <v>64</v>
      </c>
      <c r="K4" s="266" t="s">
        <v>65</v>
      </c>
    </row>
    <row r="5" ht="14.25" spans="1:11">
      <c r="A5" s="209" t="s">
        <v>66</v>
      </c>
      <c r="B5" s="124" t="s">
        <v>67</v>
      </c>
      <c r="C5" s="205"/>
      <c r="D5" s="204" t="s">
        <v>68</v>
      </c>
      <c r="E5" s="206"/>
      <c r="F5" s="207">
        <v>45425</v>
      </c>
      <c r="G5" s="208"/>
      <c r="H5" s="204" t="s">
        <v>69</v>
      </c>
      <c r="I5" s="206"/>
      <c r="J5" s="229" t="s">
        <v>64</v>
      </c>
      <c r="K5" s="266" t="s">
        <v>65</v>
      </c>
    </row>
    <row r="6" ht="14.25" spans="1:11">
      <c r="A6" s="204" t="s">
        <v>70</v>
      </c>
      <c r="B6" s="124">
        <v>2</v>
      </c>
      <c r="C6" s="205">
        <v>6</v>
      </c>
      <c r="D6" s="209" t="s">
        <v>71</v>
      </c>
      <c r="E6" s="231"/>
      <c r="F6" s="207">
        <v>45440</v>
      </c>
      <c r="G6" s="208"/>
      <c r="H6" s="204" t="s">
        <v>72</v>
      </c>
      <c r="I6" s="206"/>
      <c r="J6" s="229" t="s">
        <v>64</v>
      </c>
      <c r="K6" s="266" t="s">
        <v>65</v>
      </c>
    </row>
    <row r="7" ht="14.25" spans="1:11">
      <c r="A7" s="204" t="s">
        <v>73</v>
      </c>
      <c r="B7" s="212">
        <v>2750</v>
      </c>
      <c r="C7" s="213"/>
      <c r="D7" s="209" t="s">
        <v>74</v>
      </c>
      <c r="E7" s="230"/>
      <c r="F7" s="207">
        <v>45447</v>
      </c>
      <c r="G7" s="208"/>
      <c r="H7" s="204" t="s">
        <v>75</v>
      </c>
      <c r="I7" s="206"/>
      <c r="J7" s="229" t="s">
        <v>64</v>
      </c>
      <c r="K7" s="266" t="s">
        <v>65</v>
      </c>
    </row>
    <row r="8" ht="33" customHeight="1" spans="1:11">
      <c r="A8" s="215" t="s">
        <v>76</v>
      </c>
      <c r="B8" s="216" t="s">
        <v>77</v>
      </c>
      <c r="C8" s="217"/>
      <c r="D8" s="218" t="s">
        <v>78</v>
      </c>
      <c r="E8" s="219"/>
      <c r="F8" s="207">
        <v>45453</v>
      </c>
      <c r="G8" s="208"/>
      <c r="H8" s="218" t="s">
        <v>79</v>
      </c>
      <c r="I8" s="219"/>
      <c r="J8" s="238" t="s">
        <v>64</v>
      </c>
      <c r="K8" s="272" t="s">
        <v>65</v>
      </c>
    </row>
    <row r="9" ht="15" spans="1:11">
      <c r="A9" s="290" t="s">
        <v>80</v>
      </c>
      <c r="B9" s="291"/>
      <c r="C9" s="291"/>
      <c r="D9" s="291"/>
      <c r="E9" s="291"/>
      <c r="F9" s="291"/>
      <c r="G9" s="291"/>
      <c r="H9" s="291"/>
      <c r="I9" s="291"/>
      <c r="J9" s="291"/>
      <c r="K9" s="333"/>
    </row>
    <row r="10" ht="15" spans="1:11">
      <c r="A10" s="258" t="s">
        <v>81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80"/>
    </row>
    <row r="11" ht="14.25" spans="1:11">
      <c r="A11" s="292" t="s">
        <v>82</v>
      </c>
      <c r="B11" s="293" t="s">
        <v>83</v>
      </c>
      <c r="C11" s="294" t="s">
        <v>84</v>
      </c>
      <c r="D11" s="295"/>
      <c r="E11" s="296" t="s">
        <v>85</v>
      </c>
      <c r="F11" s="293" t="s">
        <v>83</v>
      </c>
      <c r="G11" s="294" t="s">
        <v>84</v>
      </c>
      <c r="H11" s="294" t="s">
        <v>86</v>
      </c>
      <c r="I11" s="296" t="s">
        <v>87</v>
      </c>
      <c r="J11" s="293" t="s">
        <v>83</v>
      </c>
      <c r="K11" s="334" t="s">
        <v>84</v>
      </c>
    </row>
    <row r="12" ht="14.25" spans="1:11">
      <c r="A12" s="209" t="s">
        <v>88</v>
      </c>
      <c r="B12" s="228" t="s">
        <v>83</v>
      </c>
      <c r="C12" s="229" t="s">
        <v>84</v>
      </c>
      <c r="D12" s="230"/>
      <c r="E12" s="231" t="s">
        <v>89</v>
      </c>
      <c r="F12" s="228" t="s">
        <v>83</v>
      </c>
      <c r="G12" s="229" t="s">
        <v>84</v>
      </c>
      <c r="H12" s="229" t="s">
        <v>86</v>
      </c>
      <c r="I12" s="231" t="s">
        <v>90</v>
      </c>
      <c r="J12" s="228" t="s">
        <v>83</v>
      </c>
      <c r="K12" s="266" t="s">
        <v>84</v>
      </c>
    </row>
    <row r="13" ht="14.25" spans="1:11">
      <c r="A13" s="209" t="s">
        <v>91</v>
      </c>
      <c r="B13" s="228" t="s">
        <v>83</v>
      </c>
      <c r="C13" s="229" t="s">
        <v>84</v>
      </c>
      <c r="D13" s="230"/>
      <c r="E13" s="231" t="s">
        <v>92</v>
      </c>
      <c r="F13" s="229" t="s">
        <v>93</v>
      </c>
      <c r="G13" s="229" t="s">
        <v>94</v>
      </c>
      <c r="H13" s="229" t="s">
        <v>86</v>
      </c>
      <c r="I13" s="231" t="s">
        <v>95</v>
      </c>
      <c r="J13" s="228" t="s">
        <v>83</v>
      </c>
      <c r="K13" s="266" t="s">
        <v>84</v>
      </c>
    </row>
    <row r="14" ht="15" spans="1:11">
      <c r="A14" s="218" t="s">
        <v>96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68"/>
    </row>
    <row r="15" ht="15" spans="1:11">
      <c r="A15" s="258" t="s">
        <v>97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80"/>
    </row>
    <row r="16" ht="14.25" spans="1:11">
      <c r="A16" s="297" t="s">
        <v>98</v>
      </c>
      <c r="B16" s="294" t="s">
        <v>93</v>
      </c>
      <c r="C16" s="294" t="s">
        <v>94</v>
      </c>
      <c r="D16" s="298"/>
      <c r="E16" s="299" t="s">
        <v>99</v>
      </c>
      <c r="F16" s="294" t="s">
        <v>93</v>
      </c>
      <c r="G16" s="294" t="s">
        <v>94</v>
      </c>
      <c r="H16" s="300"/>
      <c r="I16" s="299" t="s">
        <v>100</v>
      </c>
      <c r="J16" s="294" t="s">
        <v>93</v>
      </c>
      <c r="K16" s="334" t="s">
        <v>94</v>
      </c>
    </row>
    <row r="17" customHeight="1" spans="1:22">
      <c r="A17" s="211" t="s">
        <v>101</v>
      </c>
      <c r="B17" s="229" t="s">
        <v>93</v>
      </c>
      <c r="C17" s="229" t="s">
        <v>94</v>
      </c>
      <c r="D17" s="124"/>
      <c r="E17" s="246" t="s">
        <v>102</v>
      </c>
      <c r="F17" s="229" t="s">
        <v>93</v>
      </c>
      <c r="G17" s="229" t="s">
        <v>94</v>
      </c>
      <c r="H17" s="301"/>
      <c r="I17" s="246" t="s">
        <v>103</v>
      </c>
      <c r="J17" s="229" t="s">
        <v>93</v>
      </c>
      <c r="K17" s="266" t="s">
        <v>94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2" t="s">
        <v>104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6"/>
    </row>
    <row r="19" ht="18" customHeight="1" spans="1:11">
      <c r="A19" s="258" t="s">
        <v>105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80"/>
    </row>
    <row r="20" customHeight="1" spans="1:11">
      <c r="A20" s="304" t="s">
        <v>106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7"/>
    </row>
    <row r="21" ht="21.75" customHeight="1" spans="1:11">
      <c r="A21" s="306" t="s">
        <v>107</v>
      </c>
      <c r="B21" s="307">
        <v>120</v>
      </c>
      <c r="C21" s="307">
        <v>130</v>
      </c>
      <c r="D21" s="307">
        <v>140</v>
      </c>
      <c r="E21" s="307">
        <v>150</v>
      </c>
      <c r="F21" s="307">
        <v>160</v>
      </c>
      <c r="G21" s="307">
        <v>165</v>
      </c>
      <c r="H21" s="307"/>
      <c r="I21" s="246"/>
      <c r="J21" s="246"/>
      <c r="K21" s="181" t="s">
        <v>108</v>
      </c>
    </row>
    <row r="22" customHeight="1" spans="1:11">
      <c r="A22" s="308" t="s">
        <v>109</v>
      </c>
      <c r="B22" s="309">
        <v>1</v>
      </c>
      <c r="C22" s="309">
        <v>1</v>
      </c>
      <c r="D22" s="309">
        <v>1</v>
      </c>
      <c r="E22" s="309">
        <v>1</v>
      </c>
      <c r="F22" s="309">
        <v>1</v>
      </c>
      <c r="G22" s="309">
        <v>1</v>
      </c>
      <c r="H22" s="310"/>
      <c r="I22" s="338"/>
      <c r="J22" s="210"/>
      <c r="K22" s="339"/>
    </row>
    <row r="23" customHeight="1" spans="1:11">
      <c r="A23" s="308" t="s">
        <v>110</v>
      </c>
      <c r="B23" s="309">
        <v>0.5</v>
      </c>
      <c r="C23" s="309">
        <v>0.5</v>
      </c>
      <c r="D23" s="309">
        <v>0.5</v>
      </c>
      <c r="E23" s="309">
        <v>0.5</v>
      </c>
      <c r="F23" s="309">
        <v>0.5</v>
      </c>
      <c r="G23" s="309">
        <v>0.5</v>
      </c>
      <c r="H23" s="311"/>
      <c r="I23" s="338"/>
      <c r="J23" s="210"/>
      <c r="K23" s="340"/>
    </row>
    <row r="24" customHeight="1" spans="1:11">
      <c r="A24" s="308"/>
      <c r="B24" s="311"/>
      <c r="C24" s="311"/>
      <c r="D24" s="311"/>
      <c r="E24" s="311"/>
      <c r="F24" s="311"/>
      <c r="G24" s="311"/>
      <c r="H24" s="311"/>
      <c r="I24" s="338"/>
      <c r="J24" s="210"/>
      <c r="K24" s="340"/>
    </row>
    <row r="25" customHeight="1" spans="1:11">
      <c r="A25" s="308"/>
      <c r="B25" s="311"/>
      <c r="C25" s="311"/>
      <c r="D25" s="311"/>
      <c r="E25" s="311"/>
      <c r="F25" s="311"/>
      <c r="G25" s="311"/>
      <c r="H25" s="310"/>
      <c r="I25" s="338"/>
      <c r="J25" s="210"/>
      <c r="K25" s="175"/>
    </row>
    <row r="26" customHeight="1" spans="1:11">
      <c r="A26" s="251"/>
      <c r="B26" s="311"/>
      <c r="C26" s="311"/>
      <c r="D26" s="311"/>
      <c r="E26" s="311"/>
      <c r="F26" s="311"/>
      <c r="G26" s="311"/>
      <c r="H26" s="310"/>
      <c r="I26" s="338"/>
      <c r="J26" s="210"/>
      <c r="K26" s="175"/>
    </row>
    <row r="27" customHeight="1" spans="1:11">
      <c r="A27" s="251"/>
      <c r="B27" s="210"/>
      <c r="C27" s="210"/>
      <c r="D27" s="210"/>
      <c r="E27" s="210"/>
      <c r="F27" s="210"/>
      <c r="G27" s="210"/>
      <c r="H27" s="210"/>
      <c r="I27" s="338"/>
      <c r="J27" s="210"/>
      <c r="K27" s="175"/>
    </row>
    <row r="28" customHeight="1" spans="1:11">
      <c r="A28" s="214"/>
      <c r="B28" s="210"/>
      <c r="C28" s="210"/>
      <c r="D28" s="210"/>
      <c r="E28" s="210"/>
      <c r="F28" s="210"/>
      <c r="G28" s="210"/>
      <c r="H28" s="210"/>
      <c r="I28" s="210"/>
      <c r="J28" s="210"/>
      <c r="K28" s="175"/>
    </row>
    <row r="29" ht="18" customHeight="1" spans="1:11">
      <c r="A29" s="312" t="s">
        <v>111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1"/>
    </row>
    <row r="30" ht="18.75" customHeight="1" spans="1:11">
      <c r="A30" s="314" t="s">
        <v>112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2"/>
    </row>
    <row r="31" ht="18.75" customHeight="1" spans="1:11">
      <c r="A31" s="316" t="s">
        <v>113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43"/>
    </row>
    <row r="32" ht="18" customHeight="1" spans="1:11">
      <c r="A32" s="312" t="s">
        <v>114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1"/>
    </row>
    <row r="33" ht="14.25" spans="1:11">
      <c r="A33" s="318" t="s">
        <v>115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4"/>
    </row>
    <row r="34" ht="15" spans="1:11">
      <c r="A34" s="126" t="s">
        <v>116</v>
      </c>
      <c r="B34" s="122"/>
      <c r="C34" s="229" t="s">
        <v>64</v>
      </c>
      <c r="D34" s="229" t="s">
        <v>65</v>
      </c>
      <c r="E34" s="320" t="s">
        <v>117</v>
      </c>
      <c r="F34" s="321"/>
      <c r="G34" s="321"/>
      <c r="H34" s="321"/>
      <c r="I34" s="321"/>
      <c r="J34" s="321"/>
      <c r="K34" s="345"/>
    </row>
    <row r="35" ht="15" spans="1:11">
      <c r="A35" s="322" t="s">
        <v>118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249" t="s">
        <v>119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77"/>
    </row>
    <row r="37" ht="14.25" spans="1:11">
      <c r="A37" s="251" t="s">
        <v>120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78"/>
    </row>
    <row r="38" ht="14.25" spans="1:11">
      <c r="A38" s="251" t="s">
        <v>121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78"/>
    </row>
    <row r="39" ht="14.25" spans="1:11">
      <c r="A39" s="251" t="s">
        <v>122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78"/>
    </row>
    <row r="40" ht="14.25" spans="1:11">
      <c r="A40" s="251" t="s">
        <v>123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78"/>
    </row>
    <row r="4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78"/>
    </row>
    <row r="42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78"/>
    </row>
    <row r="43" ht="15" spans="1:11">
      <c r="A43" s="247" t="s">
        <v>124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6"/>
    </row>
    <row r="44" ht="15" spans="1:11">
      <c r="A44" s="258" t="s">
        <v>125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80"/>
    </row>
    <row r="45" ht="14.25" spans="1:11">
      <c r="A45" s="297" t="s">
        <v>126</v>
      </c>
      <c r="B45" s="294" t="s">
        <v>93</v>
      </c>
      <c r="C45" s="294" t="s">
        <v>94</v>
      </c>
      <c r="D45" s="294" t="s">
        <v>86</v>
      </c>
      <c r="E45" s="299" t="s">
        <v>127</v>
      </c>
      <c r="F45" s="294" t="s">
        <v>93</v>
      </c>
      <c r="G45" s="294" t="s">
        <v>94</v>
      </c>
      <c r="H45" s="294" t="s">
        <v>86</v>
      </c>
      <c r="I45" s="299" t="s">
        <v>128</v>
      </c>
      <c r="J45" s="294" t="s">
        <v>93</v>
      </c>
      <c r="K45" s="334" t="s">
        <v>94</v>
      </c>
    </row>
    <row r="46" ht="14.25" spans="1:11">
      <c r="A46" s="211" t="s">
        <v>85</v>
      </c>
      <c r="B46" s="229" t="s">
        <v>93</v>
      </c>
      <c r="C46" s="229" t="s">
        <v>94</v>
      </c>
      <c r="D46" s="229" t="s">
        <v>86</v>
      </c>
      <c r="E46" s="246" t="s">
        <v>92</v>
      </c>
      <c r="F46" s="229" t="s">
        <v>93</v>
      </c>
      <c r="G46" s="229" t="s">
        <v>94</v>
      </c>
      <c r="H46" s="229" t="s">
        <v>86</v>
      </c>
      <c r="I46" s="246" t="s">
        <v>103</v>
      </c>
      <c r="J46" s="229" t="s">
        <v>93</v>
      </c>
      <c r="K46" s="266" t="s">
        <v>94</v>
      </c>
    </row>
    <row r="47" ht="15" spans="1:11">
      <c r="A47" s="218" t="s">
        <v>96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68"/>
    </row>
    <row r="48" ht="15" spans="1:11">
      <c r="A48" s="322" t="s">
        <v>129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77"/>
    </row>
    <row r="50" ht="15" spans="1:11">
      <c r="A50" s="323" t="s">
        <v>130</v>
      </c>
      <c r="B50" s="324" t="s">
        <v>131</v>
      </c>
      <c r="C50" s="324"/>
      <c r="D50" s="325" t="s">
        <v>132</v>
      </c>
      <c r="E50" s="326" t="s">
        <v>133</v>
      </c>
      <c r="F50" s="327" t="s">
        <v>134</v>
      </c>
      <c r="G50" s="328">
        <v>45426</v>
      </c>
      <c r="H50" s="329" t="s">
        <v>135</v>
      </c>
      <c r="I50" s="346"/>
      <c r="J50" s="326" t="s">
        <v>136</v>
      </c>
      <c r="K50" s="347"/>
    </row>
    <row r="51" ht="15" spans="1:11">
      <c r="A51" s="322" t="s">
        <v>137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48"/>
    </row>
    <row r="53" ht="15" spans="1:11">
      <c r="A53" s="323" t="s">
        <v>130</v>
      </c>
      <c r="B53" s="324" t="s">
        <v>131</v>
      </c>
      <c r="C53" s="324"/>
      <c r="D53" s="325" t="s">
        <v>132</v>
      </c>
      <c r="E53" s="326" t="s">
        <v>133</v>
      </c>
      <c r="F53" s="327" t="s">
        <v>138</v>
      </c>
      <c r="G53" s="328">
        <v>45426</v>
      </c>
      <c r="H53" s="329" t="s">
        <v>135</v>
      </c>
      <c r="I53" s="346"/>
      <c r="J53" s="326" t="s">
        <v>136</v>
      </c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0" zoomScaleNormal="110" workbookViewId="0">
      <selection activeCell="I17" sqref="I17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141</v>
      </c>
      <c r="J3" s="91"/>
      <c r="K3" s="91"/>
      <c r="L3" s="91"/>
      <c r="M3" s="91"/>
      <c r="N3" s="91"/>
    </row>
    <row r="4" ht="17.4" customHeight="1" spans="1:14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</row>
    <row r="5" ht="17.4" customHeight="1" spans="1:14">
      <c r="A5" s="91"/>
      <c r="B5" s="92"/>
      <c r="C5" s="92"/>
      <c r="D5" s="92"/>
      <c r="E5" s="92"/>
      <c r="F5" s="92"/>
      <c r="G5" s="92"/>
      <c r="H5" s="90"/>
      <c r="I5" s="105"/>
      <c r="J5" s="105"/>
      <c r="K5" s="105"/>
      <c r="L5" s="104"/>
      <c r="M5" s="104"/>
      <c r="N5" s="104"/>
    </row>
    <row r="6" ht="17.4" customHeight="1" spans="1:14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06"/>
      <c r="J6" s="105"/>
      <c r="K6" s="106" t="s">
        <v>143</v>
      </c>
      <c r="L6" s="107"/>
      <c r="M6" s="287"/>
      <c r="N6" s="287"/>
    </row>
    <row r="7" ht="17.4" customHeight="1" spans="1:14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06"/>
      <c r="J7" s="105"/>
      <c r="K7" s="106" t="s">
        <v>143</v>
      </c>
      <c r="L7" s="107"/>
      <c r="M7" s="106"/>
      <c r="N7" s="106"/>
    </row>
    <row r="8" ht="17.4" customHeight="1" spans="1:14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06"/>
      <c r="J8" s="105"/>
      <c r="K8" s="106" t="s">
        <v>146</v>
      </c>
      <c r="L8" s="107"/>
      <c r="M8" s="106"/>
      <c r="N8" s="106"/>
    </row>
    <row r="9" ht="17.4" customHeight="1" spans="1:14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06"/>
      <c r="J9" s="105"/>
      <c r="K9" s="106" t="s">
        <v>148</v>
      </c>
      <c r="L9" s="107"/>
      <c r="M9" s="106"/>
      <c r="N9" s="106"/>
    </row>
    <row r="10" ht="17.4" customHeight="1" spans="1:14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06"/>
      <c r="J10" s="105"/>
      <c r="K10" s="106" t="s">
        <v>148</v>
      </c>
      <c r="L10" s="107"/>
      <c r="M10" s="106"/>
      <c r="N10" s="106"/>
    </row>
    <row r="11" ht="17.4" customHeight="1" spans="1:14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06"/>
      <c r="J11" s="105"/>
      <c r="K11" s="106" t="s">
        <v>151</v>
      </c>
      <c r="L11" s="107"/>
      <c r="M11" s="106"/>
      <c r="N11" s="106"/>
    </row>
    <row r="12" ht="17.4" customHeight="1" spans="1:14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06"/>
      <c r="J12" s="105"/>
      <c r="K12" s="106" t="s">
        <v>148</v>
      </c>
      <c r="L12" s="107"/>
      <c r="M12" s="106"/>
      <c r="N12" s="106"/>
    </row>
    <row r="13" ht="17.4" customHeight="1" spans="1:14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06"/>
      <c r="J13" s="105"/>
      <c r="K13" s="106" t="s">
        <v>148</v>
      </c>
      <c r="L13" s="107"/>
      <c r="M13" s="106"/>
      <c r="N13" s="106"/>
    </row>
    <row r="14" ht="17.4" customHeight="1" spans="1:14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06"/>
      <c r="J14" s="105"/>
      <c r="K14" s="106" t="s">
        <v>148</v>
      </c>
      <c r="L14" s="107"/>
      <c r="M14" s="106"/>
      <c r="N14" s="106"/>
    </row>
    <row r="15" ht="17.4" customHeight="1" spans="1:14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06"/>
      <c r="J15" s="105"/>
      <c r="K15" s="106" t="s">
        <v>148</v>
      </c>
      <c r="L15" s="107"/>
      <c r="M15" s="106"/>
      <c r="N15" s="106"/>
    </row>
    <row r="16" ht="17.4" customHeight="1" spans="1:14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06"/>
      <c r="J16" s="105"/>
      <c r="K16" s="106" t="s">
        <v>148</v>
      </c>
      <c r="L16" s="107"/>
      <c r="M16" s="106"/>
      <c r="N16" s="106"/>
    </row>
    <row r="17" ht="17.4" customHeight="1" spans="1:14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06"/>
      <c r="J17" s="105"/>
      <c r="K17" s="106" t="s">
        <v>148</v>
      </c>
      <c r="L17" s="107"/>
      <c r="M17" s="106"/>
      <c r="N17" s="106"/>
    </row>
    <row r="18" ht="17.4" customHeight="1" spans="1:14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06"/>
      <c r="J18" s="105"/>
      <c r="K18" s="106" t="s">
        <v>148</v>
      </c>
      <c r="L18" s="107"/>
      <c r="M18" s="106"/>
      <c r="N18" s="106"/>
    </row>
    <row r="19" ht="17.4" customHeight="1" spans="1:14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06"/>
      <c r="J19" s="106"/>
      <c r="K19" s="106" t="s">
        <v>148</v>
      </c>
      <c r="L19" s="107"/>
      <c r="M19" s="106"/>
      <c r="N19" s="106"/>
    </row>
    <row r="20" ht="17.4" customHeight="1" spans="1:14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06"/>
      <c r="J20" s="106"/>
      <c r="K20" s="106" t="s">
        <v>148</v>
      </c>
      <c r="L20" s="107"/>
      <c r="M20" s="287"/>
      <c r="N20" s="287"/>
    </row>
    <row r="21" ht="17.4" customHeight="1" spans="1:14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06"/>
      <c r="J21" s="106"/>
      <c r="K21" s="106"/>
      <c r="L21" s="107"/>
      <c r="M21" s="106"/>
      <c r="N21" s="106"/>
    </row>
    <row r="22" ht="17.4" customHeight="1" spans="1:14">
      <c r="A22" s="285"/>
      <c r="B22" s="286"/>
      <c r="C22" s="285"/>
      <c r="D22" s="286"/>
      <c r="E22" s="286"/>
      <c r="F22" s="286"/>
      <c r="G22" s="286"/>
      <c r="H22" s="90"/>
      <c r="I22" s="106"/>
      <c r="J22" s="106" t="s">
        <v>148</v>
      </c>
      <c r="K22" s="106" t="s">
        <v>148</v>
      </c>
      <c r="L22" s="107"/>
      <c r="M22" s="106"/>
      <c r="N22" s="106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08" t="s">
        <v>162</v>
      </c>
      <c r="J23" s="109">
        <f>首期!G50</f>
        <v>45426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G28" sqref="G28"/>
    </sheetView>
  </sheetViews>
  <sheetFormatPr defaultColWidth="10" defaultRowHeight="16.5" customHeight="1"/>
  <cols>
    <col min="1" max="1" width="13.4" style="110" customWidth="1"/>
    <col min="2" max="3" width="12.9" style="110" customWidth="1"/>
    <col min="4" max="5" width="10" style="110"/>
    <col min="6" max="7" width="17.8" style="110" customWidth="1"/>
    <col min="8" max="8" width="10" style="110"/>
    <col min="9" max="11" width="12.1" style="110" customWidth="1"/>
    <col min="12" max="16384" width="10" style="110"/>
  </cols>
  <sheetData>
    <row r="1" ht="22.5" customHeight="1" spans="1:11">
      <c r="A1" s="193" t="s">
        <v>165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51</v>
      </c>
      <c r="B2" s="195" t="str">
        <f>首期!B2</f>
        <v>儿童期货</v>
      </c>
      <c r="C2" s="195"/>
      <c r="D2" s="196" t="s">
        <v>53</v>
      </c>
      <c r="E2" s="196"/>
      <c r="F2" s="195" t="str">
        <f>首期!F2</f>
        <v>青岛锦瑞麟服装有限公司</v>
      </c>
      <c r="G2" s="195"/>
      <c r="H2" s="197" t="s">
        <v>55</v>
      </c>
      <c r="I2" s="264" t="str">
        <f>首期!I2</f>
        <v>鸿天青岛松尚分厂</v>
      </c>
      <c r="J2" s="264"/>
      <c r="K2" s="265"/>
    </row>
    <row r="3" customHeight="1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customHeight="1" spans="1:11">
      <c r="A4" s="204" t="s">
        <v>60</v>
      </c>
      <c r="B4" s="124" t="str">
        <f>首期!B4</f>
        <v>QAEEAM94104</v>
      </c>
      <c r="C4" s="205"/>
      <c r="D4" s="204" t="s">
        <v>62</v>
      </c>
      <c r="E4" s="206"/>
      <c r="F4" s="207">
        <f>首期!F4</f>
        <v>45473</v>
      </c>
      <c r="G4" s="208"/>
      <c r="H4" s="204" t="s">
        <v>166</v>
      </c>
      <c r="I4" s="206"/>
      <c r="J4" s="229" t="s">
        <v>64</v>
      </c>
      <c r="K4" s="266" t="s">
        <v>65</v>
      </c>
    </row>
    <row r="5" customHeight="1" spans="1:11">
      <c r="A5" s="209" t="s">
        <v>66</v>
      </c>
      <c r="B5" s="124"/>
      <c r="C5" s="205"/>
      <c r="D5" s="204" t="s">
        <v>167</v>
      </c>
      <c r="E5" s="206"/>
      <c r="F5" s="210">
        <v>1</v>
      </c>
      <c r="G5" s="205"/>
      <c r="H5" s="204" t="s">
        <v>168</v>
      </c>
      <c r="I5" s="206"/>
      <c r="J5" s="229" t="s">
        <v>64</v>
      </c>
      <c r="K5" s="266" t="s">
        <v>65</v>
      </c>
    </row>
    <row r="6" customHeight="1" spans="1:11">
      <c r="A6" s="204" t="s">
        <v>70</v>
      </c>
      <c r="B6" s="124">
        <f>首期!B6</f>
        <v>2</v>
      </c>
      <c r="C6" s="205">
        <f>首期!C6</f>
        <v>6</v>
      </c>
      <c r="D6" s="204" t="s">
        <v>169</v>
      </c>
      <c r="E6" s="206"/>
      <c r="F6" s="210">
        <v>0.8</v>
      </c>
      <c r="G6" s="205"/>
      <c r="H6" s="211" t="s">
        <v>170</v>
      </c>
      <c r="I6" s="246"/>
      <c r="J6" s="246"/>
      <c r="K6" s="267"/>
    </row>
    <row r="7" customHeight="1" spans="1:11">
      <c r="A7" s="204" t="s">
        <v>73</v>
      </c>
      <c r="B7" s="212">
        <f>首期!B7</f>
        <v>2750</v>
      </c>
      <c r="C7" s="213"/>
      <c r="D7" s="204" t="s">
        <v>171</v>
      </c>
      <c r="E7" s="206"/>
      <c r="F7" s="210">
        <v>0.5</v>
      </c>
      <c r="G7" s="205"/>
      <c r="H7" s="214"/>
      <c r="I7" s="229"/>
      <c r="J7" s="229"/>
      <c r="K7" s="266"/>
    </row>
    <row r="8" ht="36" customHeight="1" spans="1:11">
      <c r="A8" s="215" t="s">
        <v>76</v>
      </c>
      <c r="B8" s="216" t="str">
        <f>首期!B8</f>
        <v>CGDD24042600063</v>
      </c>
      <c r="C8" s="217"/>
      <c r="D8" s="218" t="s">
        <v>78</v>
      </c>
      <c r="E8" s="219"/>
      <c r="F8" s="220">
        <f>首期!F8</f>
        <v>45453</v>
      </c>
      <c r="G8" s="221"/>
      <c r="H8" s="218"/>
      <c r="I8" s="219"/>
      <c r="J8" s="219"/>
      <c r="K8" s="268"/>
    </row>
    <row r="9" customHeight="1" spans="1:11">
      <c r="A9" s="222" t="s">
        <v>172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82</v>
      </c>
      <c r="B10" s="224" t="s">
        <v>83</v>
      </c>
      <c r="C10" s="225" t="s">
        <v>84</v>
      </c>
      <c r="D10" s="226"/>
      <c r="E10" s="227" t="s">
        <v>87</v>
      </c>
      <c r="F10" s="224" t="s">
        <v>83</v>
      </c>
      <c r="G10" s="225" t="s">
        <v>84</v>
      </c>
      <c r="H10" s="224"/>
      <c r="I10" s="227" t="s">
        <v>85</v>
      </c>
      <c r="J10" s="224" t="s">
        <v>83</v>
      </c>
      <c r="K10" s="269" t="s">
        <v>84</v>
      </c>
    </row>
    <row r="11" customHeight="1" spans="1:11">
      <c r="A11" s="209" t="s">
        <v>88</v>
      </c>
      <c r="B11" s="228" t="s">
        <v>83</v>
      </c>
      <c r="C11" s="229" t="s">
        <v>84</v>
      </c>
      <c r="D11" s="230"/>
      <c r="E11" s="231" t="s">
        <v>90</v>
      </c>
      <c r="F11" s="228" t="s">
        <v>83</v>
      </c>
      <c r="G11" s="229" t="s">
        <v>84</v>
      </c>
      <c r="H11" s="228"/>
      <c r="I11" s="231" t="s">
        <v>95</v>
      </c>
      <c r="J11" s="228" t="s">
        <v>83</v>
      </c>
      <c r="K11" s="266" t="s">
        <v>84</v>
      </c>
    </row>
    <row r="12" customHeight="1" spans="1:11">
      <c r="A12" s="218" t="s">
        <v>117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68"/>
    </row>
    <row r="13" customHeight="1" spans="1:11">
      <c r="A13" s="232" t="s">
        <v>173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174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70"/>
    </row>
    <row r="15" customHeight="1" spans="1:11">
      <c r="A15" s="235"/>
      <c r="B15" s="236"/>
      <c r="C15" s="236"/>
      <c r="D15" s="236"/>
      <c r="E15" s="236"/>
      <c r="F15" s="236"/>
      <c r="G15" s="236"/>
      <c r="H15" s="236"/>
      <c r="I15" s="236"/>
      <c r="J15" s="236"/>
      <c r="K15" s="271"/>
    </row>
    <row r="16" customHeight="1" spans="1:11">
      <c r="A16" s="237"/>
      <c r="B16" s="238"/>
      <c r="C16" s="238"/>
      <c r="D16" s="238"/>
      <c r="E16" s="238"/>
      <c r="F16" s="238"/>
      <c r="G16" s="238"/>
      <c r="H16" s="238"/>
      <c r="I16" s="238"/>
      <c r="J16" s="238"/>
      <c r="K16" s="272"/>
    </row>
    <row r="17" customHeight="1" spans="1:11">
      <c r="A17" s="232" t="s">
        <v>175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9" t="s">
        <v>176</v>
      </c>
      <c r="B18" s="240"/>
      <c r="C18" s="240"/>
      <c r="D18" s="240"/>
      <c r="E18" s="240"/>
      <c r="F18" s="240"/>
      <c r="G18" s="240"/>
      <c r="H18" s="240"/>
      <c r="I18" s="114"/>
      <c r="J18" s="114"/>
      <c r="K18" s="180"/>
    </row>
    <row r="19" customHeight="1" spans="1:11">
      <c r="A19" s="235"/>
      <c r="B19" s="236"/>
      <c r="C19" s="236"/>
      <c r="D19" s="241"/>
      <c r="E19" s="242"/>
      <c r="F19" s="236"/>
      <c r="G19" s="236"/>
      <c r="H19" s="241"/>
      <c r="I19" s="168"/>
      <c r="J19" s="273"/>
      <c r="K19" s="274"/>
    </row>
    <row r="20" customHeight="1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72"/>
    </row>
    <row r="21" customHeight="1" spans="1:11">
      <c r="A21" s="243" t="s">
        <v>114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112" t="s">
        <v>115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80"/>
    </row>
    <row r="23" customHeight="1" spans="1:11">
      <c r="A23" s="126" t="s">
        <v>116</v>
      </c>
      <c r="B23" s="122"/>
      <c r="C23" s="229" t="s">
        <v>64</v>
      </c>
      <c r="D23" s="229" t="s">
        <v>65</v>
      </c>
      <c r="E23" s="125"/>
      <c r="F23" s="125"/>
      <c r="G23" s="125"/>
      <c r="H23" s="125"/>
      <c r="I23" s="125"/>
      <c r="J23" s="125"/>
      <c r="K23" s="174"/>
    </row>
    <row r="24" customHeight="1" spans="1:11">
      <c r="A24" s="204" t="s">
        <v>177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6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75"/>
    </row>
    <row r="26" customHeight="1" spans="1:11">
      <c r="A26" s="222" t="s">
        <v>125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8" t="s">
        <v>126</v>
      </c>
      <c r="B27" s="225" t="s">
        <v>93</v>
      </c>
      <c r="C27" s="225" t="s">
        <v>94</v>
      </c>
      <c r="D27" s="225" t="s">
        <v>86</v>
      </c>
      <c r="E27" s="199" t="s">
        <v>127</v>
      </c>
      <c r="F27" s="225" t="s">
        <v>93</v>
      </c>
      <c r="G27" s="225" t="s">
        <v>94</v>
      </c>
      <c r="H27" s="225" t="s">
        <v>86</v>
      </c>
      <c r="I27" s="199" t="s">
        <v>128</v>
      </c>
      <c r="J27" s="225" t="s">
        <v>93</v>
      </c>
      <c r="K27" s="269" t="s">
        <v>94</v>
      </c>
    </row>
    <row r="28" customHeight="1" spans="1:11">
      <c r="A28" s="211" t="s">
        <v>85</v>
      </c>
      <c r="B28" s="229" t="s">
        <v>93</v>
      </c>
      <c r="C28" s="229" t="s">
        <v>94</v>
      </c>
      <c r="D28" s="229" t="s">
        <v>86</v>
      </c>
      <c r="E28" s="246" t="s">
        <v>92</v>
      </c>
      <c r="F28" s="229" t="s">
        <v>93</v>
      </c>
      <c r="G28" s="229" t="s">
        <v>94</v>
      </c>
      <c r="H28" s="229" t="s">
        <v>86</v>
      </c>
      <c r="I28" s="246" t="s">
        <v>103</v>
      </c>
      <c r="J28" s="229" t="s">
        <v>93</v>
      </c>
      <c r="K28" s="266" t="s">
        <v>94</v>
      </c>
    </row>
    <row r="29" customHeight="1" spans="1:11">
      <c r="A29" s="204" t="s">
        <v>96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81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76"/>
    </row>
    <row r="31" customHeight="1" spans="1:11">
      <c r="A31" s="222" t="s">
        <v>178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49" t="s">
        <v>179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77"/>
    </row>
    <row r="33" ht="17.25" customHeight="1" spans="1:11">
      <c r="A33" s="251" t="s">
        <v>180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78"/>
    </row>
    <row r="34" ht="17.25" customHeight="1" spans="1:11">
      <c r="A34" s="251" t="s">
        <v>181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78"/>
    </row>
    <row r="35" ht="17.25" customHeight="1" spans="1:11">
      <c r="A35" s="251" t="s">
        <v>182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78"/>
    </row>
    <row r="36" ht="17.25" customHeight="1" spans="1:11">
      <c r="A36" s="251" t="s">
        <v>183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78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78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78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78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78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78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78"/>
    </row>
    <row r="43" ht="17.25" customHeight="1" spans="1:11">
      <c r="A43" s="247" t="s">
        <v>124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6"/>
    </row>
    <row r="44" customHeight="1" spans="1:11">
      <c r="A44" s="222" t="s">
        <v>184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144" t="s">
        <v>117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79"/>
    </row>
    <row r="46" ht="18" customHeight="1" spans="1:1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79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75"/>
    </row>
    <row r="48" ht="21" customHeight="1" spans="1:11">
      <c r="A48" s="253" t="s">
        <v>130</v>
      </c>
      <c r="B48" s="254" t="str">
        <f>首期!B50</f>
        <v>生产部</v>
      </c>
      <c r="C48" s="254"/>
      <c r="D48" s="255" t="s">
        <v>132</v>
      </c>
      <c r="E48" s="254" t="str">
        <f>首期!E50</f>
        <v>王蕾</v>
      </c>
      <c r="F48" s="255" t="s">
        <v>134</v>
      </c>
      <c r="G48" s="256">
        <v>45034</v>
      </c>
      <c r="H48" s="257" t="s">
        <v>135</v>
      </c>
      <c r="I48" s="257"/>
      <c r="J48" s="254" t="str">
        <f>首期!J50</f>
        <v>李海英</v>
      </c>
      <c r="K48" s="279"/>
    </row>
    <row r="49" customHeight="1" spans="1:11">
      <c r="A49" s="258" t="s">
        <v>137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0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1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2"/>
    </row>
    <row r="52" ht="21" customHeight="1" spans="1:11">
      <c r="A52" s="253" t="s">
        <v>130</v>
      </c>
      <c r="B52" s="254" t="str">
        <f>首期!B53</f>
        <v>生产部</v>
      </c>
      <c r="C52" s="254"/>
      <c r="D52" s="255" t="s">
        <v>132</v>
      </c>
      <c r="E52" s="255"/>
      <c r="F52" s="255" t="s">
        <v>134</v>
      </c>
      <c r="G52" s="255"/>
      <c r="H52" s="257" t="s">
        <v>135</v>
      </c>
      <c r="I52" s="257"/>
      <c r="J52" s="283"/>
      <c r="K52" s="28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L21" sqref="L21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8.5" style="85" customWidth="1"/>
    <col min="10" max="10" width="18.9" style="85" customWidth="1"/>
    <col min="11" max="11" width="17.9" style="85" customWidth="1"/>
    <col min="12" max="12" width="16.2" style="85" customWidth="1"/>
    <col min="13" max="13" width="14.1" style="85" customWidth="1"/>
    <col min="14" max="14" width="15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185</v>
      </c>
      <c r="J3" s="91"/>
      <c r="K3" s="91"/>
      <c r="L3" s="91"/>
      <c r="M3" s="91"/>
      <c r="N3" s="91"/>
    </row>
    <row r="4" ht="17.4" customHeight="1" spans="1:14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</row>
    <row r="5" ht="17.4" customHeight="1" spans="1:14">
      <c r="A5" s="91"/>
      <c r="B5" s="92"/>
      <c r="C5" s="92"/>
      <c r="D5" s="92"/>
      <c r="E5" s="92"/>
      <c r="F5" s="92"/>
      <c r="G5" s="92"/>
      <c r="H5" s="90"/>
      <c r="I5" s="105" t="s">
        <v>186</v>
      </c>
      <c r="J5" s="104" t="s">
        <v>187</v>
      </c>
      <c r="K5" s="105" t="s">
        <v>188</v>
      </c>
      <c r="L5" s="105" t="s">
        <v>188</v>
      </c>
      <c r="M5" s="104" t="s">
        <v>189</v>
      </c>
      <c r="N5" s="104" t="s">
        <v>186</v>
      </c>
    </row>
    <row r="6" ht="17.4" customHeight="1" spans="1:14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92" t="s">
        <v>190</v>
      </c>
      <c r="J6" s="192" t="s">
        <v>191</v>
      </c>
      <c r="K6" s="192" t="s">
        <v>192</v>
      </c>
      <c r="L6" s="107" t="s">
        <v>193</v>
      </c>
      <c r="M6" s="192" t="s">
        <v>194</v>
      </c>
      <c r="N6" s="192" t="s">
        <v>190</v>
      </c>
    </row>
    <row r="7" ht="17.4" customHeight="1" spans="1:14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92" t="s">
        <v>191</v>
      </c>
      <c r="J7" s="192" t="s">
        <v>190</v>
      </c>
      <c r="K7" s="192" t="s">
        <v>192</v>
      </c>
      <c r="L7" s="107" t="s">
        <v>195</v>
      </c>
      <c r="M7" s="192" t="s">
        <v>191</v>
      </c>
      <c r="N7" s="192" t="s">
        <v>192</v>
      </c>
    </row>
    <row r="8" ht="17.4" customHeight="1" spans="1:14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92" t="s">
        <v>191</v>
      </c>
      <c r="J8" s="192" t="s">
        <v>190</v>
      </c>
      <c r="K8" s="192" t="s">
        <v>190</v>
      </c>
      <c r="L8" s="107" t="s">
        <v>196</v>
      </c>
      <c r="M8" s="192" t="s">
        <v>191</v>
      </c>
      <c r="N8" s="192" t="s">
        <v>197</v>
      </c>
    </row>
    <row r="9" ht="17.4" customHeight="1" spans="1:14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92" t="s">
        <v>191</v>
      </c>
      <c r="J9" s="192" t="s">
        <v>190</v>
      </c>
      <c r="K9" s="192" t="s">
        <v>198</v>
      </c>
      <c r="L9" s="107" t="s">
        <v>198</v>
      </c>
      <c r="M9" s="192" t="s">
        <v>199</v>
      </c>
      <c r="N9" s="192" t="s">
        <v>200</v>
      </c>
    </row>
    <row r="10" ht="17.4" customHeight="1" spans="1:14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92" t="s">
        <v>191</v>
      </c>
      <c r="J10" s="192" t="s">
        <v>201</v>
      </c>
      <c r="K10" s="192" t="s">
        <v>191</v>
      </c>
      <c r="L10" s="107" t="s">
        <v>202</v>
      </c>
      <c r="M10" s="192" t="s">
        <v>191</v>
      </c>
      <c r="N10" s="192" t="s">
        <v>191</v>
      </c>
    </row>
    <row r="11" ht="17.4" customHeight="1" spans="1:14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92" t="s">
        <v>203</v>
      </c>
      <c r="J11" s="192" t="s">
        <v>191</v>
      </c>
      <c r="K11" s="192" t="s">
        <v>204</v>
      </c>
      <c r="L11" s="107" t="s">
        <v>192</v>
      </c>
      <c r="M11" s="192" t="s">
        <v>191</v>
      </c>
      <c r="N11" s="192" t="s">
        <v>205</v>
      </c>
    </row>
    <row r="12" ht="17.4" customHeight="1" spans="1:14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92" t="s">
        <v>191</v>
      </c>
      <c r="J12" s="192" t="s">
        <v>206</v>
      </c>
      <c r="K12" s="192" t="s">
        <v>197</v>
      </c>
      <c r="L12" s="107" t="s">
        <v>191</v>
      </c>
      <c r="M12" s="192" t="s">
        <v>207</v>
      </c>
      <c r="N12" s="192" t="s">
        <v>191</v>
      </c>
    </row>
    <row r="13" ht="17.4" customHeight="1" spans="1:14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92" t="s">
        <v>191</v>
      </c>
      <c r="J13" s="192" t="s">
        <v>190</v>
      </c>
      <c r="K13" s="192" t="s">
        <v>192</v>
      </c>
      <c r="L13" s="107" t="s">
        <v>208</v>
      </c>
      <c r="M13" s="192" t="s">
        <v>209</v>
      </c>
      <c r="N13" s="192" t="s">
        <v>191</v>
      </c>
    </row>
    <row r="14" ht="17.4" customHeight="1" spans="1:14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92" t="s">
        <v>190</v>
      </c>
      <c r="J14" s="192" t="s">
        <v>191</v>
      </c>
      <c r="K14" s="192" t="s">
        <v>191</v>
      </c>
      <c r="L14" s="107" t="s">
        <v>191</v>
      </c>
      <c r="M14" s="192" t="s">
        <v>191</v>
      </c>
      <c r="N14" s="192" t="s">
        <v>191</v>
      </c>
    </row>
    <row r="15" ht="17.4" customHeight="1" spans="1:14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92" t="s">
        <v>210</v>
      </c>
      <c r="J15" s="192" t="s">
        <v>191</v>
      </c>
      <c r="K15" s="192" t="s">
        <v>191</v>
      </c>
      <c r="L15" s="107" t="s">
        <v>191</v>
      </c>
      <c r="M15" s="192" t="s">
        <v>191</v>
      </c>
      <c r="N15" s="192" t="s">
        <v>191</v>
      </c>
    </row>
    <row r="16" ht="17.4" customHeight="1" spans="1:14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92" t="s">
        <v>191</v>
      </c>
      <c r="J16" s="192" t="s">
        <v>191</v>
      </c>
      <c r="K16" s="192" t="s">
        <v>211</v>
      </c>
      <c r="L16" s="107" t="s">
        <v>191</v>
      </c>
      <c r="M16" s="192" t="s">
        <v>191</v>
      </c>
      <c r="N16" s="192" t="s">
        <v>191</v>
      </c>
    </row>
    <row r="17" ht="17.4" customHeight="1" spans="1:14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92" t="s">
        <v>191</v>
      </c>
      <c r="J17" s="192" t="s">
        <v>190</v>
      </c>
      <c r="K17" s="192" t="s">
        <v>191</v>
      </c>
      <c r="L17" s="107" t="s">
        <v>191</v>
      </c>
      <c r="M17" s="192" t="s">
        <v>191</v>
      </c>
      <c r="N17" s="192" t="s">
        <v>191</v>
      </c>
    </row>
    <row r="18" s="84" customFormat="1" ht="17.4" customHeight="1" spans="1:15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92" t="s">
        <v>191</v>
      </c>
      <c r="J18" s="192" t="s">
        <v>191</v>
      </c>
      <c r="K18" s="192" t="s">
        <v>212</v>
      </c>
      <c r="L18" s="107" t="s">
        <v>197</v>
      </c>
      <c r="M18" s="192" t="s">
        <v>213</v>
      </c>
      <c r="N18" s="192" t="s">
        <v>197</v>
      </c>
      <c r="O18" s="85"/>
    </row>
    <row r="19" ht="17.4" customHeight="1" spans="1:14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92" t="s">
        <v>191</v>
      </c>
      <c r="J19" s="106" t="s">
        <v>191</v>
      </c>
      <c r="K19" s="106" t="s">
        <v>191</v>
      </c>
      <c r="L19" s="107" t="s">
        <v>191</v>
      </c>
      <c r="M19" s="192" t="s">
        <v>191</v>
      </c>
      <c r="N19" s="192" t="s">
        <v>191</v>
      </c>
    </row>
    <row r="20" ht="17.4" customHeight="1" spans="1:14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92" t="s">
        <v>190</v>
      </c>
      <c r="J20" s="106" t="s">
        <v>191</v>
      </c>
      <c r="K20" s="106" t="s">
        <v>191</v>
      </c>
      <c r="L20" s="107" t="s">
        <v>191</v>
      </c>
      <c r="M20" s="192" t="s">
        <v>191</v>
      </c>
      <c r="N20" s="192" t="s">
        <v>191</v>
      </c>
    </row>
    <row r="21" ht="17.4" customHeight="1" spans="1:14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92" t="s">
        <v>191</v>
      </c>
      <c r="J21" s="106" t="s">
        <v>191</v>
      </c>
      <c r="K21" s="106" t="s">
        <v>191</v>
      </c>
      <c r="L21" s="107" t="s">
        <v>191</v>
      </c>
      <c r="M21" s="192" t="s">
        <v>191</v>
      </c>
      <c r="N21" s="192" t="s">
        <v>191</v>
      </c>
    </row>
    <row r="22" ht="17.4" customHeight="1" spans="1:14">
      <c r="A22" s="100"/>
      <c r="B22" s="101"/>
      <c r="C22" s="100"/>
      <c r="D22" s="101"/>
      <c r="E22" s="101"/>
      <c r="F22" s="101"/>
      <c r="G22" s="101"/>
      <c r="H22" s="90"/>
      <c r="I22" s="106"/>
      <c r="J22" s="106"/>
      <c r="K22" s="106"/>
      <c r="L22" s="107"/>
      <c r="M22" s="106"/>
      <c r="N22" s="106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08" t="s">
        <v>162</v>
      </c>
      <c r="J23" s="109">
        <v>45450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P12" sqref="P12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141</v>
      </c>
      <c r="J3" s="91"/>
      <c r="K3" s="91"/>
      <c r="L3" s="91"/>
      <c r="M3" s="91"/>
      <c r="N3" s="91"/>
    </row>
    <row r="4" ht="17.4" customHeight="1" spans="1:14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</row>
    <row r="5" ht="17.4" customHeight="1" spans="1:14">
      <c r="A5" s="91"/>
      <c r="B5" s="92"/>
      <c r="C5" s="92"/>
      <c r="D5" s="92"/>
      <c r="E5" s="92"/>
      <c r="F5" s="92"/>
      <c r="G5" s="92"/>
      <c r="H5" s="90"/>
      <c r="I5" s="104" t="s">
        <v>110</v>
      </c>
      <c r="J5" s="104" t="s">
        <v>110</v>
      </c>
      <c r="K5" s="105" t="s">
        <v>109</v>
      </c>
      <c r="L5" s="105" t="s">
        <v>109</v>
      </c>
      <c r="M5" s="104" t="s">
        <v>110</v>
      </c>
      <c r="N5" s="104" t="s">
        <v>110</v>
      </c>
    </row>
    <row r="6" ht="17.4" customHeight="1" spans="1:14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06" t="s">
        <v>214</v>
      </c>
      <c r="J6" s="105">
        <v>0.5</v>
      </c>
      <c r="K6" s="105">
        <v>0.5</v>
      </c>
      <c r="L6" s="107" t="s">
        <v>214</v>
      </c>
      <c r="M6" s="105">
        <v>0.5</v>
      </c>
      <c r="N6" s="105">
        <v>0</v>
      </c>
    </row>
    <row r="7" ht="17.4" customHeight="1" spans="1:14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06" t="s">
        <v>143</v>
      </c>
      <c r="J7" s="105">
        <v>0.5</v>
      </c>
      <c r="K7" s="105">
        <v>0</v>
      </c>
      <c r="L7" s="107" t="s">
        <v>143</v>
      </c>
      <c r="M7" s="105">
        <v>0.8</v>
      </c>
      <c r="N7" s="105">
        <v>0.5</v>
      </c>
    </row>
    <row r="8" ht="17.4" customHeight="1" spans="1:14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06" t="s">
        <v>151</v>
      </c>
      <c r="J8" s="105">
        <v>0.5</v>
      </c>
      <c r="K8" s="105">
        <v>0.5</v>
      </c>
      <c r="L8" s="107" t="s">
        <v>148</v>
      </c>
      <c r="M8" s="105">
        <v>-0.2</v>
      </c>
      <c r="N8" s="105">
        <v>0</v>
      </c>
    </row>
    <row r="9" ht="17.4" customHeight="1" spans="1:14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06" t="s">
        <v>214</v>
      </c>
      <c r="J9" s="105">
        <v>0.5</v>
      </c>
      <c r="K9" s="105">
        <v>-0.5</v>
      </c>
      <c r="L9" s="107" t="s">
        <v>215</v>
      </c>
      <c r="M9" s="105">
        <v>0.5</v>
      </c>
      <c r="N9" s="105">
        <v>0.5</v>
      </c>
    </row>
    <row r="10" ht="17.4" customHeight="1" spans="1:14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06" t="s">
        <v>143</v>
      </c>
      <c r="J10" s="105">
        <v>0.5</v>
      </c>
      <c r="K10" s="105">
        <v>-0.2</v>
      </c>
      <c r="L10" s="107" t="s">
        <v>148</v>
      </c>
      <c r="M10" s="105">
        <v>0</v>
      </c>
      <c r="N10" s="105">
        <v>0.6</v>
      </c>
    </row>
    <row r="11" ht="17.4" customHeight="1" spans="1:14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06" t="s">
        <v>143</v>
      </c>
      <c r="J11" s="105">
        <v>1</v>
      </c>
      <c r="K11" s="105">
        <v>0</v>
      </c>
      <c r="L11" s="107" t="s">
        <v>148</v>
      </c>
      <c r="M11" s="105">
        <v>0.2</v>
      </c>
      <c r="N11" s="105">
        <v>0.5</v>
      </c>
    </row>
    <row r="12" ht="17.4" customHeight="1" spans="1:14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06" t="s">
        <v>148</v>
      </c>
      <c r="J12" s="105">
        <v>0</v>
      </c>
      <c r="K12" s="105">
        <v>0.5</v>
      </c>
      <c r="L12" s="107" t="s">
        <v>216</v>
      </c>
      <c r="M12" s="105">
        <v>0</v>
      </c>
      <c r="N12" s="105">
        <v>0</v>
      </c>
    </row>
    <row r="13" ht="17.4" customHeight="1" spans="1:14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06" t="s">
        <v>214</v>
      </c>
      <c r="J13" s="105">
        <v>1</v>
      </c>
      <c r="K13" s="105">
        <v>0.5</v>
      </c>
      <c r="L13" s="107" t="s">
        <v>148</v>
      </c>
      <c r="M13" s="105">
        <v>0.5</v>
      </c>
      <c r="N13" s="105">
        <v>0.5</v>
      </c>
    </row>
    <row r="14" ht="17.4" customHeight="1" spans="1:14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06" t="s">
        <v>217</v>
      </c>
      <c r="J14" s="105">
        <v>0</v>
      </c>
      <c r="K14" s="105">
        <v>0</v>
      </c>
      <c r="L14" s="107" t="s">
        <v>148</v>
      </c>
      <c r="M14" s="105">
        <v>0.2</v>
      </c>
      <c r="N14" s="105">
        <v>0.1</v>
      </c>
    </row>
    <row r="15" ht="17.4" customHeight="1" spans="1:14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06" t="s">
        <v>148</v>
      </c>
      <c r="J15" s="105">
        <v>0.5</v>
      </c>
      <c r="K15" s="105">
        <v>0</v>
      </c>
      <c r="L15" s="107" t="s">
        <v>148</v>
      </c>
      <c r="M15" s="105">
        <v>0</v>
      </c>
      <c r="N15" s="105">
        <v>0.2</v>
      </c>
    </row>
    <row r="16" ht="17.4" customHeight="1" spans="1:14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06" t="s">
        <v>148</v>
      </c>
      <c r="J16" s="105">
        <v>0.2</v>
      </c>
      <c r="K16" s="105">
        <v>0</v>
      </c>
      <c r="L16" s="107" t="s">
        <v>143</v>
      </c>
      <c r="M16" s="105">
        <v>0</v>
      </c>
      <c r="N16" s="105">
        <v>0</v>
      </c>
    </row>
    <row r="17" ht="17.4" customHeight="1" spans="1:14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06" t="s">
        <v>148</v>
      </c>
      <c r="J17" s="105">
        <v>0</v>
      </c>
      <c r="K17" s="105">
        <v>0</v>
      </c>
      <c r="L17" s="107" t="s">
        <v>148</v>
      </c>
      <c r="M17" s="105">
        <v>0.2</v>
      </c>
      <c r="N17" s="105">
        <v>0</v>
      </c>
    </row>
    <row r="18" s="83" customFormat="1" ht="17.4" customHeight="1" spans="1:15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06" t="s">
        <v>143</v>
      </c>
      <c r="J18" s="105">
        <v>0</v>
      </c>
      <c r="K18" s="105">
        <v>0.5</v>
      </c>
      <c r="L18" s="107" t="s">
        <v>148</v>
      </c>
      <c r="M18" s="105">
        <v>0</v>
      </c>
      <c r="N18" s="105">
        <v>0</v>
      </c>
      <c r="O18" s="85"/>
    </row>
    <row r="19" ht="17.4" customHeight="1" spans="1:14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06" t="s">
        <v>148</v>
      </c>
      <c r="J19" s="106" t="s">
        <v>148</v>
      </c>
      <c r="K19" s="106" t="s">
        <v>148</v>
      </c>
      <c r="L19" s="107" t="s">
        <v>148</v>
      </c>
      <c r="M19" s="105">
        <v>0</v>
      </c>
      <c r="N19" s="105">
        <v>0</v>
      </c>
    </row>
    <row r="20" ht="17.4" customHeight="1" spans="1:14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06" t="s">
        <v>148</v>
      </c>
      <c r="J20" s="106" t="s">
        <v>148</v>
      </c>
      <c r="K20" s="106" t="s">
        <v>148</v>
      </c>
      <c r="L20" s="107" t="s">
        <v>148</v>
      </c>
      <c r="M20" s="105">
        <v>0</v>
      </c>
      <c r="N20" s="105">
        <v>0</v>
      </c>
    </row>
    <row r="21" ht="17.4" customHeight="1" spans="1:14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06" t="s">
        <v>148</v>
      </c>
      <c r="J21" s="106" t="s">
        <v>148</v>
      </c>
      <c r="K21" s="106" t="s">
        <v>148</v>
      </c>
      <c r="L21" s="107" t="s">
        <v>148</v>
      </c>
      <c r="M21" s="105">
        <v>0</v>
      </c>
      <c r="N21" s="105">
        <v>0</v>
      </c>
    </row>
    <row r="22" ht="17.4" customHeight="1" spans="1:14">
      <c r="A22" s="100"/>
      <c r="B22" s="101"/>
      <c r="C22" s="100"/>
      <c r="D22" s="101"/>
      <c r="E22" s="101"/>
      <c r="F22" s="101"/>
      <c r="G22" s="101"/>
      <c r="H22" s="90"/>
      <c r="I22" s="106"/>
      <c r="J22" s="106"/>
      <c r="K22" s="106"/>
      <c r="L22" s="107"/>
      <c r="M22" s="106"/>
      <c r="N22" s="106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08" t="s">
        <v>162</v>
      </c>
      <c r="J23" s="109">
        <f>首期!G50</f>
        <v>45426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0" workbookViewId="0">
      <selection activeCell="M37" sqref="M37"/>
    </sheetView>
  </sheetViews>
  <sheetFormatPr defaultColWidth="10.1" defaultRowHeight="14.25"/>
  <cols>
    <col min="1" max="1" width="9.6" style="110" customWidth="1"/>
    <col min="2" max="2" width="11.1" style="110" customWidth="1"/>
    <col min="3" max="3" width="9.1" style="110" customWidth="1"/>
    <col min="4" max="4" width="9.5" style="110" customWidth="1"/>
    <col min="5" max="5" width="14.4" style="110" customWidth="1"/>
    <col min="6" max="6" width="10.4" style="110" customWidth="1"/>
    <col min="7" max="7" width="9.5" style="110" customWidth="1"/>
    <col min="8" max="8" width="9.1" style="110" customWidth="1"/>
    <col min="9" max="9" width="8.1" style="110" customWidth="1"/>
    <col min="10" max="11" width="16.7" style="110" customWidth="1"/>
    <col min="12" max="16384" width="10.1" style="110"/>
  </cols>
  <sheetData>
    <row r="1" ht="26.25" spans="1:11">
      <c r="A1" s="111" t="s">
        <v>218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51</v>
      </c>
      <c r="B2" s="113" t="str">
        <f>中期!B2</f>
        <v>儿童期货</v>
      </c>
      <c r="C2" s="113"/>
      <c r="D2" s="114" t="s">
        <v>60</v>
      </c>
      <c r="E2" s="115" t="str">
        <f>中期!B4</f>
        <v>QAEEAM94104</v>
      </c>
      <c r="F2" s="116" t="s">
        <v>219</v>
      </c>
      <c r="G2" s="117" t="s">
        <v>67</v>
      </c>
      <c r="H2" s="118"/>
      <c r="I2" s="114" t="s">
        <v>55</v>
      </c>
      <c r="J2" s="172" t="str">
        <f>中期!I2</f>
        <v>鸿天青岛松尚分厂</v>
      </c>
      <c r="K2" s="173"/>
    </row>
    <row r="3" spans="1:11">
      <c r="A3" s="119" t="s">
        <v>73</v>
      </c>
      <c r="B3" s="120">
        <f>中期!B7</f>
        <v>2750</v>
      </c>
      <c r="C3" s="121"/>
      <c r="D3" s="122" t="s">
        <v>220</v>
      </c>
      <c r="E3" s="123">
        <f>中期!F4</f>
        <v>45473</v>
      </c>
      <c r="F3" s="124"/>
      <c r="G3" s="124"/>
      <c r="H3" s="125" t="s">
        <v>221</v>
      </c>
      <c r="I3" s="125"/>
      <c r="J3" s="125"/>
      <c r="K3" s="174"/>
    </row>
    <row r="4" spans="1:11">
      <c r="A4" s="126" t="s">
        <v>70</v>
      </c>
      <c r="B4" s="124">
        <f>中期!B6</f>
        <v>2</v>
      </c>
      <c r="C4" s="124">
        <f>中期!C6</f>
        <v>6</v>
      </c>
      <c r="D4" s="122" t="s">
        <v>222</v>
      </c>
      <c r="E4" s="127" t="s">
        <v>223</v>
      </c>
      <c r="F4" s="127"/>
      <c r="G4" s="127"/>
      <c r="H4" s="122" t="s">
        <v>224</v>
      </c>
      <c r="I4" s="122"/>
      <c r="J4" s="141" t="s">
        <v>64</v>
      </c>
      <c r="K4" s="175" t="s">
        <v>65</v>
      </c>
    </row>
    <row r="5" spans="1:11">
      <c r="A5" s="126" t="s">
        <v>225</v>
      </c>
      <c r="B5" s="124">
        <v>1</v>
      </c>
      <c r="C5" s="124"/>
      <c r="D5" s="122" t="s">
        <v>226</v>
      </c>
      <c r="E5" s="128" t="s">
        <v>227</v>
      </c>
      <c r="F5" s="128" t="s">
        <v>223</v>
      </c>
      <c r="G5" s="128" t="s">
        <v>228</v>
      </c>
      <c r="H5" s="122" t="s">
        <v>229</v>
      </c>
      <c r="I5" s="122"/>
      <c r="J5" s="141" t="s">
        <v>64</v>
      </c>
      <c r="K5" s="175" t="s">
        <v>65</v>
      </c>
    </row>
    <row r="6" ht="15" spans="1:11">
      <c r="A6" s="129" t="s">
        <v>230</v>
      </c>
      <c r="B6" s="130">
        <v>125</v>
      </c>
      <c r="C6" s="130"/>
      <c r="D6" s="131" t="s">
        <v>231</v>
      </c>
      <c r="E6" s="132">
        <v>2774</v>
      </c>
      <c r="F6" s="133"/>
      <c r="G6" s="134"/>
      <c r="H6" s="131" t="s">
        <v>232</v>
      </c>
      <c r="I6" s="131"/>
      <c r="J6" s="133" t="s">
        <v>64</v>
      </c>
      <c r="K6" s="176" t="s">
        <v>65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233</v>
      </c>
      <c r="B8" s="116" t="s">
        <v>234</v>
      </c>
      <c r="C8" s="116" t="s">
        <v>235</v>
      </c>
      <c r="D8" s="116" t="s">
        <v>236</v>
      </c>
      <c r="E8" s="116" t="s">
        <v>237</v>
      </c>
      <c r="F8" s="116" t="s">
        <v>238</v>
      </c>
      <c r="G8" s="139" t="s">
        <v>239</v>
      </c>
      <c r="H8" s="140"/>
      <c r="I8" s="140"/>
      <c r="J8" s="140"/>
      <c r="K8" s="177"/>
    </row>
    <row r="9" spans="1:11">
      <c r="A9" s="126" t="s">
        <v>240</v>
      </c>
      <c r="B9" s="122"/>
      <c r="C9" s="141" t="s">
        <v>64</v>
      </c>
      <c r="D9" s="141" t="s">
        <v>65</v>
      </c>
      <c r="E9" s="128" t="s">
        <v>241</v>
      </c>
      <c r="F9" s="127" t="s">
        <v>242</v>
      </c>
      <c r="G9" s="142"/>
      <c r="H9" s="143"/>
      <c r="I9" s="143"/>
      <c r="J9" s="143"/>
      <c r="K9" s="178"/>
    </row>
    <row r="10" spans="1:11">
      <c r="A10" s="126" t="s">
        <v>243</v>
      </c>
      <c r="B10" s="122"/>
      <c r="C10" s="141" t="s">
        <v>64</v>
      </c>
      <c r="D10" s="141" t="s">
        <v>65</v>
      </c>
      <c r="E10" s="128" t="s">
        <v>244</v>
      </c>
      <c r="F10" s="127" t="s">
        <v>245</v>
      </c>
      <c r="G10" s="142" t="s">
        <v>246</v>
      </c>
      <c r="H10" s="143"/>
      <c r="I10" s="143"/>
      <c r="J10" s="143"/>
      <c r="K10" s="178"/>
    </row>
    <row r="11" spans="1:11">
      <c r="A11" s="144" t="s">
        <v>172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9"/>
    </row>
    <row r="12" spans="1:11">
      <c r="A12" s="119" t="s">
        <v>87</v>
      </c>
      <c r="B12" s="141" t="s">
        <v>83</v>
      </c>
      <c r="C12" s="141" t="s">
        <v>84</v>
      </c>
      <c r="D12" s="127"/>
      <c r="E12" s="128" t="s">
        <v>85</v>
      </c>
      <c r="F12" s="141" t="s">
        <v>83</v>
      </c>
      <c r="G12" s="141" t="s">
        <v>84</v>
      </c>
      <c r="H12" s="141"/>
      <c r="I12" s="128" t="s">
        <v>247</v>
      </c>
      <c r="J12" s="141" t="s">
        <v>83</v>
      </c>
      <c r="K12" s="175" t="s">
        <v>84</v>
      </c>
    </row>
    <row r="13" spans="1:11">
      <c r="A13" s="119" t="s">
        <v>90</v>
      </c>
      <c r="B13" s="141" t="s">
        <v>83</v>
      </c>
      <c r="C13" s="141" t="s">
        <v>84</v>
      </c>
      <c r="D13" s="127"/>
      <c r="E13" s="128" t="s">
        <v>95</v>
      </c>
      <c r="F13" s="141" t="s">
        <v>83</v>
      </c>
      <c r="G13" s="141" t="s">
        <v>84</v>
      </c>
      <c r="H13" s="141"/>
      <c r="I13" s="128" t="s">
        <v>248</v>
      </c>
      <c r="J13" s="141" t="s">
        <v>83</v>
      </c>
      <c r="K13" s="175" t="s">
        <v>84</v>
      </c>
    </row>
    <row r="14" ht="15" spans="1:11">
      <c r="A14" s="129" t="s">
        <v>249</v>
      </c>
      <c r="B14" s="133" t="s">
        <v>83</v>
      </c>
      <c r="C14" s="133" t="s">
        <v>84</v>
      </c>
      <c r="D14" s="146"/>
      <c r="E14" s="134" t="s">
        <v>250</v>
      </c>
      <c r="F14" s="133" t="s">
        <v>83</v>
      </c>
      <c r="G14" s="133"/>
      <c r="H14" s="133"/>
      <c r="I14" s="134" t="s">
        <v>251</v>
      </c>
      <c r="J14" s="133" t="s">
        <v>83</v>
      </c>
      <c r="K14" s="176" t="s">
        <v>84</v>
      </c>
    </row>
    <row r="15" ht="15" spans="1:11">
      <c r="A15" s="135"/>
      <c r="B15" s="137"/>
      <c r="C15" s="137"/>
      <c r="D15" s="136"/>
      <c r="E15" s="135"/>
      <c r="F15" s="137"/>
      <c r="G15" s="137"/>
      <c r="H15" s="137"/>
      <c r="I15" s="135"/>
      <c r="J15" s="137"/>
      <c r="K15" s="137"/>
    </row>
    <row r="16" spans="1:11">
      <c r="A16" s="112" t="s">
        <v>252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80"/>
    </row>
    <row r="17" spans="1:11">
      <c r="A17" s="126" t="s">
        <v>253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81"/>
    </row>
    <row r="18" spans="1:11">
      <c r="A18" s="126" t="s">
        <v>254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81"/>
    </row>
    <row r="19" spans="1:11">
      <c r="A19" s="147" t="s">
        <v>255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82"/>
    </row>
    <row r="20" spans="1:11">
      <c r="A20" s="149" t="s">
        <v>256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83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83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82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4"/>
    </row>
    <row r="24" spans="1:11">
      <c r="A24" s="126" t="s">
        <v>116</v>
      </c>
      <c r="B24" s="122"/>
      <c r="C24" s="141" t="s">
        <v>64</v>
      </c>
      <c r="D24" s="141" t="s">
        <v>65</v>
      </c>
      <c r="E24" s="125"/>
      <c r="F24" s="125"/>
      <c r="G24" s="125"/>
      <c r="H24" s="125"/>
      <c r="I24" s="125"/>
      <c r="J24" s="125"/>
      <c r="K24" s="174"/>
    </row>
    <row r="25" ht="15" spans="1:11">
      <c r="A25" s="153" t="s">
        <v>257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5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258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7"/>
    </row>
    <row r="28" spans="1:11">
      <c r="A28" s="157" t="s">
        <v>259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6"/>
    </row>
    <row r="29" spans="1:11">
      <c r="A29" s="159" t="s">
        <v>260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7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ht="23.1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82"/>
    </row>
    <row r="35" ht="23.1" customHeight="1" spans="1:11">
      <c r="A35" s="163"/>
      <c r="B35" s="148"/>
      <c r="C35" s="148"/>
      <c r="D35" s="148"/>
      <c r="E35" s="148"/>
      <c r="F35" s="148"/>
      <c r="G35" s="148"/>
      <c r="H35" s="148"/>
      <c r="I35" s="148"/>
      <c r="J35" s="148"/>
      <c r="K35" s="182"/>
    </row>
    <row r="36" ht="23.1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9"/>
    </row>
    <row r="37" ht="18.75" customHeight="1" spans="1:11">
      <c r="A37" s="166" t="s">
        <v>261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0"/>
    </row>
    <row r="38" ht="18.75" customHeight="1" spans="1:11">
      <c r="A38" s="126" t="s">
        <v>262</v>
      </c>
      <c r="B38" s="122"/>
      <c r="C38" s="122"/>
      <c r="D38" s="125" t="s">
        <v>263</v>
      </c>
      <c r="E38" s="125"/>
      <c r="F38" s="168" t="s">
        <v>264</v>
      </c>
      <c r="G38" s="169"/>
      <c r="H38" s="122" t="s">
        <v>265</v>
      </c>
      <c r="I38" s="122"/>
      <c r="J38" s="122" t="s">
        <v>266</v>
      </c>
      <c r="K38" s="181"/>
    </row>
    <row r="39" ht="18.75" customHeight="1" spans="1:11">
      <c r="A39" s="126" t="s">
        <v>117</v>
      </c>
      <c r="B39" s="122" t="s">
        <v>267</v>
      </c>
      <c r="C39" s="122"/>
      <c r="D39" s="122"/>
      <c r="E39" s="122"/>
      <c r="F39" s="122"/>
      <c r="G39" s="122"/>
      <c r="H39" s="122"/>
      <c r="I39" s="122"/>
      <c r="J39" s="122"/>
      <c r="K39" s="181"/>
    </row>
    <row r="40" ht="30.9" customHeight="1" spans="1:11">
      <c r="A40" s="126" t="s">
        <v>268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81"/>
    </row>
    <row r="41" ht="18.75" customHeight="1" spans="1:11">
      <c r="A41" s="126"/>
      <c r="B41" s="122"/>
      <c r="C41" s="122"/>
      <c r="D41" s="122"/>
      <c r="E41" s="122"/>
      <c r="F41" s="122"/>
      <c r="G41" s="122"/>
      <c r="H41" s="122"/>
      <c r="I41" s="122"/>
      <c r="J41" s="122"/>
      <c r="K41" s="181"/>
    </row>
    <row r="42" ht="32.1" customHeight="1" spans="1:11">
      <c r="A42" s="129" t="s">
        <v>130</v>
      </c>
      <c r="B42" s="132" t="str">
        <f>中期!B48</f>
        <v>生产部</v>
      </c>
      <c r="C42" s="132"/>
      <c r="D42" s="134" t="s">
        <v>269</v>
      </c>
      <c r="E42" s="132" t="str">
        <f>中期!E48</f>
        <v>王蕾</v>
      </c>
      <c r="F42" s="134" t="s">
        <v>134</v>
      </c>
      <c r="G42" s="170">
        <v>45470</v>
      </c>
      <c r="H42" s="171" t="s">
        <v>135</v>
      </c>
      <c r="I42" s="171"/>
      <c r="J42" s="132" t="str">
        <f>中期!J48</f>
        <v>李海英</v>
      </c>
      <c r="K42" s="1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90" zoomScaleNormal="90" workbookViewId="0">
      <selection activeCell="N24" sqref="N24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17.4" customHeight="1" spans="1:14">
      <c r="A2" s="87" t="s">
        <v>60</v>
      </c>
      <c r="B2" s="88" t="str">
        <f>首期!B4</f>
        <v>QAEEAM94104</v>
      </c>
      <c r="C2" s="89" t="s">
        <v>66</v>
      </c>
      <c r="D2" s="88" t="s">
        <v>67</v>
      </c>
      <c r="E2" s="88"/>
      <c r="F2" s="88"/>
      <c r="G2" s="88"/>
      <c r="H2" s="90"/>
      <c r="I2" s="87" t="s">
        <v>55</v>
      </c>
      <c r="J2" s="103" t="s">
        <v>56</v>
      </c>
      <c r="K2" s="103"/>
      <c r="L2" s="103"/>
      <c r="M2" s="103"/>
      <c r="N2" s="103"/>
    </row>
    <row r="3" ht="17.4" customHeight="1" spans="1:14">
      <c r="A3" s="91" t="s">
        <v>140</v>
      </c>
      <c r="B3" s="91"/>
      <c r="C3" s="91"/>
      <c r="D3" s="91"/>
      <c r="E3" s="91"/>
      <c r="F3" s="91"/>
      <c r="G3" s="91"/>
      <c r="H3" s="90"/>
      <c r="I3" s="91" t="s">
        <v>270</v>
      </c>
      <c r="J3" s="91"/>
      <c r="K3" s="91"/>
      <c r="L3" s="91"/>
      <c r="M3" s="91"/>
      <c r="N3" s="91"/>
    </row>
    <row r="4" ht="17.4" customHeight="1" spans="1:14">
      <c r="A4" s="91"/>
      <c r="B4" s="92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165</v>
      </c>
      <c r="H4" s="90"/>
      <c r="I4" s="92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165</v>
      </c>
    </row>
    <row r="5" ht="17.4" customHeight="1" spans="1:15">
      <c r="A5" s="91"/>
      <c r="B5" s="92"/>
      <c r="C5" s="92"/>
      <c r="D5" s="92"/>
      <c r="E5" s="92"/>
      <c r="F5" s="92"/>
      <c r="G5" s="92"/>
      <c r="H5" s="90"/>
      <c r="I5" s="104" t="s">
        <v>110</v>
      </c>
      <c r="J5" s="104" t="s">
        <v>110</v>
      </c>
      <c r="K5" s="104" t="s">
        <v>110</v>
      </c>
      <c r="L5" s="105" t="s">
        <v>109</v>
      </c>
      <c r="M5" s="105" t="s">
        <v>109</v>
      </c>
      <c r="N5" s="104" t="s">
        <v>110</v>
      </c>
      <c r="O5" s="104" t="s">
        <v>110</v>
      </c>
    </row>
    <row r="6" ht="17.4" customHeight="1" spans="1:15">
      <c r="A6" s="93" t="s">
        <v>142</v>
      </c>
      <c r="B6" s="94">
        <f t="shared" ref="B6:B11" si="0">C6-4</f>
        <v>51</v>
      </c>
      <c r="C6" s="94">
        <v>55</v>
      </c>
      <c r="D6" s="94">
        <f t="shared" ref="D6:D11" si="1">C6+4</f>
        <v>59</v>
      </c>
      <c r="E6" s="94">
        <f t="shared" ref="E6:E11" si="2">D6+4</f>
        <v>63</v>
      </c>
      <c r="F6" s="94">
        <f t="shared" ref="F6:F11" si="3">E6+4</f>
        <v>67</v>
      </c>
      <c r="G6" s="94">
        <f>F6+2</f>
        <v>69</v>
      </c>
      <c r="H6" s="90"/>
      <c r="I6" s="106" t="s">
        <v>214</v>
      </c>
      <c r="J6" s="106" t="s">
        <v>214</v>
      </c>
      <c r="K6" s="105">
        <v>0.5</v>
      </c>
      <c r="L6" s="105">
        <v>0.5</v>
      </c>
      <c r="M6" s="107" t="s">
        <v>214</v>
      </c>
      <c r="N6" s="105">
        <v>0.5</v>
      </c>
      <c r="O6" s="105">
        <v>0</v>
      </c>
    </row>
    <row r="7" ht="17.4" customHeight="1" spans="1:15">
      <c r="A7" s="93" t="s">
        <v>144</v>
      </c>
      <c r="B7" s="94">
        <f t="shared" si="0"/>
        <v>50</v>
      </c>
      <c r="C7" s="94">
        <v>54</v>
      </c>
      <c r="D7" s="94">
        <f t="shared" si="1"/>
        <v>58</v>
      </c>
      <c r="E7" s="94">
        <f t="shared" si="2"/>
        <v>62</v>
      </c>
      <c r="F7" s="94">
        <f t="shared" si="3"/>
        <v>66</v>
      </c>
      <c r="G7" s="94">
        <f>F7+2</f>
        <v>68</v>
      </c>
      <c r="H7" s="90"/>
      <c r="I7" s="106" t="s">
        <v>143</v>
      </c>
      <c r="J7" s="106" t="s">
        <v>143</v>
      </c>
      <c r="K7" s="105">
        <v>0.5</v>
      </c>
      <c r="L7" s="105">
        <v>0</v>
      </c>
      <c r="M7" s="107" t="s">
        <v>143</v>
      </c>
      <c r="N7" s="105">
        <v>0.8</v>
      </c>
      <c r="O7" s="105">
        <v>0.5</v>
      </c>
    </row>
    <row r="8" ht="17.4" customHeight="1" spans="1:15">
      <c r="A8" s="93" t="s">
        <v>145</v>
      </c>
      <c r="B8" s="94">
        <f t="shared" si="0"/>
        <v>78</v>
      </c>
      <c r="C8" s="94">
        <v>82</v>
      </c>
      <c r="D8" s="94">
        <f t="shared" si="1"/>
        <v>86</v>
      </c>
      <c r="E8" s="94">
        <f t="shared" si="2"/>
        <v>90</v>
      </c>
      <c r="F8" s="94">
        <f t="shared" si="3"/>
        <v>94</v>
      </c>
      <c r="G8" s="94">
        <f t="shared" ref="G8:G11" si="4">F8+4</f>
        <v>98</v>
      </c>
      <c r="H8" s="90"/>
      <c r="I8" s="106" t="s">
        <v>151</v>
      </c>
      <c r="J8" s="106" t="s">
        <v>151</v>
      </c>
      <c r="K8" s="105">
        <v>0.5</v>
      </c>
      <c r="L8" s="105">
        <v>0.5</v>
      </c>
      <c r="M8" s="107" t="s">
        <v>148</v>
      </c>
      <c r="N8" s="105">
        <v>-0.2</v>
      </c>
      <c r="O8" s="105">
        <v>0</v>
      </c>
    </row>
    <row r="9" ht="17.4" customHeight="1" spans="1:15">
      <c r="A9" s="95" t="s">
        <v>147</v>
      </c>
      <c r="B9" s="94">
        <f t="shared" si="0"/>
        <v>78</v>
      </c>
      <c r="C9" s="94">
        <v>82</v>
      </c>
      <c r="D9" s="94">
        <f t="shared" si="1"/>
        <v>86</v>
      </c>
      <c r="E9" s="94">
        <f t="shared" si="2"/>
        <v>90</v>
      </c>
      <c r="F9" s="94">
        <f t="shared" si="3"/>
        <v>94</v>
      </c>
      <c r="G9" s="94">
        <f t="shared" si="4"/>
        <v>98</v>
      </c>
      <c r="H9" s="90"/>
      <c r="I9" s="106" t="s">
        <v>214</v>
      </c>
      <c r="J9" s="106" t="s">
        <v>214</v>
      </c>
      <c r="K9" s="105">
        <v>0.5</v>
      </c>
      <c r="L9" s="105">
        <v>-0.5</v>
      </c>
      <c r="M9" s="107" t="s">
        <v>215</v>
      </c>
      <c r="N9" s="105">
        <v>0.5</v>
      </c>
      <c r="O9" s="105">
        <v>0.5</v>
      </c>
    </row>
    <row r="10" ht="17.4" customHeight="1" spans="1:15">
      <c r="A10" s="93" t="s">
        <v>149</v>
      </c>
      <c r="B10" s="94">
        <f t="shared" si="0"/>
        <v>66</v>
      </c>
      <c r="C10" s="94">
        <v>70</v>
      </c>
      <c r="D10" s="94">
        <f t="shared" si="1"/>
        <v>74</v>
      </c>
      <c r="E10" s="94">
        <f t="shared" si="2"/>
        <v>78</v>
      </c>
      <c r="F10" s="94">
        <f t="shared" si="3"/>
        <v>82</v>
      </c>
      <c r="G10" s="94">
        <f t="shared" si="4"/>
        <v>86</v>
      </c>
      <c r="H10" s="90"/>
      <c r="I10" s="106" t="s">
        <v>143</v>
      </c>
      <c r="J10" s="106" t="s">
        <v>143</v>
      </c>
      <c r="K10" s="105">
        <v>0.5</v>
      </c>
      <c r="L10" s="105">
        <v>-0.2</v>
      </c>
      <c r="M10" s="107" t="s">
        <v>148</v>
      </c>
      <c r="N10" s="105">
        <v>0</v>
      </c>
      <c r="O10" s="105">
        <v>0.6</v>
      </c>
    </row>
    <row r="11" ht="17.4" customHeight="1" spans="1:15">
      <c r="A11" s="93" t="s">
        <v>150</v>
      </c>
      <c r="B11" s="94">
        <f t="shared" si="0"/>
        <v>84</v>
      </c>
      <c r="C11" s="94">
        <v>88</v>
      </c>
      <c r="D11" s="94">
        <f t="shared" si="1"/>
        <v>92</v>
      </c>
      <c r="E11" s="94">
        <f t="shared" si="2"/>
        <v>96</v>
      </c>
      <c r="F11" s="94">
        <f t="shared" si="3"/>
        <v>100</v>
      </c>
      <c r="G11" s="94">
        <f t="shared" si="4"/>
        <v>104</v>
      </c>
      <c r="H11" s="90"/>
      <c r="I11" s="106" t="s">
        <v>143</v>
      </c>
      <c r="J11" s="106" t="s">
        <v>143</v>
      </c>
      <c r="K11" s="105">
        <v>1</v>
      </c>
      <c r="L11" s="105">
        <v>0</v>
      </c>
      <c r="M11" s="107" t="s">
        <v>148</v>
      </c>
      <c r="N11" s="105">
        <v>0.2</v>
      </c>
      <c r="O11" s="105">
        <v>0.5</v>
      </c>
    </row>
    <row r="12" ht="17.4" customHeight="1" spans="1:15">
      <c r="A12" s="93" t="s">
        <v>152</v>
      </c>
      <c r="B12" s="94">
        <f>C12-1</f>
        <v>43</v>
      </c>
      <c r="C12" s="94">
        <v>44</v>
      </c>
      <c r="D12" s="94">
        <f>C12+1</f>
        <v>45</v>
      </c>
      <c r="E12" s="94">
        <f>D12+1.5</f>
        <v>46.5</v>
      </c>
      <c r="F12" s="94">
        <f>E12+1.5</f>
        <v>48</v>
      </c>
      <c r="G12" s="94">
        <f>F12+1</f>
        <v>49</v>
      </c>
      <c r="H12" s="90"/>
      <c r="I12" s="106" t="s">
        <v>148</v>
      </c>
      <c r="J12" s="106" t="s">
        <v>148</v>
      </c>
      <c r="K12" s="105">
        <v>0</v>
      </c>
      <c r="L12" s="105">
        <v>0.5</v>
      </c>
      <c r="M12" s="107" t="s">
        <v>216</v>
      </c>
      <c r="N12" s="105">
        <v>0</v>
      </c>
      <c r="O12" s="105">
        <v>0</v>
      </c>
    </row>
    <row r="13" ht="17.4" customHeight="1" spans="1:15">
      <c r="A13" s="93" t="s">
        <v>153</v>
      </c>
      <c r="B13" s="94">
        <f>C13-4.15</f>
        <v>58.85</v>
      </c>
      <c r="C13" s="94">
        <v>63</v>
      </c>
      <c r="D13" s="94">
        <f>C13+4.15</f>
        <v>67.15</v>
      </c>
      <c r="E13" s="94">
        <f>D13+4.3</f>
        <v>71.45</v>
      </c>
      <c r="F13" s="94">
        <f>E13+4.3</f>
        <v>75.75</v>
      </c>
      <c r="G13" s="94">
        <f>F13+2.55</f>
        <v>78.3</v>
      </c>
      <c r="H13" s="90"/>
      <c r="I13" s="106" t="s">
        <v>214</v>
      </c>
      <c r="J13" s="106" t="s">
        <v>214</v>
      </c>
      <c r="K13" s="105">
        <v>1</v>
      </c>
      <c r="L13" s="105">
        <v>0.5</v>
      </c>
      <c r="M13" s="107" t="s">
        <v>148</v>
      </c>
      <c r="N13" s="105">
        <v>0.5</v>
      </c>
      <c r="O13" s="105">
        <v>0.5</v>
      </c>
    </row>
    <row r="14" ht="17.4" customHeight="1" spans="1:15">
      <c r="A14" s="93" t="s">
        <v>154</v>
      </c>
      <c r="B14" s="94">
        <f>C14-0.8</f>
        <v>15.7</v>
      </c>
      <c r="C14" s="94">
        <v>16.5</v>
      </c>
      <c r="D14" s="94">
        <f>C14+0.8</f>
        <v>17.3</v>
      </c>
      <c r="E14" s="94">
        <f>D14+1.2</f>
        <v>18.5</v>
      </c>
      <c r="F14" s="94">
        <f>E14+1.2</f>
        <v>19.7</v>
      </c>
      <c r="G14" s="94">
        <f>F14+0.8</f>
        <v>20.5</v>
      </c>
      <c r="H14" s="90"/>
      <c r="I14" s="106" t="s">
        <v>217</v>
      </c>
      <c r="J14" s="106" t="s">
        <v>217</v>
      </c>
      <c r="K14" s="105">
        <v>0</v>
      </c>
      <c r="L14" s="105">
        <v>0</v>
      </c>
      <c r="M14" s="107" t="s">
        <v>148</v>
      </c>
      <c r="N14" s="105">
        <v>0.2</v>
      </c>
      <c r="O14" s="105">
        <v>0.1</v>
      </c>
    </row>
    <row r="15" ht="17.4" customHeight="1" spans="1:15">
      <c r="A15" s="93" t="s">
        <v>155</v>
      </c>
      <c r="B15" s="94">
        <f>C15-0.65</f>
        <v>12.85</v>
      </c>
      <c r="C15" s="94">
        <v>13.5</v>
      </c>
      <c r="D15" s="94">
        <f>C15+0.65</f>
        <v>14.15</v>
      </c>
      <c r="E15" s="94">
        <f>D15+0.9</f>
        <v>15.05</v>
      </c>
      <c r="F15" s="94">
        <f>E15+0.9</f>
        <v>15.95</v>
      </c>
      <c r="G15" s="94">
        <f>F15+0.65</f>
        <v>16.6</v>
      </c>
      <c r="H15" s="90"/>
      <c r="I15" s="106" t="s">
        <v>148</v>
      </c>
      <c r="J15" s="106" t="s">
        <v>148</v>
      </c>
      <c r="K15" s="105">
        <v>0.5</v>
      </c>
      <c r="L15" s="105">
        <v>0</v>
      </c>
      <c r="M15" s="107" t="s">
        <v>148</v>
      </c>
      <c r="N15" s="105">
        <v>0</v>
      </c>
      <c r="O15" s="105">
        <v>0.2</v>
      </c>
    </row>
    <row r="16" ht="17.4" customHeight="1" spans="1:15">
      <c r="A16" s="93" t="s">
        <v>156</v>
      </c>
      <c r="B16" s="93">
        <f>C16-0.2</f>
        <v>11.8</v>
      </c>
      <c r="C16" s="93">
        <v>12</v>
      </c>
      <c r="D16" s="93">
        <f>C16+0.2</f>
        <v>12.2</v>
      </c>
      <c r="E16" s="93">
        <f>D16+0.4</f>
        <v>12.6</v>
      </c>
      <c r="F16" s="93">
        <f>E16+0.4</f>
        <v>13</v>
      </c>
      <c r="G16" s="93">
        <f>F16+0.2</f>
        <v>13.2</v>
      </c>
      <c r="H16" s="90"/>
      <c r="I16" s="106" t="s">
        <v>148</v>
      </c>
      <c r="J16" s="106" t="s">
        <v>148</v>
      </c>
      <c r="K16" s="105">
        <v>0.2</v>
      </c>
      <c r="L16" s="105">
        <v>0</v>
      </c>
      <c r="M16" s="107" t="s">
        <v>143</v>
      </c>
      <c r="N16" s="105">
        <v>0</v>
      </c>
      <c r="O16" s="105">
        <v>0</v>
      </c>
    </row>
    <row r="17" ht="17.4" customHeight="1" spans="1:15">
      <c r="A17" s="93" t="s">
        <v>157</v>
      </c>
      <c r="B17" s="93">
        <f>C17-0.2</f>
        <v>8.8</v>
      </c>
      <c r="C17" s="93">
        <v>9</v>
      </c>
      <c r="D17" s="93">
        <f>C17+0.2</f>
        <v>9.2</v>
      </c>
      <c r="E17" s="93">
        <f>D17+0.4</f>
        <v>9.6</v>
      </c>
      <c r="F17" s="93">
        <f>E17+0.4</f>
        <v>10</v>
      </c>
      <c r="G17" s="93">
        <f>F17+0.2</f>
        <v>10.2</v>
      </c>
      <c r="H17" s="90"/>
      <c r="I17" s="106" t="s">
        <v>148</v>
      </c>
      <c r="J17" s="106" t="s">
        <v>148</v>
      </c>
      <c r="K17" s="105">
        <v>0</v>
      </c>
      <c r="L17" s="105">
        <v>0</v>
      </c>
      <c r="M17" s="107" t="s">
        <v>148</v>
      </c>
      <c r="N17" s="105">
        <v>0.2</v>
      </c>
      <c r="O17" s="105">
        <v>0</v>
      </c>
    </row>
    <row r="18" s="83" customFormat="1" ht="17.4" customHeight="1" spans="1:15">
      <c r="A18" s="93" t="s">
        <v>158</v>
      </c>
      <c r="B18" s="93">
        <f>C18-0.5</f>
        <v>31.5</v>
      </c>
      <c r="C18" s="96">
        <v>32</v>
      </c>
      <c r="D18" s="96">
        <f>C18+0.8</f>
        <v>32.8</v>
      </c>
      <c r="E18" s="96">
        <f>D18+0.8</f>
        <v>33.6</v>
      </c>
      <c r="F18" s="96">
        <f>E18+0.8</f>
        <v>34.4</v>
      </c>
      <c r="G18" s="96">
        <f>F18+0.5</f>
        <v>34.9</v>
      </c>
      <c r="H18" s="90"/>
      <c r="I18" s="106" t="s">
        <v>143</v>
      </c>
      <c r="J18" s="106" t="s">
        <v>143</v>
      </c>
      <c r="K18" s="105">
        <v>0</v>
      </c>
      <c r="L18" s="105">
        <v>0.5</v>
      </c>
      <c r="M18" s="107" t="s">
        <v>148</v>
      </c>
      <c r="N18" s="105">
        <v>0</v>
      </c>
      <c r="O18" s="105">
        <v>0</v>
      </c>
    </row>
    <row r="19" ht="17.4" customHeight="1" spans="1:15">
      <c r="A19" s="93" t="s">
        <v>159</v>
      </c>
      <c r="B19" s="96">
        <f>C19-0.8</f>
        <v>21.2</v>
      </c>
      <c r="C19" s="93">
        <v>22</v>
      </c>
      <c r="D19" s="93">
        <f>C19+0.5</f>
        <v>22.5</v>
      </c>
      <c r="E19" s="96">
        <f>D19+0.75</f>
        <v>23.25</v>
      </c>
      <c r="F19" s="96">
        <f>E19+0.75</f>
        <v>24</v>
      </c>
      <c r="G19" s="96">
        <f>F19+0.5</f>
        <v>24.5</v>
      </c>
      <c r="H19" s="90"/>
      <c r="I19" s="106" t="s">
        <v>148</v>
      </c>
      <c r="J19" s="106" t="s">
        <v>148</v>
      </c>
      <c r="K19" s="106" t="s">
        <v>148</v>
      </c>
      <c r="L19" s="106" t="s">
        <v>148</v>
      </c>
      <c r="M19" s="107" t="s">
        <v>148</v>
      </c>
      <c r="N19" s="105">
        <v>0</v>
      </c>
      <c r="O19" s="105">
        <v>0</v>
      </c>
    </row>
    <row r="20" ht="17.4" customHeight="1" spans="1:15">
      <c r="A20" s="93" t="s">
        <v>160</v>
      </c>
      <c r="B20" s="93">
        <v>13</v>
      </c>
      <c r="C20" s="93">
        <v>13</v>
      </c>
      <c r="D20" s="97">
        <v>14</v>
      </c>
      <c r="E20" s="97">
        <v>14</v>
      </c>
      <c r="F20" s="97">
        <v>15</v>
      </c>
      <c r="G20" s="97">
        <v>15</v>
      </c>
      <c r="H20" s="90"/>
      <c r="I20" s="106" t="s">
        <v>148</v>
      </c>
      <c r="J20" s="106" t="s">
        <v>148</v>
      </c>
      <c r="K20" s="106" t="s">
        <v>148</v>
      </c>
      <c r="L20" s="106" t="s">
        <v>148</v>
      </c>
      <c r="M20" s="107" t="s">
        <v>148</v>
      </c>
      <c r="N20" s="105">
        <v>0</v>
      </c>
      <c r="O20" s="105">
        <v>0</v>
      </c>
    </row>
    <row r="21" ht="17.4" customHeight="1" spans="1:15">
      <c r="A21" s="98" t="s">
        <v>161</v>
      </c>
      <c r="B21" s="99">
        <v>7</v>
      </c>
      <c r="C21" s="98">
        <v>7</v>
      </c>
      <c r="D21" s="99">
        <v>7</v>
      </c>
      <c r="E21" s="99">
        <v>7</v>
      </c>
      <c r="F21" s="99">
        <v>7</v>
      </c>
      <c r="G21" s="99">
        <v>7</v>
      </c>
      <c r="H21" s="90"/>
      <c r="I21" s="106" t="s">
        <v>148</v>
      </c>
      <c r="J21" s="106" t="s">
        <v>148</v>
      </c>
      <c r="K21" s="106" t="s">
        <v>148</v>
      </c>
      <c r="L21" s="106" t="s">
        <v>148</v>
      </c>
      <c r="M21" s="107" t="s">
        <v>148</v>
      </c>
      <c r="N21" s="105">
        <v>0</v>
      </c>
      <c r="O21" s="105">
        <v>0</v>
      </c>
    </row>
    <row r="22" ht="17.4" customHeight="1" spans="1:14">
      <c r="A22" s="100"/>
      <c r="B22" s="101"/>
      <c r="C22" s="100"/>
      <c r="D22" s="101"/>
      <c r="E22" s="101"/>
      <c r="F22" s="101"/>
      <c r="G22" s="101"/>
      <c r="H22" s="90"/>
      <c r="I22" s="106"/>
      <c r="J22" s="106"/>
      <c r="K22" s="106"/>
      <c r="L22" s="107"/>
      <c r="M22" s="106"/>
      <c r="N22" s="106"/>
    </row>
    <row r="23" s="84" customFormat="1" ht="14.25" spans="1:14">
      <c r="A23" s="102"/>
      <c r="B23" s="102"/>
      <c r="C23" s="102"/>
      <c r="D23" s="102"/>
      <c r="E23" s="102"/>
      <c r="F23" s="102"/>
      <c r="G23" s="102"/>
      <c r="H23" s="102"/>
      <c r="I23" s="108" t="s">
        <v>162</v>
      </c>
      <c r="J23" s="109">
        <v>45470</v>
      </c>
      <c r="K23" s="86" t="s">
        <v>163</v>
      </c>
      <c r="L23" s="86" t="str">
        <f>首期!E50</f>
        <v>王蕾</v>
      </c>
      <c r="M23" s="86" t="s">
        <v>164</v>
      </c>
      <c r="N23" s="86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24" sqref="D24"/>
    </sheetView>
  </sheetViews>
  <sheetFormatPr defaultColWidth="9" defaultRowHeight="17.25"/>
  <cols>
    <col min="1" max="1" width="5.6" style="27" customWidth="1"/>
    <col min="2" max="2" width="8.6" style="27" customWidth="1"/>
    <col min="3" max="3" width="28.5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272</v>
      </c>
      <c r="B2" s="30" t="s">
        <v>273</v>
      </c>
      <c r="C2" s="30" t="s">
        <v>274</v>
      </c>
      <c r="D2" s="30" t="s">
        <v>275</v>
      </c>
      <c r="E2" s="30" t="s">
        <v>276</v>
      </c>
      <c r="F2" s="30" t="s">
        <v>277</v>
      </c>
      <c r="G2" s="30" t="s">
        <v>278</v>
      </c>
      <c r="H2" s="30" t="s">
        <v>279</v>
      </c>
      <c r="I2" s="29" t="s">
        <v>280</v>
      </c>
      <c r="J2" s="29" t="s">
        <v>281</v>
      </c>
      <c r="K2" s="29" t="s">
        <v>282</v>
      </c>
      <c r="L2" s="29" t="s">
        <v>283</v>
      </c>
      <c r="M2" s="29" t="s">
        <v>284</v>
      </c>
      <c r="N2" s="30" t="s">
        <v>285</v>
      </c>
      <c r="O2" s="30" t="s">
        <v>286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287</v>
      </c>
      <c r="J3" s="29" t="s">
        <v>287</v>
      </c>
      <c r="K3" s="29" t="s">
        <v>287</v>
      </c>
      <c r="L3" s="29" t="s">
        <v>287</v>
      </c>
      <c r="M3" s="29" t="s">
        <v>287</v>
      </c>
      <c r="N3" s="32"/>
      <c r="O3" s="32"/>
    </row>
    <row r="4" s="25" customFormat="1" ht="16.5" spans="1:15">
      <c r="A4" s="34">
        <v>1</v>
      </c>
      <c r="B4" s="47" t="s">
        <v>288</v>
      </c>
      <c r="C4" s="34" t="s">
        <v>289</v>
      </c>
      <c r="D4" s="34" t="s">
        <v>290</v>
      </c>
      <c r="E4" s="34" t="s">
        <v>61</v>
      </c>
      <c r="F4" s="34" t="s">
        <v>291</v>
      </c>
      <c r="G4" s="34" t="s">
        <v>64</v>
      </c>
      <c r="H4" s="34" t="s">
        <v>292</v>
      </c>
      <c r="I4" s="34"/>
      <c r="J4" s="34">
        <v>1</v>
      </c>
      <c r="K4" s="34"/>
      <c r="L4" s="34"/>
      <c r="M4" s="34">
        <v>1</v>
      </c>
      <c r="N4" s="34">
        <f t="shared" ref="N4:N8" si="0">I4+J4+K4+L4+M4</f>
        <v>2</v>
      </c>
      <c r="O4" s="34" t="s">
        <v>293</v>
      </c>
    </row>
    <row r="5" s="25" customFormat="1" ht="16.5" spans="1:15">
      <c r="A5" s="34">
        <v>2</v>
      </c>
      <c r="B5" s="47" t="s">
        <v>294</v>
      </c>
      <c r="C5" s="34" t="s">
        <v>289</v>
      </c>
      <c r="D5" s="34" t="s">
        <v>110</v>
      </c>
      <c r="E5" s="34" t="s">
        <v>61</v>
      </c>
      <c r="F5" s="34" t="s">
        <v>291</v>
      </c>
      <c r="G5" s="34" t="s">
        <v>64</v>
      </c>
      <c r="H5" s="34" t="s">
        <v>292</v>
      </c>
      <c r="I5" s="34"/>
      <c r="J5" s="34"/>
      <c r="K5" s="34"/>
      <c r="L5" s="34"/>
      <c r="M5" s="34">
        <v>1</v>
      </c>
      <c r="N5" s="34">
        <v>1</v>
      </c>
      <c r="O5" s="34" t="s">
        <v>293</v>
      </c>
    </row>
    <row r="6" s="25" customFormat="1" ht="16.5" spans="1:15">
      <c r="A6" s="34">
        <v>3</v>
      </c>
      <c r="B6" s="47" t="s">
        <v>295</v>
      </c>
      <c r="C6" s="34" t="s">
        <v>289</v>
      </c>
      <c r="D6" s="34" t="s">
        <v>110</v>
      </c>
      <c r="E6" s="34" t="s">
        <v>61</v>
      </c>
      <c r="F6" s="34" t="s">
        <v>291</v>
      </c>
      <c r="G6" s="34" t="s">
        <v>64</v>
      </c>
      <c r="H6" s="34" t="s">
        <v>292</v>
      </c>
      <c r="I6" s="34">
        <v>1</v>
      </c>
      <c r="J6" s="34"/>
      <c r="K6" s="34"/>
      <c r="L6" s="34">
        <v>1</v>
      </c>
      <c r="M6" s="34"/>
      <c r="N6" s="34">
        <f t="shared" si="0"/>
        <v>2</v>
      </c>
      <c r="O6" s="34" t="s">
        <v>293</v>
      </c>
    </row>
    <row r="7" s="25" customFormat="1" ht="16.5" spans="1:15">
      <c r="A7" s="34">
        <v>4</v>
      </c>
      <c r="B7" s="50" t="s">
        <v>296</v>
      </c>
      <c r="C7" s="34" t="s">
        <v>289</v>
      </c>
      <c r="D7" s="34" t="s">
        <v>110</v>
      </c>
      <c r="E7" s="34" t="s">
        <v>61</v>
      </c>
      <c r="F7" s="34" t="s">
        <v>291</v>
      </c>
      <c r="G7" s="34" t="s">
        <v>64</v>
      </c>
      <c r="H7" s="34" t="s">
        <v>292</v>
      </c>
      <c r="I7" s="34">
        <v>1</v>
      </c>
      <c r="J7" s="34"/>
      <c r="K7" s="34">
        <v>1</v>
      </c>
      <c r="L7" s="34"/>
      <c r="M7" s="34"/>
      <c r="N7" s="34">
        <f t="shared" si="0"/>
        <v>2</v>
      </c>
      <c r="O7" s="34" t="s">
        <v>293</v>
      </c>
    </row>
    <row r="8" s="25" customFormat="1" ht="16.5" spans="1:15">
      <c r="A8" s="34">
        <v>5</v>
      </c>
      <c r="B8" s="50" t="s">
        <v>297</v>
      </c>
      <c r="C8" s="34" t="s">
        <v>289</v>
      </c>
      <c r="D8" s="34" t="s">
        <v>110</v>
      </c>
      <c r="E8" s="34" t="s">
        <v>61</v>
      </c>
      <c r="F8" s="34" t="s">
        <v>291</v>
      </c>
      <c r="G8" s="34" t="s">
        <v>64</v>
      </c>
      <c r="H8" s="34" t="s">
        <v>292</v>
      </c>
      <c r="I8" s="34">
        <v>1</v>
      </c>
      <c r="J8" s="34"/>
      <c r="K8" s="34"/>
      <c r="L8" s="34"/>
      <c r="M8" s="34"/>
      <c r="N8" s="34">
        <f t="shared" si="0"/>
        <v>1</v>
      </c>
      <c r="O8" s="34" t="s">
        <v>293</v>
      </c>
    </row>
    <row r="9" s="25" customFormat="1" ht="16.5" spans="1:15">
      <c r="A9" s="34">
        <v>6</v>
      </c>
      <c r="B9" s="51" t="s">
        <v>298</v>
      </c>
      <c r="C9" s="34" t="s">
        <v>289</v>
      </c>
      <c r="D9" s="34" t="s">
        <v>109</v>
      </c>
      <c r="E9" s="34" t="s">
        <v>61</v>
      </c>
      <c r="F9" s="34" t="s">
        <v>291</v>
      </c>
      <c r="G9" s="34" t="s">
        <v>64</v>
      </c>
      <c r="H9" s="34" t="s">
        <v>292</v>
      </c>
      <c r="I9" s="34"/>
      <c r="J9" s="34"/>
      <c r="K9" s="34"/>
      <c r="L9" s="34">
        <v>1</v>
      </c>
      <c r="M9" s="34"/>
      <c r="N9" s="34">
        <v>1</v>
      </c>
      <c r="O9" s="34" t="s">
        <v>293</v>
      </c>
    </row>
    <row r="10" s="25" customFormat="1" ht="16.5" spans="1:15">
      <c r="A10" s="34">
        <v>7</v>
      </c>
      <c r="B10" s="51" t="s">
        <v>299</v>
      </c>
      <c r="C10" s="34" t="s">
        <v>289</v>
      </c>
      <c r="D10" s="34" t="s">
        <v>109</v>
      </c>
      <c r="E10" s="34" t="s">
        <v>61</v>
      </c>
      <c r="F10" s="34" t="s">
        <v>291</v>
      </c>
      <c r="G10" s="34" t="s">
        <v>64</v>
      </c>
      <c r="H10" s="34" t="s">
        <v>292</v>
      </c>
      <c r="I10" s="34"/>
      <c r="J10" s="34">
        <v>1</v>
      </c>
      <c r="K10" s="34"/>
      <c r="L10" s="34"/>
      <c r="M10" s="34"/>
      <c r="N10" s="34">
        <v>1</v>
      </c>
      <c r="O10" s="34" t="s">
        <v>293</v>
      </c>
    </row>
    <row r="11" s="25" customFormat="1" ht="16.5" spans="1:15">
      <c r="A11" s="34">
        <v>8</v>
      </c>
      <c r="B11" s="51" t="s">
        <v>300</v>
      </c>
      <c r="C11" s="34" t="s">
        <v>289</v>
      </c>
      <c r="D11" s="34" t="s">
        <v>109</v>
      </c>
      <c r="E11" s="34" t="s">
        <v>61</v>
      </c>
      <c r="F11" s="34" t="s">
        <v>291</v>
      </c>
      <c r="G11" s="34" t="s">
        <v>64</v>
      </c>
      <c r="H11" s="34" t="s">
        <v>292</v>
      </c>
      <c r="I11" s="34">
        <v>1</v>
      </c>
      <c r="J11" s="34"/>
      <c r="K11" s="34"/>
      <c r="L11" s="34"/>
      <c r="M11" s="34"/>
      <c r="N11" s="34">
        <v>1</v>
      </c>
      <c r="O11" s="34" t="s">
        <v>293</v>
      </c>
    </row>
    <row r="12" s="25" customFormat="1" ht="16.5" spans="1:15">
      <c r="A12" s="34">
        <v>9</v>
      </c>
      <c r="B12" s="51" t="s">
        <v>301</v>
      </c>
      <c r="C12" s="34" t="s">
        <v>289</v>
      </c>
      <c r="D12" s="34" t="s">
        <v>109</v>
      </c>
      <c r="E12" s="34" t="s">
        <v>61</v>
      </c>
      <c r="F12" s="34" t="s">
        <v>291</v>
      </c>
      <c r="G12" s="34" t="s">
        <v>64</v>
      </c>
      <c r="H12" s="34" t="s">
        <v>292</v>
      </c>
      <c r="I12" s="34"/>
      <c r="J12" s="34"/>
      <c r="K12" s="34"/>
      <c r="L12" s="34"/>
      <c r="M12" s="34">
        <v>1</v>
      </c>
      <c r="N12" s="34">
        <v>1</v>
      </c>
      <c r="O12" s="34" t="s">
        <v>293</v>
      </c>
    </row>
    <row r="13" s="25" customFormat="1" ht="16.5" spans="1:15">
      <c r="A13" s="34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302</v>
      </c>
      <c r="B20" s="37"/>
      <c r="C20" s="37"/>
      <c r="D20" s="38"/>
      <c r="E20" s="39"/>
      <c r="F20" s="58"/>
      <c r="G20" s="58"/>
      <c r="H20" s="58"/>
      <c r="I20" s="53"/>
      <c r="J20" s="36" t="s">
        <v>303</v>
      </c>
      <c r="K20" s="37"/>
      <c r="L20" s="37"/>
      <c r="M20" s="38"/>
      <c r="N20" s="37"/>
      <c r="O20" s="44"/>
    </row>
    <row r="21" ht="36" customHeight="1" spans="1:15">
      <c r="A21" s="40" t="s">
        <v>304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2 O13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A21" sqref="A21:M21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24.2" customWidth="1"/>
    <col min="5" max="5" width="6.2" customWidth="1"/>
    <col min="6" max="6" width="2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272</v>
      </c>
      <c r="B2" s="30" t="s">
        <v>277</v>
      </c>
      <c r="C2" s="30" t="s">
        <v>273</v>
      </c>
      <c r="D2" s="30" t="s">
        <v>274</v>
      </c>
      <c r="E2" s="30" t="s">
        <v>275</v>
      </c>
      <c r="F2" s="30" t="s">
        <v>276</v>
      </c>
      <c r="G2" s="29" t="s">
        <v>306</v>
      </c>
      <c r="H2" s="29"/>
      <c r="I2" s="29" t="s">
        <v>307</v>
      </c>
      <c r="J2" s="29"/>
      <c r="K2" s="31" t="s">
        <v>308</v>
      </c>
      <c r="L2" s="80" t="s">
        <v>309</v>
      </c>
      <c r="M2" s="42" t="s">
        <v>310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311</v>
      </c>
      <c r="H3" s="29" t="s">
        <v>312</v>
      </c>
      <c r="I3" s="29" t="s">
        <v>311</v>
      </c>
      <c r="J3" s="29" t="s">
        <v>312</v>
      </c>
      <c r="K3" s="33"/>
      <c r="L3" s="81"/>
      <c r="M3" s="43"/>
    </row>
    <row r="4" s="25" customFormat="1" ht="16.5" spans="1:13">
      <c r="A4" s="34">
        <v>1</v>
      </c>
      <c r="B4" s="34" t="s">
        <v>291</v>
      </c>
      <c r="C4" s="47" t="s">
        <v>288</v>
      </c>
      <c r="D4" s="34" t="s">
        <v>289</v>
      </c>
      <c r="E4" s="34" t="s">
        <v>290</v>
      </c>
      <c r="F4" s="34" t="s">
        <v>61</v>
      </c>
      <c r="G4" s="34">
        <v>1</v>
      </c>
      <c r="H4" s="34">
        <v>1</v>
      </c>
      <c r="I4" s="34">
        <v>0.3</v>
      </c>
      <c r="J4" s="34">
        <v>0.2</v>
      </c>
      <c r="K4" s="34" t="s">
        <v>313</v>
      </c>
      <c r="L4" s="34" t="s">
        <v>292</v>
      </c>
      <c r="M4" s="34" t="s">
        <v>293</v>
      </c>
    </row>
    <row r="5" s="25" customFormat="1" ht="16.5" spans="1:13">
      <c r="A5" s="34">
        <v>2</v>
      </c>
      <c r="B5" s="34" t="s">
        <v>291</v>
      </c>
      <c r="C5" s="47" t="s">
        <v>294</v>
      </c>
      <c r="D5" s="34" t="s">
        <v>289</v>
      </c>
      <c r="E5" s="34" t="s">
        <v>110</v>
      </c>
      <c r="F5" s="34" t="s">
        <v>61</v>
      </c>
      <c r="G5" s="34">
        <v>1</v>
      </c>
      <c r="H5" s="34">
        <v>1</v>
      </c>
      <c r="I5" s="34">
        <v>0.2</v>
      </c>
      <c r="J5" s="34">
        <v>0.2</v>
      </c>
      <c r="K5" s="34" t="s">
        <v>314</v>
      </c>
      <c r="L5" s="34" t="s">
        <v>292</v>
      </c>
      <c r="M5" s="34" t="s">
        <v>293</v>
      </c>
    </row>
    <row r="6" s="25" customFormat="1" ht="16.5" spans="1:13">
      <c r="A6" s="34">
        <v>3</v>
      </c>
      <c r="B6" s="34" t="s">
        <v>291</v>
      </c>
      <c r="C6" s="47" t="s">
        <v>295</v>
      </c>
      <c r="D6" s="34" t="s">
        <v>289</v>
      </c>
      <c r="E6" s="34" t="s">
        <v>110</v>
      </c>
      <c r="F6" s="34" t="s">
        <v>61</v>
      </c>
      <c r="G6" s="34">
        <v>1.1</v>
      </c>
      <c r="H6" s="34">
        <v>1.2</v>
      </c>
      <c r="I6" s="34">
        <v>0.1</v>
      </c>
      <c r="J6" s="34">
        <v>0.2</v>
      </c>
      <c r="K6" s="34" t="s">
        <v>315</v>
      </c>
      <c r="L6" s="34" t="s">
        <v>292</v>
      </c>
      <c r="M6" s="34" t="s">
        <v>293</v>
      </c>
    </row>
    <row r="7" s="25" customFormat="1" ht="16.5" spans="1:13">
      <c r="A7" s="34">
        <v>4</v>
      </c>
      <c r="B7" s="34" t="s">
        <v>291</v>
      </c>
      <c r="C7" s="50" t="s">
        <v>296</v>
      </c>
      <c r="D7" s="34" t="s">
        <v>289</v>
      </c>
      <c r="E7" s="34" t="s">
        <v>110</v>
      </c>
      <c r="F7" s="34" t="s">
        <v>61</v>
      </c>
      <c r="G7" s="34">
        <v>0.9</v>
      </c>
      <c r="H7" s="34">
        <v>0.8</v>
      </c>
      <c r="I7" s="34">
        <v>0.3</v>
      </c>
      <c r="J7" s="34">
        <v>0.2</v>
      </c>
      <c r="K7" s="34" t="s">
        <v>316</v>
      </c>
      <c r="L7" s="34" t="s">
        <v>292</v>
      </c>
      <c r="M7" s="34" t="s">
        <v>293</v>
      </c>
    </row>
    <row r="8" s="25" customFormat="1" ht="16.5" spans="1:13">
      <c r="A8" s="34">
        <v>5</v>
      </c>
      <c r="B8" s="34" t="s">
        <v>291</v>
      </c>
      <c r="C8" s="50" t="s">
        <v>297</v>
      </c>
      <c r="D8" s="34" t="s">
        <v>289</v>
      </c>
      <c r="E8" s="34" t="s">
        <v>110</v>
      </c>
      <c r="F8" s="34" t="s">
        <v>61</v>
      </c>
      <c r="G8" s="34">
        <v>0.5</v>
      </c>
      <c r="H8" s="34">
        <v>0.6</v>
      </c>
      <c r="I8" s="34">
        <v>0.2</v>
      </c>
      <c r="J8" s="34">
        <v>0.2</v>
      </c>
      <c r="K8" s="34" t="s">
        <v>317</v>
      </c>
      <c r="L8" s="34" t="s">
        <v>292</v>
      </c>
      <c r="M8" s="34" t="s">
        <v>293</v>
      </c>
    </row>
    <row r="9" s="25" customFormat="1" ht="16.5" spans="1:13">
      <c r="A9" s="34">
        <v>6</v>
      </c>
      <c r="B9" s="34" t="s">
        <v>291</v>
      </c>
      <c r="C9" s="51" t="s">
        <v>298</v>
      </c>
      <c r="D9" s="34" t="s">
        <v>289</v>
      </c>
      <c r="E9" s="34" t="s">
        <v>109</v>
      </c>
      <c r="F9" s="34" t="s">
        <v>61</v>
      </c>
      <c r="G9" s="34">
        <v>0.9</v>
      </c>
      <c r="H9" s="34">
        <v>0.8</v>
      </c>
      <c r="I9" s="34">
        <v>0.3</v>
      </c>
      <c r="J9" s="34">
        <v>0.2</v>
      </c>
      <c r="K9" s="34" t="s">
        <v>316</v>
      </c>
      <c r="L9" s="34" t="s">
        <v>292</v>
      </c>
      <c r="M9" s="34" t="s">
        <v>293</v>
      </c>
    </row>
    <row r="10" s="25" customFormat="1" ht="16.5" spans="1:13">
      <c r="A10" s="34">
        <v>7</v>
      </c>
      <c r="B10" s="34" t="s">
        <v>291</v>
      </c>
      <c r="C10" s="51" t="s">
        <v>299</v>
      </c>
      <c r="D10" s="34" t="s">
        <v>289</v>
      </c>
      <c r="E10" s="34" t="s">
        <v>109</v>
      </c>
      <c r="F10" s="34" t="s">
        <v>61</v>
      </c>
      <c r="G10" s="34">
        <v>0.5</v>
      </c>
      <c r="H10" s="34">
        <v>0.7</v>
      </c>
      <c r="I10" s="34">
        <v>0.4</v>
      </c>
      <c r="J10" s="34">
        <v>0.3</v>
      </c>
      <c r="K10" s="34" t="s">
        <v>318</v>
      </c>
      <c r="L10" s="34" t="s">
        <v>292</v>
      </c>
      <c r="M10" s="34" t="s">
        <v>293</v>
      </c>
    </row>
    <row r="11" s="25" customFormat="1" ht="16.5" spans="1:13">
      <c r="A11" s="34">
        <v>8</v>
      </c>
      <c r="B11" s="34" t="s">
        <v>291</v>
      </c>
      <c r="C11" s="51" t="s">
        <v>300</v>
      </c>
      <c r="D11" s="34" t="s">
        <v>289</v>
      </c>
      <c r="E11" s="34" t="s">
        <v>109</v>
      </c>
      <c r="F11" s="34" t="s">
        <v>61</v>
      </c>
      <c r="G11" s="34">
        <v>0.7</v>
      </c>
      <c r="H11" s="34">
        <v>0.9</v>
      </c>
      <c r="I11" s="34">
        <v>0.4</v>
      </c>
      <c r="J11" s="34">
        <v>0.6</v>
      </c>
      <c r="K11" s="34" t="s">
        <v>319</v>
      </c>
      <c r="L11" s="34" t="s">
        <v>292</v>
      </c>
      <c r="M11" s="34" t="s">
        <v>293</v>
      </c>
    </row>
    <row r="12" s="25" customFormat="1" ht="16.5" spans="1:13">
      <c r="A12" s="34">
        <v>9</v>
      </c>
      <c r="B12" s="34" t="s">
        <v>291</v>
      </c>
      <c r="C12" s="51" t="s">
        <v>301</v>
      </c>
      <c r="D12" s="34" t="s">
        <v>289</v>
      </c>
      <c r="E12" s="34" t="s">
        <v>109</v>
      </c>
      <c r="F12" s="34" t="s">
        <v>61</v>
      </c>
      <c r="G12" s="34">
        <v>0.4</v>
      </c>
      <c r="H12" s="34">
        <v>0.5</v>
      </c>
      <c r="I12" s="34">
        <v>0.3</v>
      </c>
      <c r="J12" s="34">
        <v>0.4</v>
      </c>
      <c r="K12" s="34" t="s">
        <v>320</v>
      </c>
      <c r="L12" s="34" t="s">
        <v>292</v>
      </c>
      <c r="M12" s="34" t="s">
        <v>293</v>
      </c>
    </row>
    <row r="13" s="25" customFormat="1" ht="16.5" spans="1:13">
      <c r="A13" s="34">
        <v>10</v>
      </c>
      <c r="B13" s="34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7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7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321</v>
      </c>
      <c r="B20" s="37"/>
      <c r="C20" s="37"/>
      <c r="D20" s="37"/>
      <c r="E20" s="38"/>
      <c r="F20" s="39"/>
      <c r="G20" s="53"/>
      <c r="H20" s="36" t="s">
        <v>303</v>
      </c>
      <c r="I20" s="37"/>
      <c r="J20" s="37"/>
      <c r="K20" s="38"/>
      <c r="L20" s="82"/>
      <c r="M20" s="44"/>
    </row>
    <row r="21" s="27" customFormat="1" ht="103.95" customHeight="1" spans="1:13">
      <c r="A21" s="40" t="s">
        <v>322</v>
      </c>
      <c r="B21" s="79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:M3 M4:M7 M13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A21" sqref="A21:W21"/>
    </sheetView>
  </sheetViews>
  <sheetFormatPr defaultColWidth="9" defaultRowHeight="17.25"/>
  <cols>
    <col min="1" max="1" width="8.5" style="60" customWidth="1"/>
    <col min="2" max="2" width="9.5" style="60" customWidth="1"/>
    <col min="3" max="3" width="6.4" style="60" customWidth="1"/>
    <col min="4" max="4" width="28.5" style="60" customWidth="1"/>
    <col min="5" max="5" width="6.2" style="60" customWidth="1"/>
    <col min="6" max="6" width="26.4" style="60" customWidth="1"/>
    <col min="7" max="7" width="7.9" style="60" customWidth="1"/>
    <col min="8" max="8" width="4.6" style="60" customWidth="1"/>
    <col min="9" max="9" width="6.2" style="60" customWidth="1"/>
    <col min="10" max="10" width="7.9" style="60" customWidth="1"/>
    <col min="11" max="11" width="9.5" style="60" customWidth="1"/>
    <col min="12" max="12" width="6.2" style="60" customWidth="1"/>
    <col min="13" max="13" width="7.9" style="60" customWidth="1"/>
    <col min="14" max="15" width="6.2" style="60" customWidth="1"/>
    <col min="16" max="16" width="7.9" style="60" customWidth="1"/>
    <col min="17" max="18" width="6.2" style="60" customWidth="1"/>
    <col min="19" max="20" width="7.9" style="60" customWidth="1"/>
    <col min="21" max="21" width="6.2" style="60" customWidth="1"/>
    <col min="22" max="22" width="5.4" style="60" customWidth="1"/>
    <col min="23" max="23" width="4.9" style="60" customWidth="1"/>
    <col min="24" max="16384" width="9" style="60"/>
  </cols>
  <sheetData>
    <row r="1" ht="29.25" spans="1:23">
      <c r="A1" s="61" t="s">
        <v>323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" customHeight="1" spans="1:23">
      <c r="A2" s="29" t="s">
        <v>324</v>
      </c>
      <c r="B2" s="29" t="s">
        <v>277</v>
      </c>
      <c r="C2" s="29" t="s">
        <v>273</v>
      </c>
      <c r="D2" s="29" t="s">
        <v>274</v>
      </c>
      <c r="E2" s="29" t="s">
        <v>275</v>
      </c>
      <c r="F2" s="29" t="s">
        <v>276</v>
      </c>
      <c r="G2" s="29" t="s">
        <v>325</v>
      </c>
      <c r="H2" s="29"/>
      <c r="I2" s="29"/>
      <c r="J2" s="29" t="s">
        <v>326</v>
      </c>
      <c r="K2" s="29"/>
      <c r="L2" s="29"/>
      <c r="M2" s="29" t="s">
        <v>327</v>
      </c>
      <c r="N2" s="29"/>
      <c r="O2" s="29"/>
      <c r="P2" s="29" t="s">
        <v>328</v>
      </c>
      <c r="Q2" s="29"/>
      <c r="R2" s="29"/>
      <c r="S2" s="29" t="s">
        <v>329</v>
      </c>
      <c r="T2" s="29"/>
      <c r="U2" s="29"/>
      <c r="V2" s="54" t="s">
        <v>330</v>
      </c>
      <c r="W2" s="54" t="s">
        <v>286</v>
      </c>
    </row>
    <row r="3" s="59" customFormat="1" ht="16.5" spans="1:23">
      <c r="A3" s="29"/>
      <c r="B3" s="29"/>
      <c r="C3" s="29"/>
      <c r="D3" s="29"/>
      <c r="E3" s="29"/>
      <c r="F3" s="29"/>
      <c r="G3" s="29" t="s">
        <v>331</v>
      </c>
      <c r="H3" s="29" t="s">
        <v>66</v>
      </c>
      <c r="I3" s="29" t="s">
        <v>277</v>
      </c>
      <c r="J3" s="29" t="s">
        <v>331</v>
      </c>
      <c r="K3" s="29" t="s">
        <v>66</v>
      </c>
      <c r="L3" s="29" t="s">
        <v>277</v>
      </c>
      <c r="M3" s="29" t="s">
        <v>331</v>
      </c>
      <c r="N3" s="29" t="s">
        <v>66</v>
      </c>
      <c r="O3" s="29" t="s">
        <v>277</v>
      </c>
      <c r="P3" s="29" t="s">
        <v>331</v>
      </c>
      <c r="Q3" s="29" t="s">
        <v>66</v>
      </c>
      <c r="R3" s="29" t="s">
        <v>277</v>
      </c>
      <c r="S3" s="29" t="s">
        <v>331</v>
      </c>
      <c r="T3" s="29" t="s">
        <v>66</v>
      </c>
      <c r="U3" s="29" t="s">
        <v>277</v>
      </c>
      <c r="V3" s="54"/>
      <c r="W3" s="54"/>
    </row>
    <row r="4" ht="16.5" spans="1:23">
      <c r="A4" s="62" t="s">
        <v>332</v>
      </c>
      <c r="B4" s="35" t="s">
        <v>291</v>
      </c>
      <c r="C4" s="47" t="s">
        <v>288</v>
      </c>
      <c r="D4" s="34" t="s">
        <v>289</v>
      </c>
      <c r="E4" s="34" t="s">
        <v>290</v>
      </c>
      <c r="F4" s="34" t="s">
        <v>61</v>
      </c>
      <c r="G4" s="63"/>
      <c r="H4" s="35" t="s">
        <v>333</v>
      </c>
      <c r="I4" s="63" t="s">
        <v>334</v>
      </c>
      <c r="J4" s="35"/>
      <c r="K4" s="35" t="s">
        <v>335</v>
      </c>
      <c r="L4" s="35" t="s">
        <v>336</v>
      </c>
      <c r="M4" s="35"/>
      <c r="N4" s="35"/>
      <c r="O4" s="35"/>
      <c r="P4" s="35"/>
      <c r="Q4" s="35"/>
      <c r="R4" s="35"/>
      <c r="S4" s="35"/>
      <c r="T4" s="35"/>
      <c r="U4" s="35"/>
      <c r="V4" s="35" t="s">
        <v>292</v>
      </c>
      <c r="W4" s="35" t="s">
        <v>293</v>
      </c>
    </row>
    <row r="5" ht="16.5" spans="1:23">
      <c r="A5" s="64"/>
      <c r="B5" s="35" t="s">
        <v>291</v>
      </c>
      <c r="C5" s="47" t="s">
        <v>294</v>
      </c>
      <c r="D5" s="34" t="s">
        <v>289</v>
      </c>
      <c r="E5" s="34" t="s">
        <v>110</v>
      </c>
      <c r="F5" s="34" t="s">
        <v>61</v>
      </c>
      <c r="G5" s="65" t="s">
        <v>337</v>
      </c>
      <c r="H5" s="65"/>
      <c r="I5" s="65"/>
      <c r="J5" s="29" t="s">
        <v>338</v>
      </c>
      <c r="K5" s="29"/>
      <c r="L5" s="29"/>
      <c r="M5" s="29" t="s">
        <v>339</v>
      </c>
      <c r="N5" s="29"/>
      <c r="O5" s="29"/>
      <c r="P5" s="29" t="s">
        <v>340</v>
      </c>
      <c r="Q5" s="29"/>
      <c r="R5" s="29"/>
      <c r="S5" s="29" t="s">
        <v>341</v>
      </c>
      <c r="T5" s="29"/>
      <c r="U5" s="29"/>
      <c r="V5" s="35"/>
      <c r="W5" s="35"/>
    </row>
    <row r="6" ht="16.5" spans="1:23">
      <c r="A6" s="64"/>
      <c r="B6" s="35" t="s">
        <v>291</v>
      </c>
      <c r="C6" s="47" t="s">
        <v>295</v>
      </c>
      <c r="D6" s="34" t="s">
        <v>289</v>
      </c>
      <c r="E6" s="34" t="s">
        <v>110</v>
      </c>
      <c r="F6" s="34" t="s">
        <v>61</v>
      </c>
      <c r="G6" s="65" t="s">
        <v>331</v>
      </c>
      <c r="H6" s="65" t="s">
        <v>66</v>
      </c>
      <c r="I6" s="65" t="s">
        <v>277</v>
      </c>
      <c r="J6" s="29" t="s">
        <v>331</v>
      </c>
      <c r="K6" s="29" t="s">
        <v>66</v>
      </c>
      <c r="L6" s="29" t="s">
        <v>277</v>
      </c>
      <c r="M6" s="29" t="s">
        <v>331</v>
      </c>
      <c r="N6" s="29" t="s">
        <v>66</v>
      </c>
      <c r="O6" s="29" t="s">
        <v>277</v>
      </c>
      <c r="P6" s="29" t="s">
        <v>331</v>
      </c>
      <c r="Q6" s="29" t="s">
        <v>66</v>
      </c>
      <c r="R6" s="29" t="s">
        <v>277</v>
      </c>
      <c r="S6" s="29" t="s">
        <v>331</v>
      </c>
      <c r="T6" s="29" t="s">
        <v>66</v>
      </c>
      <c r="U6" s="29" t="s">
        <v>277</v>
      </c>
      <c r="V6" s="35"/>
      <c r="W6" s="35"/>
    </row>
    <row r="7" ht="16.5" spans="1:23">
      <c r="A7" s="66"/>
      <c r="B7" s="35" t="s">
        <v>291</v>
      </c>
      <c r="C7" s="50" t="s">
        <v>296</v>
      </c>
      <c r="D7" s="34" t="s">
        <v>289</v>
      </c>
      <c r="E7" s="34" t="s">
        <v>110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342</v>
      </c>
      <c r="R7" s="35" t="s">
        <v>343</v>
      </c>
      <c r="S7" s="35"/>
      <c r="T7" s="35" t="s">
        <v>344</v>
      </c>
      <c r="U7" s="35" t="s">
        <v>345</v>
      </c>
      <c r="V7" s="35" t="s">
        <v>292</v>
      </c>
      <c r="W7" s="35" t="s">
        <v>293</v>
      </c>
    </row>
    <row r="8" spans="1:23">
      <c r="A8" s="67"/>
      <c r="B8" s="35" t="s">
        <v>291</v>
      </c>
      <c r="C8" s="50" t="s">
        <v>297</v>
      </c>
      <c r="D8" s="34" t="s">
        <v>289</v>
      </c>
      <c r="E8" s="34" t="s">
        <v>110</v>
      </c>
      <c r="F8" s="34" t="s">
        <v>61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7"/>
      <c r="B9" s="35" t="s">
        <v>291</v>
      </c>
      <c r="C9" s="51" t="s">
        <v>298</v>
      </c>
      <c r="D9" s="34" t="s">
        <v>289</v>
      </c>
      <c r="E9" s="34" t="s">
        <v>109</v>
      </c>
      <c r="F9" s="34" t="s">
        <v>61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8"/>
      <c r="B10" s="35" t="s">
        <v>291</v>
      </c>
      <c r="C10" s="51" t="s">
        <v>299</v>
      </c>
      <c r="D10" s="34" t="s">
        <v>289</v>
      </c>
      <c r="E10" s="34" t="s">
        <v>109</v>
      </c>
      <c r="F10" s="34" t="s">
        <v>61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8"/>
      <c r="B11" s="35" t="s">
        <v>291</v>
      </c>
      <c r="C11" s="51" t="s">
        <v>300</v>
      </c>
      <c r="D11" s="34" t="s">
        <v>289</v>
      </c>
      <c r="E11" s="34" t="s">
        <v>109</v>
      </c>
      <c r="F11" s="34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8"/>
      <c r="B12" s="35" t="s">
        <v>291</v>
      </c>
      <c r="C12" s="51" t="s">
        <v>301</v>
      </c>
      <c r="D12" s="34" t="s">
        <v>289</v>
      </c>
      <c r="E12" s="34" t="s">
        <v>109</v>
      </c>
      <c r="F12" s="34" t="s">
        <v>61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8"/>
      <c r="B13" s="35"/>
      <c r="C13" s="47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8"/>
      <c r="B14" s="35"/>
      <c r="C14" s="47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8"/>
      <c r="B15" s="35"/>
      <c r="C15" s="47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8"/>
      <c r="B16" s="35"/>
      <c r="C16" s="47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8"/>
      <c r="B17" s="35"/>
      <c r="C17" s="47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8"/>
      <c r="B18" s="35"/>
      <c r="C18" s="47"/>
      <c r="D18" s="34"/>
      <c r="E18" s="35"/>
      <c r="F18" s="3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>
      <c r="A19" s="68"/>
      <c r="B19" s="35"/>
      <c r="C19" s="47"/>
      <c r="D19" s="34"/>
      <c r="E19" s="35"/>
      <c r="F19" s="34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ht="21" spans="1:23">
      <c r="A20" s="69" t="s">
        <v>321</v>
      </c>
      <c r="B20" s="70"/>
      <c r="C20" s="70"/>
      <c r="D20" s="70"/>
      <c r="E20" s="71"/>
      <c r="F20" s="72"/>
      <c r="G20" s="73"/>
      <c r="H20" s="74"/>
      <c r="I20" s="74"/>
      <c r="J20" s="69" t="s">
        <v>303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77"/>
      <c r="W20" s="78"/>
    </row>
    <row r="21" ht="61.05" customHeight="1" spans="1:23">
      <c r="A21" s="75" t="s">
        <v>346</v>
      </c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4" t="s">
        <v>348</v>
      </c>
      <c r="B2" s="55" t="s">
        <v>273</v>
      </c>
      <c r="C2" s="55" t="s">
        <v>274</v>
      </c>
      <c r="D2" s="55" t="s">
        <v>275</v>
      </c>
      <c r="E2" s="55" t="s">
        <v>276</v>
      </c>
      <c r="F2" s="55" t="s">
        <v>277</v>
      </c>
      <c r="G2" s="54" t="s">
        <v>349</v>
      </c>
      <c r="H2" s="54" t="s">
        <v>350</v>
      </c>
      <c r="I2" s="54" t="s">
        <v>351</v>
      </c>
      <c r="J2" s="54" t="s">
        <v>350</v>
      </c>
      <c r="K2" s="54" t="s">
        <v>352</v>
      </c>
      <c r="L2" s="54" t="s">
        <v>350</v>
      </c>
      <c r="M2" s="55" t="s">
        <v>330</v>
      </c>
      <c r="N2" s="55" t="s">
        <v>286</v>
      </c>
    </row>
    <row r="3" s="27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7" customFormat="1" ht="17.25" spans="1:14">
      <c r="A4" s="57" t="s">
        <v>348</v>
      </c>
      <c r="B4" s="57" t="s">
        <v>353</v>
      </c>
      <c r="C4" s="57" t="s">
        <v>331</v>
      </c>
      <c r="D4" s="57" t="s">
        <v>275</v>
      </c>
      <c r="E4" s="55" t="s">
        <v>276</v>
      </c>
      <c r="F4" s="55" t="s">
        <v>277</v>
      </c>
      <c r="G4" s="54" t="s">
        <v>349</v>
      </c>
      <c r="H4" s="54" t="s">
        <v>350</v>
      </c>
      <c r="I4" s="54" t="s">
        <v>351</v>
      </c>
      <c r="J4" s="54" t="s">
        <v>350</v>
      </c>
      <c r="K4" s="54" t="s">
        <v>352</v>
      </c>
      <c r="L4" s="54" t="s">
        <v>350</v>
      </c>
      <c r="M4" s="55" t="s">
        <v>330</v>
      </c>
      <c r="N4" s="55" t="s">
        <v>286</v>
      </c>
    </row>
    <row r="5" s="27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7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7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7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7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7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6" customFormat="1" ht="21" spans="1:14">
      <c r="A11" s="36" t="s">
        <v>354</v>
      </c>
      <c r="B11" s="37"/>
      <c r="C11" s="37"/>
      <c r="D11" s="38"/>
      <c r="E11" s="39"/>
      <c r="F11" s="58"/>
      <c r="G11" s="53"/>
      <c r="H11" s="58"/>
      <c r="I11" s="36" t="s">
        <v>355</v>
      </c>
      <c r="J11" s="37"/>
      <c r="K11" s="37"/>
      <c r="L11" s="37"/>
      <c r="M11" s="37"/>
      <c r="N11" s="44"/>
    </row>
    <row r="12" s="27" customFormat="1" ht="51" customHeight="1" spans="1:14">
      <c r="A12" s="40" t="s">
        <v>356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I22" sqref="I22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28.7" customWidth="1"/>
    <col min="5" max="5" width="6.2" customWidth="1"/>
    <col min="6" max="6" width="27.7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357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324</v>
      </c>
      <c r="B2" s="30" t="s">
        <v>277</v>
      </c>
      <c r="C2" s="30" t="s">
        <v>273</v>
      </c>
      <c r="D2" s="30" t="s">
        <v>274</v>
      </c>
      <c r="E2" s="30" t="s">
        <v>275</v>
      </c>
      <c r="F2" s="30" t="s">
        <v>276</v>
      </c>
      <c r="G2" s="29" t="s">
        <v>358</v>
      </c>
      <c r="H2" s="29" t="s">
        <v>359</v>
      </c>
      <c r="I2" s="29" t="s">
        <v>360</v>
      </c>
      <c r="J2" s="29" t="s">
        <v>361</v>
      </c>
      <c r="K2" s="30" t="s">
        <v>330</v>
      </c>
      <c r="L2" s="30" t="s">
        <v>286</v>
      </c>
    </row>
    <row r="3" s="45" customFormat="1" ht="16.5" spans="1:12">
      <c r="A3" s="46" t="s">
        <v>332</v>
      </c>
      <c r="B3" s="35" t="s">
        <v>291</v>
      </c>
      <c r="C3" s="47" t="s">
        <v>288</v>
      </c>
      <c r="D3" s="34" t="s">
        <v>289</v>
      </c>
      <c r="E3" s="34" t="s">
        <v>290</v>
      </c>
      <c r="F3" s="34" t="s">
        <v>61</v>
      </c>
      <c r="G3" s="34" t="s">
        <v>362</v>
      </c>
      <c r="H3" s="34" t="s">
        <v>363</v>
      </c>
      <c r="I3" s="34"/>
      <c r="J3" s="34"/>
      <c r="K3" s="34" t="s">
        <v>292</v>
      </c>
      <c r="L3" s="34" t="s">
        <v>293</v>
      </c>
    </row>
    <row r="4" s="45" customFormat="1" ht="16.5" spans="1:12">
      <c r="A4" s="48"/>
      <c r="B4" s="35" t="s">
        <v>291</v>
      </c>
      <c r="C4" s="47" t="s">
        <v>294</v>
      </c>
      <c r="D4" s="34" t="s">
        <v>289</v>
      </c>
      <c r="E4" s="34" t="s">
        <v>110</v>
      </c>
      <c r="F4" s="34" t="s">
        <v>61</v>
      </c>
      <c r="G4" s="34" t="s">
        <v>362</v>
      </c>
      <c r="H4" s="34" t="s">
        <v>363</v>
      </c>
      <c r="I4" s="34"/>
      <c r="J4" s="34"/>
      <c r="K4" s="34" t="s">
        <v>292</v>
      </c>
      <c r="L4" s="34" t="s">
        <v>293</v>
      </c>
    </row>
    <row r="5" s="45" customFormat="1" ht="16.5" spans="1:12">
      <c r="A5" s="48"/>
      <c r="B5" s="35" t="s">
        <v>291</v>
      </c>
      <c r="C5" s="47" t="s">
        <v>295</v>
      </c>
      <c r="D5" s="34" t="s">
        <v>289</v>
      </c>
      <c r="E5" s="34" t="s">
        <v>110</v>
      </c>
      <c r="F5" s="34" t="s">
        <v>61</v>
      </c>
      <c r="G5" s="34" t="s">
        <v>362</v>
      </c>
      <c r="H5" s="34" t="s">
        <v>363</v>
      </c>
      <c r="I5" s="34"/>
      <c r="J5" s="34"/>
      <c r="K5" s="34" t="s">
        <v>292</v>
      </c>
      <c r="L5" s="34" t="s">
        <v>293</v>
      </c>
    </row>
    <row r="6" s="45" customFormat="1" ht="16.5" spans="1:12">
      <c r="A6" s="49"/>
      <c r="B6" s="35" t="s">
        <v>291</v>
      </c>
      <c r="C6" s="50" t="s">
        <v>296</v>
      </c>
      <c r="D6" s="34" t="s">
        <v>289</v>
      </c>
      <c r="E6" s="34" t="s">
        <v>110</v>
      </c>
      <c r="F6" s="34" t="s">
        <v>61</v>
      </c>
      <c r="G6" s="34" t="s">
        <v>362</v>
      </c>
      <c r="H6" s="34" t="s">
        <v>363</v>
      </c>
      <c r="I6" s="34"/>
      <c r="J6" s="34"/>
      <c r="K6" s="34" t="s">
        <v>292</v>
      </c>
      <c r="L6" s="34" t="s">
        <v>293</v>
      </c>
    </row>
    <row r="7" s="45" customFormat="1" ht="16.5" spans="1:12">
      <c r="A7" s="34"/>
      <c r="B7" s="35" t="s">
        <v>291</v>
      </c>
      <c r="C7" s="50" t="s">
        <v>297</v>
      </c>
      <c r="D7" s="34" t="s">
        <v>289</v>
      </c>
      <c r="E7" s="34" t="s">
        <v>110</v>
      </c>
      <c r="F7" s="34" t="s">
        <v>61</v>
      </c>
      <c r="G7" s="34" t="s">
        <v>362</v>
      </c>
      <c r="H7" s="34" t="s">
        <v>363</v>
      </c>
      <c r="I7" s="34"/>
      <c r="J7" s="34"/>
      <c r="K7" s="34" t="s">
        <v>292</v>
      </c>
      <c r="L7" s="34" t="s">
        <v>293</v>
      </c>
    </row>
    <row r="8" s="45" customFormat="1" ht="16.5" spans="1:12">
      <c r="A8" s="34"/>
      <c r="B8" s="35" t="s">
        <v>291</v>
      </c>
      <c r="C8" s="51" t="s">
        <v>298</v>
      </c>
      <c r="D8" s="34" t="s">
        <v>289</v>
      </c>
      <c r="E8" s="34" t="s">
        <v>109</v>
      </c>
      <c r="F8" s="34" t="s">
        <v>61</v>
      </c>
      <c r="G8" s="34" t="s">
        <v>362</v>
      </c>
      <c r="H8" s="34" t="s">
        <v>363</v>
      </c>
      <c r="I8" s="34"/>
      <c r="J8" s="34"/>
      <c r="K8" s="34" t="s">
        <v>292</v>
      </c>
      <c r="L8" s="34" t="s">
        <v>293</v>
      </c>
    </row>
    <row r="9" s="45" customFormat="1" ht="16.5" spans="1:12">
      <c r="A9" s="34"/>
      <c r="B9" s="35" t="s">
        <v>291</v>
      </c>
      <c r="C9" s="51" t="s">
        <v>299</v>
      </c>
      <c r="D9" s="34" t="s">
        <v>289</v>
      </c>
      <c r="E9" s="34" t="s">
        <v>109</v>
      </c>
      <c r="F9" s="34" t="s">
        <v>61</v>
      </c>
      <c r="G9" s="34" t="s">
        <v>362</v>
      </c>
      <c r="H9" s="34" t="s">
        <v>363</v>
      </c>
      <c r="I9" s="34"/>
      <c r="J9" s="34"/>
      <c r="K9" s="34" t="s">
        <v>292</v>
      </c>
      <c r="L9" s="34" t="s">
        <v>293</v>
      </c>
    </row>
    <row r="10" s="45" customFormat="1" ht="16.5" spans="1:12">
      <c r="A10" s="34"/>
      <c r="B10" s="35" t="s">
        <v>291</v>
      </c>
      <c r="C10" s="51" t="s">
        <v>300</v>
      </c>
      <c r="D10" s="34" t="s">
        <v>289</v>
      </c>
      <c r="E10" s="34" t="s">
        <v>109</v>
      </c>
      <c r="F10" s="34" t="s">
        <v>61</v>
      </c>
      <c r="G10" s="34" t="s">
        <v>362</v>
      </c>
      <c r="H10" s="34" t="s">
        <v>363</v>
      </c>
      <c r="I10" s="34"/>
      <c r="J10" s="34"/>
      <c r="K10" s="34" t="s">
        <v>292</v>
      </c>
      <c r="L10" s="34" t="s">
        <v>293</v>
      </c>
    </row>
    <row r="11" s="45" customFormat="1" ht="16.5" spans="1:12">
      <c r="A11" s="34"/>
      <c r="B11" s="35" t="s">
        <v>291</v>
      </c>
      <c r="C11" s="51" t="s">
        <v>301</v>
      </c>
      <c r="D11" s="34" t="s">
        <v>289</v>
      </c>
      <c r="E11" s="34" t="s">
        <v>109</v>
      </c>
      <c r="F11" s="34" t="s">
        <v>61</v>
      </c>
      <c r="G11" s="34" t="s">
        <v>362</v>
      </c>
      <c r="H11" s="34" t="s">
        <v>363</v>
      </c>
      <c r="I11" s="34"/>
      <c r="J11" s="34"/>
      <c r="K11" s="34" t="s">
        <v>292</v>
      </c>
      <c r="L11" s="34" t="s">
        <v>293</v>
      </c>
    </row>
    <row r="12" s="45" customFormat="1" ht="16.5" spans="1:12">
      <c r="A12" s="34"/>
      <c r="B12" s="35"/>
      <c r="C12" s="52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52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2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2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2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2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321</v>
      </c>
      <c r="B18" s="37"/>
      <c r="C18" s="37"/>
      <c r="D18" s="37"/>
      <c r="E18" s="38"/>
      <c r="F18" s="39"/>
      <c r="G18" s="53"/>
      <c r="H18" s="36" t="s">
        <v>303</v>
      </c>
      <c r="I18" s="37"/>
      <c r="J18" s="38"/>
      <c r="K18" s="37"/>
      <c r="L18" s="44"/>
    </row>
    <row r="19" s="27" customFormat="1" ht="70.05" customHeight="1" spans="1:12">
      <c r="A19" s="40" t="s">
        <v>364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7 L8 L9 L10 L11 L3:L6 L12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4" sqref="I14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365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272</v>
      </c>
      <c r="B2" s="30" t="s">
        <v>277</v>
      </c>
      <c r="C2" s="30" t="s">
        <v>331</v>
      </c>
      <c r="D2" s="30" t="s">
        <v>275</v>
      </c>
      <c r="E2" s="30" t="s">
        <v>276</v>
      </c>
      <c r="F2" s="29" t="s">
        <v>366</v>
      </c>
      <c r="G2" s="29" t="s">
        <v>307</v>
      </c>
      <c r="H2" s="31" t="s">
        <v>308</v>
      </c>
      <c r="I2" s="42" t="s">
        <v>310</v>
      </c>
    </row>
    <row r="3" s="24" customFormat="1" ht="16.5" spans="1:9">
      <c r="A3" s="29"/>
      <c r="B3" s="32"/>
      <c r="C3" s="32"/>
      <c r="D3" s="32"/>
      <c r="E3" s="32"/>
      <c r="F3" s="29" t="s">
        <v>367</v>
      </c>
      <c r="G3" s="29" t="s">
        <v>311</v>
      </c>
      <c r="H3" s="33"/>
      <c r="I3" s="43"/>
    </row>
    <row r="4" s="25" customFormat="1" ht="16.5" spans="1:9">
      <c r="A4" s="34">
        <v>1</v>
      </c>
      <c r="B4" s="34" t="s">
        <v>336</v>
      </c>
      <c r="C4" s="34" t="s">
        <v>335</v>
      </c>
      <c r="D4" s="34" t="s">
        <v>368</v>
      </c>
      <c r="E4" s="35"/>
      <c r="F4" s="34">
        <v>0.5</v>
      </c>
      <c r="G4" s="34">
        <v>0.3</v>
      </c>
      <c r="H4" s="34">
        <f>F4+G4</f>
        <v>0.8</v>
      </c>
      <c r="I4" s="34" t="s">
        <v>293</v>
      </c>
    </row>
    <row r="5" s="25" customFormat="1" ht="16.5" spans="1:9">
      <c r="A5" s="34">
        <v>2</v>
      </c>
      <c r="B5" s="34" t="s">
        <v>336</v>
      </c>
      <c r="C5" s="34" t="s">
        <v>369</v>
      </c>
      <c r="D5" s="34" t="s">
        <v>370</v>
      </c>
      <c r="E5" s="35"/>
      <c r="F5" s="34">
        <v>0.5</v>
      </c>
      <c r="G5" s="34">
        <v>0.3</v>
      </c>
      <c r="H5" s="34">
        <f>F5+G5</f>
        <v>0.8</v>
      </c>
      <c r="I5" s="34" t="s">
        <v>293</v>
      </c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321</v>
      </c>
      <c r="B10" s="37"/>
      <c r="C10" s="37"/>
      <c r="D10" s="38"/>
      <c r="E10" s="39"/>
      <c r="F10" s="36" t="s">
        <v>303</v>
      </c>
      <c r="G10" s="37"/>
      <c r="H10" s="38"/>
      <c r="I10" s="44"/>
    </row>
    <row r="11" s="27" customFormat="1" ht="37.05" customHeight="1" spans="1:9">
      <c r="A11" s="40" t="s">
        <v>371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372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373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374</v>
      </c>
      <c r="B4" s="6" t="s">
        <v>375</v>
      </c>
      <c r="C4" s="7" t="s">
        <v>376</v>
      </c>
      <c r="D4" s="8"/>
      <c r="E4" s="6" t="s">
        <v>377</v>
      </c>
      <c r="F4" s="6" t="s">
        <v>378</v>
      </c>
      <c r="G4" s="6" t="s">
        <v>379</v>
      </c>
      <c r="H4" s="6" t="s">
        <v>380</v>
      </c>
      <c r="I4" s="7" t="s">
        <v>381</v>
      </c>
      <c r="J4" s="22"/>
      <c r="K4" s="8"/>
    </row>
    <row r="5" ht="15" spans="1:11">
      <c r="A5" s="9" t="s">
        <v>382</v>
      </c>
      <c r="B5" s="10" t="s">
        <v>383</v>
      </c>
      <c r="C5" s="10" t="s">
        <v>384</v>
      </c>
      <c r="D5" s="10" t="s">
        <v>385</v>
      </c>
      <c r="E5" s="10" t="s">
        <v>383</v>
      </c>
      <c r="F5" s="10" t="s">
        <v>386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387</v>
      </c>
      <c r="B7" s="12" t="s">
        <v>388</v>
      </c>
      <c r="E7" s="11" t="s">
        <v>389</v>
      </c>
      <c r="F7" s="12" t="s">
        <v>390</v>
      </c>
      <c r="I7" s="11" t="s">
        <v>391</v>
      </c>
      <c r="J7" s="12" t="s">
        <v>392</v>
      </c>
    </row>
    <row r="8" ht="15" spans="1:10">
      <c r="A8" s="13" t="s">
        <v>393</v>
      </c>
      <c r="B8" s="14" t="s">
        <v>384</v>
      </c>
      <c r="E8" s="13" t="s">
        <v>394</v>
      </c>
      <c r="F8" s="15" t="s">
        <v>383</v>
      </c>
      <c r="I8" s="13" t="s">
        <v>395</v>
      </c>
      <c r="J8" s="15" t="s">
        <v>383</v>
      </c>
    </row>
    <row r="9" ht="15" spans="1:10">
      <c r="A9" s="13" t="s">
        <v>396</v>
      </c>
      <c r="B9" s="15" t="s">
        <v>382</v>
      </c>
      <c r="E9" s="13" t="s">
        <v>397</v>
      </c>
      <c r="F9" s="14" t="s">
        <v>398</v>
      </c>
      <c r="I9" s="13" t="s">
        <v>399</v>
      </c>
      <c r="J9" s="14" t="s">
        <v>400</v>
      </c>
    </row>
    <row r="10" ht="15" spans="1:10">
      <c r="A10" s="13" t="s">
        <v>401</v>
      </c>
      <c r="B10" s="14" t="s">
        <v>402</v>
      </c>
      <c r="E10" s="13" t="s">
        <v>403</v>
      </c>
      <c r="F10" s="14" t="s">
        <v>404</v>
      </c>
      <c r="I10" s="13" t="s">
        <v>405</v>
      </c>
      <c r="J10" s="14" t="s">
        <v>406</v>
      </c>
    </row>
    <row r="11" ht="15" spans="1:10">
      <c r="A11" s="13" t="s">
        <v>407</v>
      </c>
      <c r="B11" s="14" t="s">
        <v>408</v>
      </c>
      <c r="I11" s="13" t="s">
        <v>409</v>
      </c>
      <c r="J11" s="14" t="s">
        <v>382</v>
      </c>
    </row>
    <row r="12" ht="15" spans="9:10">
      <c r="I12" s="13" t="s">
        <v>410</v>
      </c>
      <c r="J12" s="14" t="s">
        <v>398</v>
      </c>
    </row>
    <row r="13" ht="15" spans="9:10">
      <c r="I13" s="13" t="s">
        <v>411</v>
      </c>
      <c r="J13" s="14" t="s">
        <v>404</v>
      </c>
    </row>
    <row r="14" ht="15"/>
    <row r="15" ht="15" spans="1:10">
      <c r="A15" s="11" t="s">
        <v>412</v>
      </c>
      <c r="B15" s="12" t="s">
        <v>413</v>
      </c>
      <c r="E15" s="11" t="s">
        <v>414</v>
      </c>
      <c r="F15" s="12" t="s">
        <v>415</v>
      </c>
      <c r="I15" s="11" t="s">
        <v>416</v>
      </c>
      <c r="J15" s="12" t="s">
        <v>417</v>
      </c>
    </row>
    <row r="16" ht="15" spans="1:10">
      <c r="A16" s="13">
        <v>2019</v>
      </c>
      <c r="B16" s="14" t="s">
        <v>418</v>
      </c>
      <c r="E16" s="13" t="s">
        <v>419</v>
      </c>
      <c r="F16" s="14">
        <v>1</v>
      </c>
      <c r="I16" s="13" t="s">
        <v>420</v>
      </c>
      <c r="J16" s="14">
        <v>0</v>
      </c>
    </row>
    <row r="17" ht="15" spans="1:10">
      <c r="A17" s="13">
        <v>2020</v>
      </c>
      <c r="B17" s="14" t="s">
        <v>421</v>
      </c>
      <c r="E17" s="13" t="s">
        <v>422</v>
      </c>
      <c r="F17" s="14">
        <v>2</v>
      </c>
      <c r="I17" s="13" t="s">
        <v>423</v>
      </c>
      <c r="J17" s="15">
        <v>1</v>
      </c>
    </row>
    <row r="18" ht="15" spans="1:10">
      <c r="A18" s="13">
        <v>2021</v>
      </c>
      <c r="B18" s="15" t="s">
        <v>386</v>
      </c>
      <c r="E18" s="13" t="s">
        <v>424</v>
      </c>
      <c r="F18" s="14">
        <v>3</v>
      </c>
      <c r="I18" s="13" t="s">
        <v>425</v>
      </c>
      <c r="J18" s="14">
        <v>2</v>
      </c>
    </row>
    <row r="19" ht="15" spans="1:10">
      <c r="A19" s="13">
        <v>2022</v>
      </c>
      <c r="B19" s="14" t="s">
        <v>426</v>
      </c>
      <c r="E19" s="13" t="s">
        <v>427</v>
      </c>
      <c r="F19" s="14">
        <v>4</v>
      </c>
      <c r="I19" s="13" t="s">
        <v>428</v>
      </c>
      <c r="J19" s="14">
        <v>3</v>
      </c>
    </row>
    <row r="20" ht="15" spans="1:10">
      <c r="A20" s="13">
        <v>2023</v>
      </c>
      <c r="B20" s="14" t="s">
        <v>429</v>
      </c>
      <c r="E20" s="13" t="s">
        <v>430</v>
      </c>
      <c r="F20" s="14">
        <v>8</v>
      </c>
      <c r="I20" s="13" t="s">
        <v>431</v>
      </c>
      <c r="J20" s="14">
        <v>4</v>
      </c>
    </row>
    <row r="21" ht="15" spans="1:10">
      <c r="A21" s="13">
        <v>2024</v>
      </c>
      <c r="B21" s="14" t="s">
        <v>432</v>
      </c>
      <c r="E21" s="13" t="s">
        <v>433</v>
      </c>
      <c r="F21" s="15">
        <v>9</v>
      </c>
      <c r="I21" s="13" t="s">
        <v>434</v>
      </c>
      <c r="J21" s="14">
        <v>5</v>
      </c>
    </row>
    <row r="22" ht="15" spans="1:2">
      <c r="A22" s="13">
        <v>2025</v>
      </c>
      <c r="B22" s="14" t="s">
        <v>408</v>
      </c>
    </row>
    <row r="23" ht="15"/>
    <row r="24" ht="15" spans="1:11">
      <c r="A24" s="16" t="s">
        <v>435</v>
      </c>
      <c r="B24" s="17" t="s">
        <v>436</v>
      </c>
      <c r="D24" s="18" t="s">
        <v>272</v>
      </c>
      <c r="E24" s="19" t="s">
        <v>376</v>
      </c>
      <c r="F24" s="19" t="s">
        <v>437</v>
      </c>
      <c r="G24" s="19" t="s">
        <v>438</v>
      </c>
      <c r="H24" s="18" t="s">
        <v>272</v>
      </c>
      <c r="I24" s="19" t="s">
        <v>376</v>
      </c>
      <c r="J24" s="19" t="s">
        <v>437</v>
      </c>
      <c r="K24" s="19" t="s">
        <v>438</v>
      </c>
    </row>
    <row r="25" ht="15" spans="1:11">
      <c r="A25" s="13" t="s">
        <v>439</v>
      </c>
      <c r="B25" s="15" t="s">
        <v>440</v>
      </c>
      <c r="D25" s="13">
        <v>1</v>
      </c>
      <c r="E25" s="20" t="s">
        <v>440</v>
      </c>
      <c r="F25" s="20" t="s">
        <v>439</v>
      </c>
      <c r="G25" s="14" t="s">
        <v>441</v>
      </c>
      <c r="H25" s="11">
        <v>105</v>
      </c>
      <c r="I25" s="20" t="s">
        <v>440</v>
      </c>
      <c r="J25" s="20" t="s">
        <v>442</v>
      </c>
      <c r="K25" s="12" t="s">
        <v>443</v>
      </c>
    </row>
    <row r="26" ht="15" spans="1:11">
      <c r="A26" s="13" t="s">
        <v>444</v>
      </c>
      <c r="B26" s="14" t="s">
        <v>445</v>
      </c>
      <c r="D26" s="13">
        <v>2</v>
      </c>
      <c r="E26" s="21"/>
      <c r="F26" s="21"/>
      <c r="G26" s="14" t="s">
        <v>446</v>
      </c>
      <c r="H26" s="13">
        <v>106</v>
      </c>
      <c r="I26" s="21"/>
      <c r="J26" s="21"/>
      <c r="K26" s="14" t="s">
        <v>447</v>
      </c>
    </row>
    <row r="27" ht="15" spans="1:11">
      <c r="A27" s="13" t="s">
        <v>448</v>
      </c>
      <c r="B27" s="14" t="s">
        <v>449</v>
      </c>
      <c r="D27" s="13">
        <v>3</v>
      </c>
      <c r="E27" s="21"/>
      <c r="F27" s="21"/>
      <c r="G27" s="14" t="s">
        <v>450</v>
      </c>
      <c r="H27" s="13">
        <v>107</v>
      </c>
      <c r="I27" s="21"/>
      <c r="J27" s="21"/>
      <c r="K27" s="14" t="s">
        <v>451</v>
      </c>
    </row>
    <row r="28" ht="15" spans="1:11">
      <c r="A28" s="13" t="s">
        <v>452</v>
      </c>
      <c r="B28" s="14" t="s">
        <v>453</v>
      </c>
      <c r="D28" s="13">
        <v>4</v>
      </c>
      <c r="E28" s="21"/>
      <c r="F28" s="21"/>
      <c r="G28" s="14" t="s">
        <v>454</v>
      </c>
      <c r="H28" s="13">
        <v>108</v>
      </c>
      <c r="I28" s="21"/>
      <c r="J28" s="21"/>
      <c r="K28" s="14" t="s">
        <v>455</v>
      </c>
    </row>
    <row r="29" ht="15" spans="1:11">
      <c r="A29" s="13" t="s">
        <v>456</v>
      </c>
      <c r="B29" s="14" t="s">
        <v>457</v>
      </c>
      <c r="D29" s="13">
        <v>5</v>
      </c>
      <c r="E29" s="21"/>
      <c r="F29" s="21"/>
      <c r="G29" s="14" t="s">
        <v>458</v>
      </c>
      <c r="H29" s="13">
        <v>109</v>
      </c>
      <c r="I29" s="21"/>
      <c r="J29" s="21"/>
      <c r="K29" s="14" t="s">
        <v>459</v>
      </c>
    </row>
    <row r="30" ht="15" spans="1:11">
      <c r="A30" s="13" t="s">
        <v>460</v>
      </c>
      <c r="B30" s="14" t="s">
        <v>461</v>
      </c>
      <c r="D30" s="13">
        <v>6</v>
      </c>
      <c r="E30" s="21"/>
      <c r="F30" s="21"/>
      <c r="G30" s="14" t="s">
        <v>462</v>
      </c>
      <c r="H30" s="13">
        <v>110</v>
      </c>
      <c r="I30" s="21"/>
      <c r="J30" s="21"/>
      <c r="K30" s="14" t="s">
        <v>463</v>
      </c>
    </row>
    <row r="31" ht="15" spans="1:11">
      <c r="A31" s="13" t="s">
        <v>464</v>
      </c>
      <c r="B31" s="14" t="s">
        <v>465</v>
      </c>
      <c r="D31" s="13">
        <v>7</v>
      </c>
      <c r="E31" s="13"/>
      <c r="F31" s="13"/>
      <c r="G31" s="14" t="s">
        <v>466</v>
      </c>
      <c r="H31" s="13">
        <v>111</v>
      </c>
      <c r="I31" s="21"/>
      <c r="J31" s="21"/>
      <c r="K31" s="14" t="s">
        <v>467</v>
      </c>
    </row>
    <row r="32" ht="15" spans="1:11">
      <c r="A32" s="13" t="s">
        <v>468</v>
      </c>
      <c r="B32" s="14" t="s">
        <v>469</v>
      </c>
      <c r="D32" s="13">
        <v>8</v>
      </c>
      <c r="E32" s="20" t="s">
        <v>445</v>
      </c>
      <c r="F32" s="20" t="s">
        <v>444</v>
      </c>
      <c r="G32" s="14" t="s">
        <v>470</v>
      </c>
      <c r="H32" s="13">
        <v>112</v>
      </c>
      <c r="I32" s="21"/>
      <c r="J32" s="21"/>
      <c r="K32" s="14" t="s">
        <v>471</v>
      </c>
    </row>
    <row r="33" ht="15" spans="1:11">
      <c r="A33" s="13" t="s">
        <v>472</v>
      </c>
      <c r="B33" s="14" t="s">
        <v>473</v>
      </c>
      <c r="D33" s="13">
        <v>9</v>
      </c>
      <c r="E33" s="21"/>
      <c r="F33" s="21"/>
      <c r="G33" s="14" t="s">
        <v>474</v>
      </c>
      <c r="H33" s="13">
        <v>113</v>
      </c>
      <c r="I33" s="21"/>
      <c r="J33" s="21"/>
      <c r="K33" s="14" t="s">
        <v>475</v>
      </c>
    </row>
    <row r="34" ht="15" spans="1:11">
      <c r="A34" s="13" t="s">
        <v>476</v>
      </c>
      <c r="B34" s="14" t="s">
        <v>477</v>
      </c>
      <c r="D34" s="13">
        <v>10</v>
      </c>
      <c r="E34" s="21"/>
      <c r="F34" s="21"/>
      <c r="G34" s="14" t="s">
        <v>478</v>
      </c>
      <c r="H34" s="13">
        <v>114</v>
      </c>
      <c r="I34" s="21"/>
      <c r="J34" s="21"/>
      <c r="K34" s="14" t="s">
        <v>479</v>
      </c>
    </row>
    <row r="35" ht="15" spans="1:11">
      <c r="A35" s="13" t="s">
        <v>480</v>
      </c>
      <c r="B35" s="14" t="s">
        <v>481</v>
      </c>
      <c r="D35" s="13">
        <v>11</v>
      </c>
      <c r="E35" s="21"/>
      <c r="F35" s="21"/>
      <c r="G35" s="14" t="s">
        <v>482</v>
      </c>
      <c r="H35" s="13">
        <v>115</v>
      </c>
      <c r="I35" s="21"/>
      <c r="J35" s="21"/>
      <c r="K35" s="14" t="s">
        <v>483</v>
      </c>
    </row>
    <row r="36" ht="15" spans="1:11">
      <c r="A36" s="13" t="s">
        <v>484</v>
      </c>
      <c r="B36" s="14" t="s">
        <v>485</v>
      </c>
      <c r="D36" s="13">
        <v>12</v>
      </c>
      <c r="E36" s="13"/>
      <c r="F36" s="13"/>
      <c r="G36" s="14" t="s">
        <v>486</v>
      </c>
      <c r="H36" s="13">
        <v>116</v>
      </c>
      <c r="I36" s="13"/>
      <c r="J36" s="13"/>
      <c r="K36" s="14" t="s">
        <v>487</v>
      </c>
    </row>
    <row r="37" ht="15" spans="1:11">
      <c r="A37" s="13" t="s">
        <v>488</v>
      </c>
      <c r="B37" s="14" t="s">
        <v>489</v>
      </c>
      <c r="D37" s="13">
        <v>13</v>
      </c>
      <c r="E37" s="20" t="s">
        <v>449</v>
      </c>
      <c r="F37" s="20" t="s">
        <v>448</v>
      </c>
      <c r="G37" s="14" t="s">
        <v>490</v>
      </c>
      <c r="H37" s="13">
        <v>117</v>
      </c>
      <c r="I37" s="20" t="s">
        <v>445</v>
      </c>
      <c r="J37" s="20" t="s">
        <v>491</v>
      </c>
      <c r="K37" s="14" t="s">
        <v>492</v>
      </c>
    </row>
    <row r="38" ht="15" spans="1:11">
      <c r="A38" s="13" t="s">
        <v>493</v>
      </c>
      <c r="B38" s="14" t="s">
        <v>494</v>
      </c>
      <c r="D38" s="13">
        <v>14</v>
      </c>
      <c r="E38" s="21"/>
      <c r="F38" s="21"/>
      <c r="G38" s="14" t="s">
        <v>495</v>
      </c>
      <c r="H38" s="13">
        <v>118</v>
      </c>
      <c r="I38" s="21"/>
      <c r="J38" s="21"/>
      <c r="K38" s="14" t="s">
        <v>496</v>
      </c>
    </row>
    <row r="39" ht="15" spans="1:11">
      <c r="A39" s="13" t="s">
        <v>497</v>
      </c>
      <c r="B39" s="14" t="s">
        <v>498</v>
      </c>
      <c r="D39" s="13">
        <v>15</v>
      </c>
      <c r="E39" s="21"/>
      <c r="F39" s="21"/>
      <c r="G39" s="14" t="s">
        <v>499</v>
      </c>
      <c r="H39" s="13">
        <v>119</v>
      </c>
      <c r="I39" s="21"/>
      <c r="J39" s="21"/>
      <c r="K39" s="14" t="s">
        <v>500</v>
      </c>
    </row>
    <row r="40" ht="15" spans="1:11">
      <c r="A40" s="13" t="s">
        <v>501</v>
      </c>
      <c r="B40" s="14" t="s">
        <v>502</v>
      </c>
      <c r="D40" s="13">
        <v>16</v>
      </c>
      <c r="E40" s="21"/>
      <c r="F40" s="21"/>
      <c r="G40" s="14" t="s">
        <v>503</v>
      </c>
      <c r="H40" s="13">
        <v>120</v>
      </c>
      <c r="I40" s="13"/>
      <c r="J40" s="13"/>
      <c r="K40" s="14" t="s">
        <v>504</v>
      </c>
    </row>
    <row r="41" ht="15" spans="1:11">
      <c r="A41" s="13" t="s">
        <v>505</v>
      </c>
      <c r="B41" s="14" t="s">
        <v>506</v>
      </c>
      <c r="D41" s="13">
        <v>17</v>
      </c>
      <c r="E41" s="13"/>
      <c r="F41" s="13"/>
      <c r="G41" s="14" t="s">
        <v>507</v>
      </c>
      <c r="H41" s="13">
        <v>121</v>
      </c>
      <c r="I41" s="20" t="s">
        <v>449</v>
      </c>
      <c r="J41" s="20" t="s">
        <v>508</v>
      </c>
      <c r="K41" s="14" t="s">
        <v>509</v>
      </c>
    </row>
    <row r="42" ht="15" spans="1:11">
      <c r="A42" s="13" t="s">
        <v>510</v>
      </c>
      <c r="B42" s="14" t="s">
        <v>511</v>
      </c>
      <c r="D42" s="13">
        <v>18</v>
      </c>
      <c r="E42" s="20" t="s">
        <v>453</v>
      </c>
      <c r="F42" s="20" t="s">
        <v>452</v>
      </c>
      <c r="G42" s="14" t="s">
        <v>512</v>
      </c>
      <c r="H42" s="13">
        <v>122</v>
      </c>
      <c r="I42" s="21"/>
      <c r="J42" s="21"/>
      <c r="K42" s="14" t="s">
        <v>513</v>
      </c>
    </row>
    <row r="43" ht="15" spans="1:11">
      <c r="A43" s="13" t="s">
        <v>514</v>
      </c>
      <c r="B43" s="14" t="s">
        <v>515</v>
      </c>
      <c r="D43" s="13">
        <v>19</v>
      </c>
      <c r="E43" s="21"/>
      <c r="F43" s="21"/>
      <c r="G43" s="14" t="s">
        <v>516</v>
      </c>
      <c r="H43" s="13">
        <v>123</v>
      </c>
      <c r="I43" s="21"/>
      <c r="J43" s="21"/>
      <c r="K43" s="14" t="s">
        <v>517</v>
      </c>
    </row>
    <row r="44" ht="15" spans="1:11">
      <c r="A44" s="13" t="s">
        <v>518</v>
      </c>
      <c r="B44" s="14" t="s">
        <v>519</v>
      </c>
      <c r="D44" s="13">
        <v>20</v>
      </c>
      <c r="E44" s="21"/>
      <c r="F44" s="21"/>
      <c r="G44" s="14" t="s">
        <v>520</v>
      </c>
      <c r="H44" s="13">
        <v>124</v>
      </c>
      <c r="I44" s="21"/>
      <c r="J44" s="21"/>
      <c r="K44" s="14" t="s">
        <v>521</v>
      </c>
    </row>
    <row r="45" ht="15" spans="1:11">
      <c r="A45" s="13" t="s">
        <v>442</v>
      </c>
      <c r="B45" s="14" t="s">
        <v>440</v>
      </c>
      <c r="D45" s="13">
        <v>21</v>
      </c>
      <c r="E45" s="21"/>
      <c r="F45" s="21"/>
      <c r="G45" s="14" t="s">
        <v>522</v>
      </c>
      <c r="H45" s="13">
        <v>125</v>
      </c>
      <c r="I45" s="13"/>
      <c r="J45" s="13"/>
      <c r="K45" s="14" t="s">
        <v>523</v>
      </c>
    </row>
    <row r="46" ht="15" spans="1:11">
      <c r="A46" s="13" t="s">
        <v>491</v>
      </c>
      <c r="B46" s="14" t="s">
        <v>445</v>
      </c>
      <c r="D46" s="13">
        <v>22</v>
      </c>
      <c r="E46" s="21"/>
      <c r="F46" s="21"/>
      <c r="G46" s="14" t="s">
        <v>524</v>
      </c>
      <c r="H46" s="13">
        <v>126</v>
      </c>
      <c r="I46" s="20" t="s">
        <v>453</v>
      </c>
      <c r="J46" s="20" t="s">
        <v>525</v>
      </c>
      <c r="K46" s="14" t="s">
        <v>526</v>
      </c>
    </row>
    <row r="47" ht="15" spans="1:11">
      <c r="A47" s="13" t="s">
        <v>508</v>
      </c>
      <c r="B47" s="14" t="s">
        <v>449</v>
      </c>
      <c r="D47" s="13">
        <v>23</v>
      </c>
      <c r="E47" s="21"/>
      <c r="F47" s="21"/>
      <c r="G47" s="14" t="s">
        <v>527</v>
      </c>
      <c r="H47" s="13">
        <v>127</v>
      </c>
      <c r="I47" s="21"/>
      <c r="J47" s="21"/>
      <c r="K47" s="14" t="s">
        <v>528</v>
      </c>
    </row>
    <row r="48" ht="15" spans="1:11">
      <c r="A48" s="13" t="s">
        <v>525</v>
      </c>
      <c r="B48" s="14" t="s">
        <v>453</v>
      </c>
      <c r="D48" s="13">
        <v>24</v>
      </c>
      <c r="E48" s="21"/>
      <c r="F48" s="21"/>
      <c r="G48" s="14" t="s">
        <v>529</v>
      </c>
      <c r="H48" s="13">
        <v>128</v>
      </c>
      <c r="I48" s="21"/>
      <c r="J48" s="21"/>
      <c r="K48" s="14" t="s">
        <v>530</v>
      </c>
    </row>
    <row r="49" ht="15" spans="1:11">
      <c r="A49" s="13" t="s">
        <v>531</v>
      </c>
      <c r="B49" s="14" t="s">
        <v>457</v>
      </c>
      <c r="D49" s="13">
        <v>25</v>
      </c>
      <c r="E49" s="21"/>
      <c r="F49" s="21"/>
      <c r="G49" s="14" t="s">
        <v>532</v>
      </c>
      <c r="H49" s="13">
        <v>129</v>
      </c>
      <c r="I49" s="21"/>
      <c r="J49" s="21"/>
      <c r="K49" s="14" t="s">
        <v>533</v>
      </c>
    </row>
    <row r="50" ht="15" spans="1:11">
      <c r="A50" s="13" t="s">
        <v>534</v>
      </c>
      <c r="B50" s="14" t="s">
        <v>461</v>
      </c>
      <c r="D50" s="13">
        <v>26</v>
      </c>
      <c r="E50" s="21"/>
      <c r="F50" s="21"/>
      <c r="G50" s="14" t="s">
        <v>535</v>
      </c>
      <c r="H50" s="13">
        <v>130</v>
      </c>
      <c r="I50" s="13"/>
      <c r="J50" s="13"/>
      <c r="K50" s="14" t="s">
        <v>536</v>
      </c>
    </row>
    <row r="51" ht="15" spans="1:11">
      <c r="A51" s="13" t="s">
        <v>537</v>
      </c>
      <c r="B51" s="14" t="s">
        <v>465</v>
      </c>
      <c r="D51" s="13">
        <v>27</v>
      </c>
      <c r="E51" s="13"/>
      <c r="F51" s="13"/>
      <c r="G51" s="14" t="s">
        <v>538</v>
      </c>
      <c r="H51" s="13">
        <v>131</v>
      </c>
      <c r="I51" s="20" t="s">
        <v>457</v>
      </c>
      <c r="J51" s="20" t="s">
        <v>531</v>
      </c>
      <c r="K51" s="14" t="s">
        <v>539</v>
      </c>
    </row>
    <row r="52" ht="15" spans="1:11">
      <c r="A52" s="13" t="s">
        <v>540</v>
      </c>
      <c r="B52" s="14" t="s">
        <v>541</v>
      </c>
      <c r="D52" s="13">
        <v>28</v>
      </c>
      <c r="E52" s="20" t="s">
        <v>457</v>
      </c>
      <c r="F52" s="20" t="s">
        <v>456</v>
      </c>
      <c r="G52" s="14" t="s">
        <v>542</v>
      </c>
      <c r="H52" s="13">
        <v>132</v>
      </c>
      <c r="I52" s="21"/>
      <c r="J52" s="21"/>
      <c r="K52" s="14" t="s">
        <v>543</v>
      </c>
    </row>
    <row r="53" ht="15" spans="1:11">
      <c r="A53" s="13" t="s">
        <v>544</v>
      </c>
      <c r="B53" s="14" t="s">
        <v>469</v>
      </c>
      <c r="D53" s="13">
        <v>29</v>
      </c>
      <c r="E53" s="21"/>
      <c r="F53" s="21"/>
      <c r="G53" s="14" t="s">
        <v>545</v>
      </c>
      <c r="H53" s="13">
        <v>133</v>
      </c>
      <c r="I53" s="21"/>
      <c r="J53" s="21"/>
      <c r="K53" s="14" t="s">
        <v>546</v>
      </c>
    </row>
    <row r="54" ht="15" spans="1:11">
      <c r="A54" s="13" t="s">
        <v>547</v>
      </c>
      <c r="B54" s="14" t="s">
        <v>473</v>
      </c>
      <c r="D54" s="13">
        <v>30</v>
      </c>
      <c r="E54" s="21"/>
      <c r="F54" s="21"/>
      <c r="G54" s="14" t="s">
        <v>548</v>
      </c>
      <c r="H54" s="13">
        <v>134</v>
      </c>
      <c r="I54" s="21"/>
      <c r="J54" s="21"/>
      <c r="K54" s="14" t="s">
        <v>549</v>
      </c>
    </row>
    <row r="55" ht="15" spans="1:11">
      <c r="A55" s="13" t="s">
        <v>550</v>
      </c>
      <c r="B55" s="14" t="s">
        <v>477</v>
      </c>
      <c r="D55" s="13">
        <v>31</v>
      </c>
      <c r="E55" s="21"/>
      <c r="F55" s="21"/>
      <c r="G55" s="14" t="s">
        <v>551</v>
      </c>
      <c r="H55" s="13">
        <v>135</v>
      </c>
      <c r="I55" s="13"/>
      <c r="J55" s="13"/>
      <c r="K55" s="14" t="s">
        <v>552</v>
      </c>
    </row>
    <row r="56" ht="15" spans="1:11">
      <c r="A56" s="13" t="s">
        <v>553</v>
      </c>
      <c r="B56" s="14" t="s">
        <v>481</v>
      </c>
      <c r="D56" s="13">
        <v>32</v>
      </c>
      <c r="E56" s="21"/>
      <c r="F56" s="21"/>
      <c r="G56" s="14" t="s">
        <v>554</v>
      </c>
      <c r="H56" s="13">
        <v>136</v>
      </c>
      <c r="I56" s="20" t="s">
        <v>461</v>
      </c>
      <c r="J56" s="20" t="s">
        <v>534</v>
      </c>
      <c r="K56" s="14" t="s">
        <v>555</v>
      </c>
    </row>
    <row r="57" ht="15" spans="1:11">
      <c r="A57" s="13" t="s">
        <v>556</v>
      </c>
      <c r="B57" s="14" t="s">
        <v>557</v>
      </c>
      <c r="D57" s="13">
        <v>33</v>
      </c>
      <c r="E57" s="13"/>
      <c r="F57" s="13"/>
      <c r="G57" s="14" t="s">
        <v>558</v>
      </c>
      <c r="H57" s="13">
        <v>137</v>
      </c>
      <c r="I57" s="21"/>
      <c r="J57" s="21"/>
      <c r="K57" s="14" t="s">
        <v>559</v>
      </c>
    </row>
    <row r="58" ht="15" spans="1:11">
      <c r="A58" s="13" t="s">
        <v>560</v>
      </c>
      <c r="B58" s="14" t="s">
        <v>519</v>
      </c>
      <c r="D58" s="13">
        <v>34</v>
      </c>
      <c r="E58" s="20" t="s">
        <v>461</v>
      </c>
      <c r="F58" s="20" t="s">
        <v>460</v>
      </c>
      <c r="G58" s="14" t="s">
        <v>561</v>
      </c>
      <c r="H58" s="13">
        <v>138</v>
      </c>
      <c r="I58" s="21"/>
      <c r="J58" s="21"/>
      <c r="K58" s="14" t="s">
        <v>562</v>
      </c>
    </row>
    <row r="59" ht="15" spans="1:11">
      <c r="A59" s="13" t="s">
        <v>563</v>
      </c>
      <c r="B59" s="14" t="s">
        <v>440</v>
      </c>
      <c r="D59" s="13">
        <v>35</v>
      </c>
      <c r="E59" s="13"/>
      <c r="F59" s="13"/>
      <c r="G59" s="14" t="s">
        <v>564</v>
      </c>
      <c r="H59" s="13">
        <v>139</v>
      </c>
      <c r="I59" s="21"/>
      <c r="J59" s="21"/>
      <c r="K59" s="14" t="s">
        <v>565</v>
      </c>
    </row>
    <row r="60" ht="15" spans="1:11">
      <c r="A60" s="13" t="s">
        <v>566</v>
      </c>
      <c r="B60" s="14" t="s">
        <v>449</v>
      </c>
      <c r="D60" s="13">
        <v>36</v>
      </c>
      <c r="E60" s="20" t="s">
        <v>465</v>
      </c>
      <c r="F60" s="20" t="s">
        <v>464</v>
      </c>
      <c r="G60" s="14" t="s">
        <v>567</v>
      </c>
      <c r="H60" s="13">
        <v>140</v>
      </c>
      <c r="I60" s="21"/>
      <c r="J60" s="21"/>
      <c r="K60" s="14" t="s">
        <v>568</v>
      </c>
    </row>
    <row r="61" ht="15" spans="1:11">
      <c r="A61" s="13" t="s">
        <v>569</v>
      </c>
      <c r="B61" s="14" t="s">
        <v>453</v>
      </c>
      <c r="D61" s="13">
        <v>37</v>
      </c>
      <c r="E61" s="21"/>
      <c r="F61" s="21"/>
      <c r="G61" s="14" t="s">
        <v>570</v>
      </c>
      <c r="H61" s="13">
        <v>141</v>
      </c>
      <c r="I61" s="13"/>
      <c r="J61" s="13"/>
      <c r="K61" s="14" t="s">
        <v>571</v>
      </c>
    </row>
    <row r="62" ht="15" spans="1:11">
      <c r="A62" s="13" t="s">
        <v>572</v>
      </c>
      <c r="B62" s="14" t="s">
        <v>457</v>
      </c>
      <c r="D62" s="13">
        <v>38</v>
      </c>
      <c r="E62" s="13"/>
      <c r="F62" s="13"/>
      <c r="G62" s="14" t="s">
        <v>573</v>
      </c>
      <c r="H62" s="13">
        <v>142</v>
      </c>
      <c r="I62" s="20" t="s">
        <v>465</v>
      </c>
      <c r="J62" s="20" t="s">
        <v>537</v>
      </c>
      <c r="K62" s="14" t="s">
        <v>574</v>
      </c>
    </row>
    <row r="63" ht="15" spans="1:11">
      <c r="A63" s="13" t="s">
        <v>575</v>
      </c>
      <c r="B63" s="14" t="s">
        <v>461</v>
      </c>
      <c r="D63" s="13">
        <v>39</v>
      </c>
      <c r="E63" s="20" t="s">
        <v>469</v>
      </c>
      <c r="F63" s="20" t="s">
        <v>468</v>
      </c>
      <c r="G63" s="14" t="s">
        <v>576</v>
      </c>
      <c r="H63" s="13">
        <v>143</v>
      </c>
      <c r="I63" s="21"/>
      <c r="J63" s="21"/>
      <c r="K63" s="14" t="s">
        <v>577</v>
      </c>
    </row>
    <row r="64" ht="15" spans="1:11">
      <c r="A64" s="13" t="s">
        <v>578</v>
      </c>
      <c r="B64" s="14" t="s">
        <v>465</v>
      </c>
      <c r="D64" s="13">
        <v>40</v>
      </c>
      <c r="E64" s="21"/>
      <c r="F64" s="21"/>
      <c r="G64" s="14" t="s">
        <v>579</v>
      </c>
      <c r="H64" s="13">
        <v>144</v>
      </c>
      <c r="I64" s="13"/>
      <c r="J64" s="13"/>
      <c r="K64" s="14" t="s">
        <v>580</v>
      </c>
    </row>
    <row r="65" ht="15" spans="1:11">
      <c r="A65" s="13" t="s">
        <v>581</v>
      </c>
      <c r="B65" s="14" t="s">
        <v>473</v>
      </c>
      <c r="D65" s="13">
        <v>41</v>
      </c>
      <c r="E65" s="21"/>
      <c r="F65" s="21"/>
      <c r="G65" s="14" t="s">
        <v>582</v>
      </c>
      <c r="H65" s="13">
        <v>145</v>
      </c>
      <c r="I65" s="20" t="s">
        <v>541</v>
      </c>
      <c r="J65" s="20" t="s">
        <v>540</v>
      </c>
      <c r="K65" s="14" t="s">
        <v>583</v>
      </c>
    </row>
    <row r="66" ht="15" spans="1:11">
      <c r="A66" s="13" t="s">
        <v>584</v>
      </c>
      <c r="B66" s="14" t="s">
        <v>481</v>
      </c>
      <c r="D66" s="13">
        <v>42</v>
      </c>
      <c r="E66" s="21"/>
      <c r="F66" s="21"/>
      <c r="G66" s="14" t="s">
        <v>585</v>
      </c>
      <c r="H66" s="13">
        <v>146</v>
      </c>
      <c r="I66" s="21"/>
      <c r="J66" s="21"/>
      <c r="K66" s="14" t="s">
        <v>586</v>
      </c>
    </row>
    <row r="67" ht="15" spans="1:11">
      <c r="A67" s="13" t="s">
        <v>587</v>
      </c>
      <c r="B67" s="14" t="s">
        <v>557</v>
      </c>
      <c r="D67" s="13">
        <v>43</v>
      </c>
      <c r="E67" s="21"/>
      <c r="F67" s="21"/>
      <c r="G67" s="14" t="s">
        <v>588</v>
      </c>
      <c r="H67" s="13">
        <v>147</v>
      </c>
      <c r="I67" s="13"/>
      <c r="J67" s="13"/>
      <c r="K67" s="14" t="s">
        <v>589</v>
      </c>
    </row>
    <row r="68" ht="15" spans="1:11">
      <c r="A68" s="13" t="s">
        <v>590</v>
      </c>
      <c r="B68" s="14" t="s">
        <v>591</v>
      </c>
      <c r="D68" s="13">
        <v>44</v>
      </c>
      <c r="E68" s="21"/>
      <c r="F68" s="21"/>
      <c r="G68" s="14" t="s">
        <v>592</v>
      </c>
      <c r="H68" s="13">
        <v>148</v>
      </c>
      <c r="I68" s="20" t="s">
        <v>593</v>
      </c>
      <c r="J68" s="20" t="s">
        <v>544</v>
      </c>
      <c r="K68" s="14" t="s">
        <v>594</v>
      </c>
    </row>
    <row r="69" ht="15" spans="1:11">
      <c r="A69" s="13" t="s">
        <v>595</v>
      </c>
      <c r="B69" s="14" t="s">
        <v>596</v>
      </c>
      <c r="D69" s="13">
        <v>45</v>
      </c>
      <c r="E69" s="21"/>
      <c r="F69" s="21"/>
      <c r="G69" s="14" t="s">
        <v>597</v>
      </c>
      <c r="H69" s="13">
        <v>149</v>
      </c>
      <c r="I69" s="21"/>
      <c r="J69" s="21"/>
      <c r="K69" s="14" t="s">
        <v>598</v>
      </c>
    </row>
    <row r="70" ht="15" spans="1:11">
      <c r="A70" s="13" t="s">
        <v>599</v>
      </c>
      <c r="B70" s="14" t="s">
        <v>600</v>
      </c>
      <c r="D70" s="13">
        <v>46</v>
      </c>
      <c r="E70" s="13"/>
      <c r="F70" s="13"/>
      <c r="G70" s="14" t="s">
        <v>601</v>
      </c>
      <c r="H70" s="13">
        <v>150</v>
      </c>
      <c r="I70" s="13"/>
      <c r="J70" s="13"/>
      <c r="K70" s="14" t="s">
        <v>602</v>
      </c>
    </row>
    <row r="71" ht="15" spans="1:11">
      <c r="A71" s="13" t="s">
        <v>603</v>
      </c>
      <c r="B71" s="14" t="s">
        <v>604</v>
      </c>
      <c r="D71" s="13">
        <v>47</v>
      </c>
      <c r="E71" s="20" t="s">
        <v>473</v>
      </c>
      <c r="F71" s="20" t="s">
        <v>472</v>
      </c>
      <c r="G71" s="14" t="s">
        <v>605</v>
      </c>
      <c r="H71" s="13">
        <v>151</v>
      </c>
      <c r="I71" s="20" t="s">
        <v>473</v>
      </c>
      <c r="J71" s="20" t="s">
        <v>547</v>
      </c>
      <c r="K71" s="14" t="s">
        <v>606</v>
      </c>
    </row>
    <row r="72" ht="15" spans="1:11">
      <c r="A72" s="13" t="s">
        <v>607</v>
      </c>
      <c r="B72" s="14" t="s">
        <v>489</v>
      </c>
      <c r="D72" s="13">
        <v>48</v>
      </c>
      <c r="E72" s="13"/>
      <c r="F72" s="13"/>
      <c r="G72" s="14" t="s">
        <v>608</v>
      </c>
      <c r="H72" s="13">
        <v>152</v>
      </c>
      <c r="I72" s="13"/>
      <c r="J72" s="13"/>
      <c r="K72" s="14" t="s">
        <v>609</v>
      </c>
    </row>
    <row r="73" ht="15" spans="4:11">
      <c r="D73" s="13">
        <v>49</v>
      </c>
      <c r="E73" s="20" t="s">
        <v>477</v>
      </c>
      <c r="F73" s="20" t="s">
        <v>476</v>
      </c>
      <c r="G73" s="14" t="s">
        <v>610</v>
      </c>
      <c r="H73" s="13">
        <v>153</v>
      </c>
      <c r="I73" s="20" t="s">
        <v>477</v>
      </c>
      <c r="J73" s="20" t="s">
        <v>550</v>
      </c>
      <c r="K73" s="14" t="s">
        <v>611</v>
      </c>
    </row>
    <row r="74" ht="15" spans="4:11">
      <c r="D74" s="13">
        <v>50</v>
      </c>
      <c r="E74" s="21"/>
      <c r="F74" s="21"/>
      <c r="G74" s="14" t="s">
        <v>612</v>
      </c>
      <c r="H74" s="13">
        <v>154</v>
      </c>
      <c r="I74" s="21"/>
      <c r="J74" s="21"/>
      <c r="K74" s="14" t="s">
        <v>613</v>
      </c>
    </row>
    <row r="75" ht="15" spans="4:11">
      <c r="D75" s="13">
        <v>51</v>
      </c>
      <c r="E75" s="21"/>
      <c r="F75" s="21"/>
      <c r="G75" s="14" t="s">
        <v>614</v>
      </c>
      <c r="H75" s="13">
        <v>155</v>
      </c>
      <c r="I75" s="21"/>
      <c r="J75" s="21"/>
      <c r="K75" s="14" t="s">
        <v>615</v>
      </c>
    </row>
    <row r="76" ht="15" spans="4:11">
      <c r="D76" s="13">
        <v>52</v>
      </c>
      <c r="E76" s="21"/>
      <c r="F76" s="21"/>
      <c r="G76" s="14" t="s">
        <v>616</v>
      </c>
      <c r="H76" s="13">
        <v>156</v>
      </c>
      <c r="I76" s="21"/>
      <c r="J76" s="21"/>
      <c r="K76" s="14" t="s">
        <v>617</v>
      </c>
    </row>
    <row r="77" ht="15" spans="4:11">
      <c r="D77" s="13">
        <v>53</v>
      </c>
      <c r="E77" s="13"/>
      <c r="F77" s="13"/>
      <c r="G77" s="14" t="s">
        <v>618</v>
      </c>
      <c r="H77" s="13">
        <v>157</v>
      </c>
      <c r="I77" s="21"/>
      <c r="J77" s="21"/>
      <c r="K77" s="14" t="s">
        <v>505</v>
      </c>
    </row>
    <row r="78" ht="15" spans="4:11">
      <c r="D78" s="13">
        <v>54</v>
      </c>
      <c r="E78" s="20" t="s">
        <v>481</v>
      </c>
      <c r="F78" s="20" t="s">
        <v>480</v>
      </c>
      <c r="G78" s="14" t="s">
        <v>619</v>
      </c>
      <c r="H78" s="13">
        <v>158</v>
      </c>
      <c r="I78" s="21"/>
      <c r="J78" s="21"/>
      <c r="K78" s="14" t="s">
        <v>620</v>
      </c>
    </row>
    <row r="79" ht="15" spans="4:11">
      <c r="D79" s="13">
        <v>55</v>
      </c>
      <c r="E79" s="21"/>
      <c r="F79" s="21"/>
      <c r="G79" s="14" t="s">
        <v>621</v>
      </c>
      <c r="H79" s="13">
        <v>159</v>
      </c>
      <c r="I79" s="21"/>
      <c r="J79" s="21"/>
      <c r="K79" s="14" t="s">
        <v>622</v>
      </c>
    </row>
    <row r="80" ht="15" spans="4:11">
      <c r="D80" s="13">
        <v>56</v>
      </c>
      <c r="E80" s="21"/>
      <c r="F80" s="21"/>
      <c r="G80" s="14" t="s">
        <v>623</v>
      </c>
      <c r="H80" s="13">
        <v>160</v>
      </c>
      <c r="I80" s="21"/>
      <c r="J80" s="21"/>
      <c r="K80" s="14" t="s">
        <v>624</v>
      </c>
    </row>
    <row r="81" ht="15" spans="4:11">
      <c r="D81" s="13">
        <v>57</v>
      </c>
      <c r="E81" s="21"/>
      <c r="F81" s="21"/>
      <c r="G81" s="14" t="s">
        <v>625</v>
      </c>
      <c r="H81" s="13">
        <v>161</v>
      </c>
      <c r="I81" s="21"/>
      <c r="J81" s="21"/>
      <c r="K81" s="14" t="s">
        <v>626</v>
      </c>
    </row>
    <row r="82" ht="15" spans="4:11">
      <c r="D82" s="13">
        <v>58</v>
      </c>
      <c r="E82" s="21"/>
      <c r="F82" s="21"/>
      <c r="G82" s="14" t="s">
        <v>627</v>
      </c>
      <c r="H82" s="13">
        <v>162</v>
      </c>
      <c r="I82" s="21"/>
      <c r="J82" s="21"/>
      <c r="K82" s="14" t="s">
        <v>628</v>
      </c>
    </row>
    <row r="83" ht="15" spans="4:11">
      <c r="D83" s="13">
        <v>59</v>
      </c>
      <c r="E83" s="21"/>
      <c r="F83" s="21"/>
      <c r="G83" s="14" t="s">
        <v>629</v>
      </c>
      <c r="H83" s="13">
        <v>163</v>
      </c>
      <c r="I83" s="21"/>
      <c r="J83" s="21"/>
      <c r="K83" s="14" t="s">
        <v>630</v>
      </c>
    </row>
    <row r="84" ht="15" spans="4:11">
      <c r="D84" s="13">
        <v>60</v>
      </c>
      <c r="E84" s="21"/>
      <c r="F84" s="21"/>
      <c r="G84" s="14" t="s">
        <v>631</v>
      </c>
      <c r="H84" s="13">
        <v>164</v>
      </c>
      <c r="I84" s="21"/>
      <c r="J84" s="21"/>
      <c r="K84" s="14" t="s">
        <v>632</v>
      </c>
    </row>
    <row r="85" ht="15" spans="4:11">
      <c r="D85" s="13">
        <v>61</v>
      </c>
      <c r="E85" s="21"/>
      <c r="F85" s="21"/>
      <c r="G85" s="14" t="s">
        <v>633</v>
      </c>
      <c r="H85" s="13">
        <v>165</v>
      </c>
      <c r="I85" s="21"/>
      <c r="J85" s="21"/>
      <c r="K85" s="14" t="s">
        <v>634</v>
      </c>
    </row>
    <row r="86" ht="15" spans="4:11">
      <c r="D86" s="13">
        <v>62</v>
      </c>
      <c r="E86" s="21"/>
      <c r="F86" s="21"/>
      <c r="G86" s="14" t="s">
        <v>635</v>
      </c>
      <c r="H86" s="13">
        <v>166</v>
      </c>
      <c r="I86" s="21"/>
      <c r="J86" s="21"/>
      <c r="K86" s="14" t="s">
        <v>636</v>
      </c>
    </row>
    <row r="87" ht="15" spans="4:11">
      <c r="D87" s="13">
        <v>63</v>
      </c>
      <c r="E87" s="21"/>
      <c r="F87" s="21"/>
      <c r="G87" s="14" t="s">
        <v>637</v>
      </c>
      <c r="H87" s="13">
        <v>167</v>
      </c>
      <c r="I87" s="21"/>
      <c r="J87" s="21"/>
      <c r="K87" s="14" t="s">
        <v>638</v>
      </c>
    </row>
    <row r="88" ht="15" spans="4:11">
      <c r="D88" s="13">
        <v>64</v>
      </c>
      <c r="E88" s="21"/>
      <c r="F88" s="21"/>
      <c r="G88" s="14" t="s">
        <v>639</v>
      </c>
      <c r="H88" s="13">
        <v>168</v>
      </c>
      <c r="I88" s="13"/>
      <c r="J88" s="13"/>
      <c r="K88" s="14" t="s">
        <v>640</v>
      </c>
    </row>
    <row r="89" ht="15" spans="4:11">
      <c r="D89" s="13">
        <v>65</v>
      </c>
      <c r="E89" s="21"/>
      <c r="F89" s="21"/>
      <c r="G89" s="14" t="s">
        <v>641</v>
      </c>
      <c r="H89" s="13">
        <v>169</v>
      </c>
      <c r="I89" s="20" t="s">
        <v>481</v>
      </c>
      <c r="J89" s="20" t="s">
        <v>553</v>
      </c>
      <c r="K89" s="14" t="s">
        <v>642</v>
      </c>
    </row>
    <row r="90" ht="15" spans="4:11">
      <c r="D90" s="13">
        <v>66</v>
      </c>
      <c r="E90" s="21"/>
      <c r="F90" s="21"/>
      <c r="G90" s="14" t="s">
        <v>643</v>
      </c>
      <c r="H90" s="13">
        <v>170</v>
      </c>
      <c r="I90" s="21"/>
      <c r="J90" s="21"/>
      <c r="K90" s="14" t="s">
        <v>644</v>
      </c>
    </row>
    <row r="91" ht="15" spans="4:11">
      <c r="D91" s="13">
        <v>67</v>
      </c>
      <c r="E91" s="21"/>
      <c r="F91" s="21"/>
      <c r="G91" s="14" t="s">
        <v>645</v>
      </c>
      <c r="H91" s="13">
        <v>171</v>
      </c>
      <c r="I91" s="21"/>
      <c r="J91" s="21"/>
      <c r="K91" s="14" t="s">
        <v>646</v>
      </c>
    </row>
    <row r="92" ht="15" spans="4:11">
      <c r="D92" s="13">
        <v>68</v>
      </c>
      <c r="E92" s="21"/>
      <c r="F92" s="21"/>
      <c r="G92" s="14" t="s">
        <v>647</v>
      </c>
      <c r="H92" s="13">
        <v>172</v>
      </c>
      <c r="I92" s="21"/>
      <c r="J92" s="21"/>
      <c r="K92" s="14" t="s">
        <v>648</v>
      </c>
    </row>
    <row r="93" ht="15" spans="4:11">
      <c r="D93" s="13">
        <v>69</v>
      </c>
      <c r="E93" s="21"/>
      <c r="F93" s="21"/>
      <c r="G93" s="14" t="s">
        <v>649</v>
      </c>
      <c r="H93" s="13">
        <v>173</v>
      </c>
      <c r="I93" s="21"/>
      <c r="J93" s="21"/>
      <c r="K93" s="14" t="s">
        <v>650</v>
      </c>
    </row>
    <row r="94" ht="15" spans="4:11">
      <c r="D94" s="13">
        <v>70</v>
      </c>
      <c r="E94" s="21"/>
      <c r="F94" s="21"/>
      <c r="G94" s="14" t="s">
        <v>651</v>
      </c>
      <c r="H94" s="13">
        <v>174</v>
      </c>
      <c r="I94" s="21"/>
      <c r="J94" s="21"/>
      <c r="K94" s="14" t="s">
        <v>652</v>
      </c>
    </row>
    <row r="95" ht="15" spans="4:11">
      <c r="D95" s="13">
        <v>71</v>
      </c>
      <c r="E95" s="21"/>
      <c r="F95" s="21"/>
      <c r="G95" s="14" t="s">
        <v>653</v>
      </c>
      <c r="H95" s="13">
        <v>175</v>
      </c>
      <c r="I95" s="13"/>
      <c r="J95" s="13"/>
      <c r="K95" s="14" t="s">
        <v>654</v>
      </c>
    </row>
    <row r="96" ht="15" spans="4:11">
      <c r="D96" s="13">
        <v>72</v>
      </c>
      <c r="E96" s="21"/>
      <c r="F96" s="21"/>
      <c r="G96" s="14" t="s">
        <v>655</v>
      </c>
      <c r="H96" s="13">
        <v>176</v>
      </c>
      <c r="I96" s="20" t="s">
        <v>557</v>
      </c>
      <c r="J96" s="20" t="s">
        <v>556</v>
      </c>
      <c r="K96" s="14" t="s">
        <v>656</v>
      </c>
    </row>
    <row r="97" ht="15" spans="4:11">
      <c r="D97" s="13">
        <v>73</v>
      </c>
      <c r="E97" s="13"/>
      <c r="F97" s="13"/>
      <c r="G97" s="14" t="s">
        <v>657</v>
      </c>
      <c r="H97" s="13">
        <v>177</v>
      </c>
      <c r="I97" s="13"/>
      <c r="J97" s="13"/>
      <c r="K97" s="14" t="s">
        <v>658</v>
      </c>
    </row>
    <row r="98" ht="15" spans="4:11">
      <c r="D98" s="13">
        <v>74</v>
      </c>
      <c r="E98" s="20" t="s">
        <v>485</v>
      </c>
      <c r="F98" s="20" t="s">
        <v>484</v>
      </c>
      <c r="G98" s="14" t="s">
        <v>659</v>
      </c>
      <c r="H98" s="13">
        <v>178</v>
      </c>
      <c r="I98" s="20" t="s">
        <v>519</v>
      </c>
      <c r="J98" s="20" t="s">
        <v>560</v>
      </c>
      <c r="K98" s="14" t="s">
        <v>660</v>
      </c>
    </row>
    <row r="99" ht="15" spans="4:11">
      <c r="D99" s="13">
        <v>75</v>
      </c>
      <c r="E99" s="13"/>
      <c r="F99" s="13"/>
      <c r="G99" s="14" t="s">
        <v>661</v>
      </c>
      <c r="H99" s="13">
        <v>179</v>
      </c>
      <c r="I99" s="13"/>
      <c r="J99" s="13"/>
      <c r="K99" s="14" t="s">
        <v>662</v>
      </c>
    </row>
    <row r="100" ht="15" spans="4:11">
      <c r="D100" s="13">
        <v>76</v>
      </c>
      <c r="E100" s="20" t="s">
        <v>489</v>
      </c>
      <c r="F100" s="20" t="s">
        <v>488</v>
      </c>
      <c r="G100" s="14" t="s">
        <v>663</v>
      </c>
      <c r="H100" s="13">
        <v>180</v>
      </c>
      <c r="I100" s="20" t="s">
        <v>440</v>
      </c>
      <c r="J100" s="20" t="s">
        <v>563</v>
      </c>
      <c r="K100" s="14" t="s">
        <v>664</v>
      </c>
    </row>
    <row r="101" ht="15" spans="4:11">
      <c r="D101" s="13">
        <v>77</v>
      </c>
      <c r="E101" s="13"/>
      <c r="F101" s="13"/>
      <c r="G101" s="14" t="s">
        <v>665</v>
      </c>
      <c r="H101" s="13">
        <v>181</v>
      </c>
      <c r="I101" s="13"/>
      <c r="J101" s="13"/>
      <c r="K101" s="14" t="s">
        <v>666</v>
      </c>
    </row>
    <row r="102" ht="15" spans="4:11">
      <c r="D102" s="13">
        <v>78</v>
      </c>
      <c r="E102" s="20" t="s">
        <v>494</v>
      </c>
      <c r="F102" s="20" t="s">
        <v>493</v>
      </c>
      <c r="G102" s="14" t="s">
        <v>667</v>
      </c>
      <c r="H102" s="13">
        <v>182</v>
      </c>
      <c r="I102" s="20" t="s">
        <v>449</v>
      </c>
      <c r="J102" s="20" t="s">
        <v>566</v>
      </c>
      <c r="K102" s="14" t="s">
        <v>668</v>
      </c>
    </row>
    <row r="103" ht="15" spans="4:11">
      <c r="D103" s="13">
        <v>79</v>
      </c>
      <c r="E103" s="21"/>
      <c r="F103" s="21"/>
      <c r="G103" s="14" t="s">
        <v>669</v>
      </c>
      <c r="H103" s="13">
        <v>183</v>
      </c>
      <c r="I103" s="13"/>
      <c r="J103" s="13"/>
      <c r="K103" s="14" t="s">
        <v>670</v>
      </c>
    </row>
    <row r="104" ht="15" spans="4:11">
      <c r="D104" s="13">
        <v>80</v>
      </c>
      <c r="E104" s="13"/>
      <c r="F104" s="13"/>
      <c r="G104" s="14" t="s">
        <v>671</v>
      </c>
      <c r="H104" s="13">
        <v>184</v>
      </c>
      <c r="I104" s="14" t="s">
        <v>453</v>
      </c>
      <c r="J104" s="14" t="s">
        <v>569</v>
      </c>
      <c r="K104" s="14" t="s">
        <v>672</v>
      </c>
    </row>
    <row r="105" ht="15" spans="4:11">
      <c r="D105" s="13">
        <v>81</v>
      </c>
      <c r="E105" s="20" t="s">
        <v>498</v>
      </c>
      <c r="F105" s="20" t="s">
        <v>497</v>
      </c>
      <c r="G105" s="14" t="s">
        <v>673</v>
      </c>
      <c r="H105" s="13">
        <v>185</v>
      </c>
      <c r="I105" s="20" t="s">
        <v>457</v>
      </c>
      <c r="J105" s="20" t="s">
        <v>572</v>
      </c>
      <c r="K105" s="14" t="s">
        <v>674</v>
      </c>
    </row>
    <row r="106" ht="15" spans="4:11">
      <c r="D106" s="13">
        <v>82</v>
      </c>
      <c r="E106" s="21"/>
      <c r="F106" s="21"/>
      <c r="G106" s="14" t="s">
        <v>675</v>
      </c>
      <c r="H106" s="13">
        <v>186</v>
      </c>
      <c r="I106" s="13"/>
      <c r="J106" s="13"/>
      <c r="K106" s="14" t="s">
        <v>676</v>
      </c>
    </row>
    <row r="107" ht="15" spans="4:11">
      <c r="D107" s="13">
        <v>83</v>
      </c>
      <c r="E107" s="13"/>
      <c r="F107" s="13"/>
      <c r="G107" s="14" t="s">
        <v>677</v>
      </c>
      <c r="H107" s="13">
        <v>187</v>
      </c>
      <c r="I107" s="20" t="s">
        <v>461</v>
      </c>
      <c r="J107" s="20" t="s">
        <v>575</v>
      </c>
      <c r="K107" s="14" t="s">
        <v>678</v>
      </c>
    </row>
    <row r="108" ht="15" spans="4:11">
      <c r="D108" s="13">
        <v>84</v>
      </c>
      <c r="E108" s="20" t="s">
        <v>502</v>
      </c>
      <c r="F108" s="20" t="s">
        <v>501</v>
      </c>
      <c r="G108" s="14" t="s">
        <v>679</v>
      </c>
      <c r="H108" s="13">
        <v>188</v>
      </c>
      <c r="I108" s="13"/>
      <c r="J108" s="13"/>
      <c r="K108" s="14" t="s">
        <v>680</v>
      </c>
    </row>
    <row r="109" ht="15" spans="4:11">
      <c r="D109" s="13">
        <v>85</v>
      </c>
      <c r="E109" s="21"/>
      <c r="F109" s="21"/>
      <c r="G109" s="14" t="s">
        <v>681</v>
      </c>
      <c r="H109" s="13">
        <v>189</v>
      </c>
      <c r="I109" s="20" t="s">
        <v>465</v>
      </c>
      <c r="J109" s="20" t="s">
        <v>578</v>
      </c>
      <c r="K109" s="14" t="s">
        <v>682</v>
      </c>
    </row>
    <row r="110" ht="15" spans="4:11">
      <c r="D110" s="13">
        <v>86</v>
      </c>
      <c r="E110" s="21"/>
      <c r="F110" s="21"/>
      <c r="G110" s="14" t="s">
        <v>683</v>
      </c>
      <c r="H110" s="13">
        <v>190</v>
      </c>
      <c r="I110" s="21"/>
      <c r="J110" s="21"/>
      <c r="K110" s="14" t="s">
        <v>684</v>
      </c>
    </row>
    <row r="111" ht="15" spans="4:11">
      <c r="D111" s="13">
        <v>87</v>
      </c>
      <c r="E111" s="21"/>
      <c r="F111" s="21"/>
      <c r="G111" s="14" t="s">
        <v>685</v>
      </c>
      <c r="H111" s="13">
        <v>191</v>
      </c>
      <c r="I111" s="13"/>
      <c r="J111" s="13"/>
      <c r="K111" s="14" t="s">
        <v>686</v>
      </c>
    </row>
    <row r="112" ht="15" spans="4:11">
      <c r="D112" s="13">
        <v>88</v>
      </c>
      <c r="E112" s="21"/>
      <c r="F112" s="21"/>
      <c r="G112" s="14" t="s">
        <v>687</v>
      </c>
      <c r="H112" s="13">
        <v>192</v>
      </c>
      <c r="I112" s="20" t="s">
        <v>473</v>
      </c>
      <c r="J112" s="20" t="s">
        <v>581</v>
      </c>
      <c r="K112" s="14" t="s">
        <v>688</v>
      </c>
    </row>
    <row r="113" ht="15" spans="4:11">
      <c r="D113" s="13">
        <v>89</v>
      </c>
      <c r="E113" s="21"/>
      <c r="F113" s="21"/>
      <c r="G113" s="14" t="s">
        <v>689</v>
      </c>
      <c r="H113" s="13">
        <v>193</v>
      </c>
      <c r="I113" s="13"/>
      <c r="J113" s="13"/>
      <c r="K113" s="14" t="s">
        <v>690</v>
      </c>
    </row>
    <row r="114" ht="15" spans="4:11">
      <c r="D114" s="13">
        <v>90</v>
      </c>
      <c r="E114" s="13"/>
      <c r="F114" s="13"/>
      <c r="G114" s="14" t="s">
        <v>691</v>
      </c>
      <c r="H114" s="13">
        <v>194</v>
      </c>
      <c r="I114" s="14" t="s">
        <v>481</v>
      </c>
      <c r="J114" s="14" t="s">
        <v>584</v>
      </c>
      <c r="K114" s="14" t="s">
        <v>692</v>
      </c>
    </row>
    <row r="115" ht="15" spans="4:11">
      <c r="D115" s="13">
        <v>91</v>
      </c>
      <c r="E115" s="20" t="s">
        <v>506</v>
      </c>
      <c r="F115" s="20" t="s">
        <v>505</v>
      </c>
      <c r="G115" s="14" t="s">
        <v>693</v>
      </c>
      <c r="H115" s="13">
        <v>195</v>
      </c>
      <c r="I115" s="20" t="s">
        <v>557</v>
      </c>
      <c r="J115" s="20" t="s">
        <v>587</v>
      </c>
      <c r="K115" s="14" t="s">
        <v>694</v>
      </c>
    </row>
    <row r="116" ht="15" spans="4:11">
      <c r="D116" s="13">
        <v>92</v>
      </c>
      <c r="E116" s="21"/>
      <c r="F116" s="21"/>
      <c r="G116" s="14" t="s">
        <v>695</v>
      </c>
      <c r="H116" s="13">
        <v>196</v>
      </c>
      <c r="I116" s="13"/>
      <c r="J116" s="13"/>
      <c r="K116" s="14" t="s">
        <v>696</v>
      </c>
    </row>
    <row r="117" ht="15" spans="4:11">
      <c r="D117" s="13">
        <v>93</v>
      </c>
      <c r="E117" s="13"/>
      <c r="F117" s="13"/>
      <c r="G117" s="14" t="s">
        <v>697</v>
      </c>
      <c r="H117" s="13">
        <v>197</v>
      </c>
      <c r="I117" s="20" t="s">
        <v>591</v>
      </c>
      <c r="J117" s="20" t="s">
        <v>590</v>
      </c>
      <c r="K117" s="14" t="s">
        <v>698</v>
      </c>
    </row>
    <row r="118" ht="15" spans="4:11">
      <c r="D118" s="13">
        <v>94</v>
      </c>
      <c r="E118" s="20" t="s">
        <v>511</v>
      </c>
      <c r="F118" s="20" t="s">
        <v>510</v>
      </c>
      <c r="G118" s="14" t="s">
        <v>699</v>
      </c>
      <c r="H118" s="13">
        <v>198</v>
      </c>
      <c r="I118" s="13"/>
      <c r="J118" s="13"/>
      <c r="K118" s="14" t="s">
        <v>700</v>
      </c>
    </row>
    <row r="119" ht="15" spans="4:11">
      <c r="D119" s="13">
        <v>95</v>
      </c>
      <c r="E119" s="13"/>
      <c r="F119" s="13"/>
      <c r="G119" s="14" t="s">
        <v>701</v>
      </c>
      <c r="H119" s="13">
        <v>199</v>
      </c>
      <c r="I119" s="20" t="s">
        <v>596</v>
      </c>
      <c r="J119" s="20" t="s">
        <v>595</v>
      </c>
      <c r="K119" s="14" t="s">
        <v>702</v>
      </c>
    </row>
    <row r="120" ht="15" spans="4:11">
      <c r="D120" s="13">
        <v>96</v>
      </c>
      <c r="E120" s="20" t="s">
        <v>515</v>
      </c>
      <c r="F120" s="20" t="s">
        <v>514</v>
      </c>
      <c r="G120" s="14" t="s">
        <v>703</v>
      </c>
      <c r="H120" s="13">
        <v>200</v>
      </c>
      <c r="I120" s="13"/>
      <c r="J120" s="13"/>
      <c r="K120" s="14" t="s">
        <v>704</v>
      </c>
    </row>
    <row r="121" ht="15" spans="4:11">
      <c r="D121" s="13">
        <v>97</v>
      </c>
      <c r="E121" s="21"/>
      <c r="F121" s="21"/>
      <c r="G121" s="14" t="s">
        <v>705</v>
      </c>
      <c r="H121" s="13">
        <v>201</v>
      </c>
      <c r="I121" s="20" t="s">
        <v>600</v>
      </c>
      <c r="J121" s="20" t="s">
        <v>599</v>
      </c>
      <c r="K121" s="14" t="s">
        <v>706</v>
      </c>
    </row>
    <row r="122" ht="15" spans="4:11">
      <c r="D122" s="13">
        <v>98</v>
      </c>
      <c r="E122" s="21"/>
      <c r="F122" s="21"/>
      <c r="G122" s="14" t="s">
        <v>707</v>
      </c>
      <c r="H122" s="13">
        <v>202</v>
      </c>
      <c r="I122" s="21"/>
      <c r="J122" s="21"/>
      <c r="K122" s="14" t="s">
        <v>708</v>
      </c>
    </row>
    <row r="123" ht="15" spans="4:11">
      <c r="D123" s="13">
        <v>99</v>
      </c>
      <c r="E123" s="21"/>
      <c r="F123" s="21"/>
      <c r="G123" s="14" t="s">
        <v>709</v>
      </c>
      <c r="H123" s="13">
        <v>203</v>
      </c>
      <c r="I123" s="21"/>
      <c r="J123" s="21"/>
      <c r="K123" s="14" t="s">
        <v>710</v>
      </c>
    </row>
    <row r="124" ht="15" spans="4:11">
      <c r="D124" s="13">
        <v>100</v>
      </c>
      <c r="E124" s="13"/>
      <c r="F124" s="13"/>
      <c r="G124" s="14" t="s">
        <v>711</v>
      </c>
      <c r="H124" s="13">
        <v>204</v>
      </c>
      <c r="I124" s="21"/>
      <c r="J124" s="21"/>
      <c r="K124" s="14" t="s">
        <v>712</v>
      </c>
    </row>
    <row r="125" ht="15" spans="4:11">
      <c r="D125" s="13">
        <v>101</v>
      </c>
      <c r="E125" s="20" t="s">
        <v>519</v>
      </c>
      <c r="F125" s="20" t="s">
        <v>518</v>
      </c>
      <c r="G125" s="14" t="s">
        <v>713</v>
      </c>
      <c r="H125" s="13">
        <v>205</v>
      </c>
      <c r="I125" s="13"/>
      <c r="J125" s="13"/>
      <c r="K125" s="14" t="s">
        <v>714</v>
      </c>
    </row>
    <row r="126" ht="15" spans="4:11">
      <c r="D126" s="13">
        <v>102</v>
      </c>
      <c r="E126" s="21"/>
      <c r="F126" s="21"/>
      <c r="G126" s="14" t="s">
        <v>715</v>
      </c>
      <c r="H126" s="13">
        <v>206</v>
      </c>
      <c r="I126" s="20" t="s">
        <v>604</v>
      </c>
      <c r="J126" s="20" t="s">
        <v>603</v>
      </c>
      <c r="K126" s="14" t="s">
        <v>716</v>
      </c>
    </row>
    <row r="127" ht="15" spans="4:11">
      <c r="D127" s="13">
        <v>103</v>
      </c>
      <c r="E127" s="21"/>
      <c r="F127" s="21"/>
      <c r="G127" s="14" t="s">
        <v>717</v>
      </c>
      <c r="H127" s="13">
        <v>207</v>
      </c>
      <c r="I127" s="13"/>
      <c r="J127" s="13"/>
      <c r="K127" s="14" t="s">
        <v>718</v>
      </c>
    </row>
    <row r="128" ht="15" spans="4:11">
      <c r="D128" s="13">
        <v>104</v>
      </c>
      <c r="E128" s="13"/>
      <c r="F128" s="13"/>
      <c r="G128" s="14" t="s">
        <v>719</v>
      </c>
      <c r="H128" s="13">
        <v>208</v>
      </c>
      <c r="I128" s="20" t="s">
        <v>489</v>
      </c>
      <c r="J128" s="20" t="s">
        <v>607</v>
      </c>
      <c r="K128" s="14" t="s">
        <v>720</v>
      </c>
    </row>
    <row r="129" ht="15" spans="8:11">
      <c r="H129" s="13">
        <v>209</v>
      </c>
      <c r="I129" s="21"/>
      <c r="J129" s="21"/>
      <c r="K129" s="14" t="s">
        <v>721</v>
      </c>
    </row>
    <row r="130" ht="15" spans="8:11">
      <c r="H130" s="13">
        <v>210</v>
      </c>
      <c r="I130" s="13"/>
      <c r="J130" s="13"/>
      <c r="K130" s="14" t="s">
        <v>722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2024-06-27T06:59:09Z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A8F187B8EEDE4122BA5D1623A347D616_13</vt:lpwstr>
  </property>
</Properties>
</file>