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<sst xmlns="http://schemas.openxmlformats.org/spreadsheetml/2006/main" count="902" uniqueCount="355">
  <si>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</si>
  <si>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</si>
  <si>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</si>
  <si>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</si>
  <si>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</si>
  <si>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</si>
  <si>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</si>
  <si>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</si>
  <si>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</si>
  <si>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</si>
  <si>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</si>
  <si>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</si>
  <si>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</si>
  <si>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</si>
  <si>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</si>
  <si>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</si>
  <si>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</si>
  <si>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</si>
  <si>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</si>
  <si>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</si>
  <si>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</si>
  <si>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</si>
  <si>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</si>
  <si>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</si>
  <si>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</si>
  <si>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</si>
  <si>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</si>
  <si>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</si>
  <si>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</si>
  <si>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</si>
  <si>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</si>
  <si>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</si>
  <si>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</si>
  <si>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</si>
  <si>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</si>
  <si>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</si>
  <si>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</si>
  <si>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</si>
  <si>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</si>
  <si>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</si>
  <si>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</si>
  <si>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</si>
  <si>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</si>
  <si>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</si>
  <si>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</si>
  <si>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</si>
  <si>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</si>
  <si>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</si>
  <si>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</si>
  <si>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</si>
  <si>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</si>
  <si>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</si>
  <si>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</si>
  <si>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</si>
  <si>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</si>
  <si>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</si>
  <si>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</si>
  <si>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</si>
  <si>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</si>
  <si>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</si>
  <si>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</si>
  <si>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</si>
  <si>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QAUUAM95141</t>
  </si>
  <si>
    <t>合同交期</t>
  </si>
  <si>
    <t>产前确认样</t>
  </si>
  <si>
    <t>有</t>
  </si>
  <si>
    <t>无</t>
  </si>
  <si>
    <t>品名</t>
  </si>
  <si>
    <t>儿童连帽卫衣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</si>
  <si>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</si>
  <si>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</si>
  <si>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</si>
  <si>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</si>
  <si>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</si>
  <si>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</si>
  <si>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</si>
  <si>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</si>
  <si>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</si>
  <si>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</si>
  <si>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CGDD24042600030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</si>
  <si>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</si>
  <si>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</si>
  <si>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</si>
  <si>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</si>
  <si>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</si>
  <si>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</si>
  <si>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</si>
  <si>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</si>
  <si>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</si>
  <si>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</si>
  <si>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</si>
  <si>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</si>
  <si>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</si>
  <si>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</si>
  <si>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</si>
  <si>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</si>
  <si>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</si>
  <si>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</si>
  <si>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</si>
  <si>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</si>
  <si>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</si>
  <si>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</si>
  <si>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</si>
  <si>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</si>
  <si>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</si>
  <si>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</si>
  <si>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</si>
  <si>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</si>
  <si>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</si>
  <si>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</si>
  <si>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</si>
  <si>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</si>
  <si>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远山紫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</si>
  <si>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</si>
  <si>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</si>
  <si>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</si>
  <si>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</si>
  <si>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</si>
  <si>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</si>
  <si>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1、后领织带容皱，上领欠圆顺</t>
  </si>
  <si>
    <t>2、鼠袋歪斜，间线有宽窄。袖口容位不均匀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</si>
  <si>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</si>
  <si>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</si>
  <si>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</si>
  <si>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</si>
  <si>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</si>
  <si>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</si>
  <si>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</si>
  <si>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</si>
  <si>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</si>
  <si>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</si>
  <si>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</si>
  <si>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</si>
  <si>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</si>
  <si>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</si>
  <si>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</si>
  <si>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</si>
  <si>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</si>
  <si>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</si>
  <si>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</si>
  <si>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</si>
  <si>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</si>
  <si>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</si>
  <si>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</si>
  <si>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</si>
  <si>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</si>
  <si>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</si>
  <si>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</si>
  <si>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</si>
  <si>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后中长</t>
  </si>
  <si>
    <t>±1</t>
  </si>
  <si>
    <t>+0</t>
  </si>
  <si>
    <t>胸围</t>
  </si>
  <si>
    <t>+2</t>
  </si>
  <si>
    <t>摆围(拉量)</t>
  </si>
  <si>
    <t>摆围(平量)</t>
  </si>
  <si>
    <t>±0.5</t>
  </si>
  <si>
    <t>+1</t>
  </si>
  <si>
    <t>肩宽</t>
  </si>
  <si>
    <t>领围</t>
  </si>
  <si>
    <t>±0.3</t>
  </si>
  <si>
    <t>后中袖长(含袖口）</t>
  </si>
  <si>
    <t>-0.5</t>
  </si>
  <si>
    <t>-1</t>
  </si>
  <si>
    <t>后中袖长（短袖）</t>
  </si>
  <si>
    <t>袖肥/2</t>
  </si>
  <si>
    <t>+0.5</t>
  </si>
  <si>
    <t>袖肘围/2</t>
  </si>
  <si>
    <t>袖口围/2（拉量）</t>
  </si>
  <si>
    <t>袖口围/2（平量）</t>
  </si>
  <si>
    <t>袖口高</t>
  </si>
  <si>
    <t>下摆高</t>
  </si>
  <si>
    <t>帽高</t>
  </si>
  <si>
    <t>帽宽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</si>
  <si>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</si>
  <si>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</si>
  <si>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</si>
  <si>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</si>
  <si>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</si>
  <si>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</si>
  <si>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</si>
  <si>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</si>
  <si>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</si>
  <si>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</si>
  <si>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</si>
  <si>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</si>
  <si>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</si>
  <si>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</si>
  <si>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儿童长裤</t>
  </si>
  <si>
    <t>120/53</t>
  </si>
  <si>
    <t>130/56</t>
  </si>
  <si>
    <t>140/57</t>
  </si>
  <si>
    <t>150/63</t>
  </si>
  <si>
    <t>160/69</t>
  </si>
  <si>
    <t>170/74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</si>
  <si>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</si>
  <si>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</si>
  <si>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</si>
  <si>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</si>
  <si>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</si>
  <si>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</si>
  <si>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</si>
  <si>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</si>
  <si>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</si>
  <si>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</si>
  <si>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</si>
  <si>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</si>
  <si>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</si>
  <si>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</si>
  <si>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</si>
  <si>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</si>
  <si>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</si>
  <si>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</si>
  <si>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</si>
  <si>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</si>
  <si>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</si>
  <si>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</si>
  <si>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</si>
  <si>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</si>
  <si>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</si>
  <si>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</si>
  <si>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</si>
  <si>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</si>
  <si>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</si>
  <si>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</si>
  <si>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</si>
  <si>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</si>
  <si>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</si>
  <si>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</si>
  <si>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</si>
  <si>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</si>
  <si>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</si>
  <si>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1、前领欠圆顺，拉肩位起三角，不顺直</t>
  </si>
  <si>
    <t>2、前袋有高低，袖口骨位未对齐</t>
  </si>
  <si>
    <t>3、脚口冚线有宽窄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</si>
  <si>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</si>
  <si>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</si>
  <si>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</si>
  <si>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</si>
  <si>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</si>
  <si>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</si>
  <si>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</si>
  <si>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走货925件，抽查80件，发现3件不良品，已按照以上提出的问题点改正，可以出货</t>
  </si>
  <si>
    <t>服装QC部门</t>
  </si>
  <si>
    <t>检验人</t>
  </si>
  <si>
    <t>-1 -0.5 -0.5</t>
  </si>
  <si>
    <t>-1 -1 -0.5</t>
  </si>
  <si>
    <t>+0 +0 +0</t>
  </si>
  <si>
    <t>+0.5 +0 +0</t>
  </si>
  <si>
    <t>+0 +0.5 +0</t>
  </si>
  <si>
    <t>+0 -0.5 +0</t>
  </si>
  <si>
    <t>+1 +1 +1</t>
  </si>
  <si>
    <t>+1 +2 +2</t>
  </si>
  <si>
    <t>+1 +2 +1</t>
  </si>
  <si>
    <t>+1 +1 +2</t>
  </si>
  <si>
    <t>+2 +2 +2</t>
  </si>
  <si>
    <t>+2 +1 +1</t>
  </si>
  <si>
    <t>-0.5 -0.5 +0</t>
  </si>
  <si>
    <t>+0 +0.5 +0.5</t>
  </si>
  <si>
    <t>-0.5 +0 +0</t>
  </si>
  <si>
    <t>+0.5 +0 +0.5</t>
  </si>
  <si>
    <t>+0 -0.2 -0.5</t>
  </si>
  <si>
    <t>-0.5 -0.3 -0.5</t>
  </si>
  <si>
    <t>+1 +0.5 +1</t>
  </si>
  <si>
    <t>-0.5 -0.5 -0.5</t>
  </si>
  <si>
    <t>-1 -1 -1</t>
  </si>
  <si>
    <t>-0.5 -1 -0.5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</si>
  <si>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</si>
  <si>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</si>
  <si>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</si>
  <si>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</si>
  <si>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</si>
  <si>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</si>
  <si>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</si>
  <si>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</si>
  <si>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</si>
  <si>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</si>
  <si>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</si>
  <si>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</si>
  <si>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</si>
  <si>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</si>
  <si>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</si>
  <si>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</si>
  <si>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2403Y0676</t>
  </si>
  <si>
    <t>珠地提花弹力双面</t>
  </si>
  <si>
    <t>24FW远山蓝</t>
  </si>
  <si>
    <t>QAMMAM95141</t>
  </si>
  <si>
    <t>三迈</t>
  </si>
  <si>
    <t>2403Y0675H</t>
  </si>
  <si>
    <t>199SS藏蓝</t>
  </si>
  <si>
    <t>制表时间：2024/5/10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</si>
  <si>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</si>
  <si>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</si>
  <si>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</si>
  <si>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</si>
  <si>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</si>
  <si>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</si>
  <si>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</si>
  <si>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</si>
  <si>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</si>
  <si>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</si>
  <si>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</si>
  <si>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</si>
  <si>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</si>
  <si>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</si>
  <si>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</si>
  <si>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</si>
  <si>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</si>
  <si>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</si>
  <si>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</si>
  <si>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</si>
  <si>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</si>
  <si>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</si>
  <si>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</si>
  <si>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</si>
  <si>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</si>
  <si>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</si>
  <si>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</si>
  <si>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</si>
  <si>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</si>
  <si>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制表时间：2024/5/15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</si>
  <si>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</si>
  <si>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</si>
  <si>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</si>
  <si>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</si>
  <si>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</si>
  <si>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</si>
  <si>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</si>
  <si>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</si>
  <si>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</si>
  <si>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</si>
  <si>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</si>
  <si>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</si>
  <si>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</si>
  <si>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</si>
  <si>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</si>
  <si>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</si>
  <si>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</t>
  </si>
  <si>
    <t>印花</t>
  </si>
  <si>
    <t>无脱落开裂</t>
  </si>
  <si>
    <t>制表时间：2024/6/1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</si>
  <si>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</si>
  <si>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</si>
  <si>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</si>
  <si>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</si>
  <si>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</si>
  <si>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</si>
  <si>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TOREAD压花弹力后领带</t>
  </si>
  <si>
    <t>24FW闪耀橙</t>
  </si>
  <si>
    <t>-5</t>
  </si>
  <si>
    <t>-4</t>
  </si>
  <si>
    <t>24FW远山紫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</si>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</sst>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Microsoft YaHei"/>
      <charset val="134"/>
    </font>
    <font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1"/>
      <name val="Microsoft YaHei"/>
      <charset val="134"/>
    </font>
    <font>
      <sz val="12"/>
      <color theme="1"/>
      <name val="微软雅黑"/>
      <charset val="134"/>
    </font>
    <font>
      <b/>
      <sz val="11"/>
      <name val="Microsoft YaHei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8" borderId="7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77" applyNumberFormat="0" applyFill="0" applyAlignment="0" applyProtection="0">
      <alignment vertical="center"/>
    </xf>
    <xf numFmtId="0" fontId="59" fillId="0" borderId="77" applyNumberFormat="0" applyFill="0" applyAlignment="0" applyProtection="0">
      <alignment vertical="center"/>
    </xf>
    <xf numFmtId="0" fontId="60" fillId="0" borderId="7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79" applyNumberFormat="0" applyAlignment="0" applyProtection="0">
      <alignment vertical="center"/>
    </xf>
    <xf numFmtId="0" fontId="62" fillId="10" borderId="80" applyNumberFormat="0" applyAlignment="0" applyProtection="0">
      <alignment vertical="center"/>
    </xf>
    <xf numFmtId="0" fontId="63" fillId="10" borderId="79" applyNumberFormat="0" applyAlignment="0" applyProtection="0">
      <alignment vertical="center"/>
    </xf>
    <xf numFmtId="0" fontId="64" fillId="11" borderId="81" applyNumberFormat="0" applyAlignment="0" applyProtection="0">
      <alignment vertical="center"/>
    </xf>
    <xf numFmtId="0" fontId="65" fillId="0" borderId="82" applyNumberFormat="0" applyFill="0" applyAlignment="0" applyProtection="0">
      <alignment vertical="center"/>
    </xf>
    <xf numFmtId="0" fontId="66" fillId="0" borderId="83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0" fillId="0" borderId="0"/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0" borderId="0">
      <alignment vertical="center"/>
    </xf>
    <xf numFmtId="0" fontId="10" fillId="0" borderId="0"/>
    <xf numFmtId="0" fontId="17" fillId="0" borderId="0">
      <alignment vertical="center"/>
    </xf>
    <xf numFmtId="0" fontId="72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/>
  </cellStyleXfs>
  <cellXfs count="4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15" fillId="0" borderId="9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176" fontId="1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22" fillId="0" borderId="0" xfId="53" applyFont="1" applyFill="1" applyAlignment="1"/>
    <xf numFmtId="0" fontId="10" fillId="0" borderId="0" xfId="53" applyFont="1" applyFill="1" applyAlignment="1"/>
    <xf numFmtId="49" fontId="22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3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22" fillId="0" borderId="0" xfId="53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horizontal="left" vertical="center"/>
    </xf>
    <xf numFmtId="0" fontId="24" fillId="0" borderId="2" xfId="52" applyFont="1" applyFill="1" applyBorder="1" applyAlignment="1">
      <alignment horizontal="center" vertical="center"/>
    </xf>
    <xf numFmtId="0" fontId="25" fillId="0" borderId="2" xfId="52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vertical="center"/>
    </xf>
    <xf numFmtId="0" fontId="26" fillId="0" borderId="2" xfId="52" applyFont="1" applyFill="1" applyBorder="1" applyAlignment="1">
      <alignment horizontal="center" vertical="center"/>
    </xf>
    <xf numFmtId="0" fontId="27" fillId="0" borderId="2" xfId="53" applyFont="1" applyFill="1" applyBorder="1" applyAlignment="1" applyProtection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49" fontId="30" fillId="0" borderId="2" xfId="5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left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3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0" fontId="36" fillId="0" borderId="0" xfId="53" applyFont="1" applyFill="1" applyAlignment="1"/>
    <xf numFmtId="0" fontId="11" fillId="0" borderId="0" xfId="53" applyFont="1" applyFill="1" applyAlignment="1"/>
    <xf numFmtId="0" fontId="22" fillId="0" borderId="2" xfId="53" applyFont="1" applyFill="1" applyBorder="1" applyAlignment="1">
      <alignment horizontal="center"/>
    </xf>
    <xf numFmtId="0" fontId="22" fillId="0" borderId="2" xfId="52" applyFont="1" applyFill="1" applyBorder="1" applyAlignment="1">
      <alignment horizontal="center" vertical="center"/>
    </xf>
    <xf numFmtId="0" fontId="28" fillId="0" borderId="2" xfId="53" applyFont="1" applyFill="1" applyBorder="1" applyAlignment="1" applyProtection="1">
      <alignment horizontal="center" vertical="center"/>
    </xf>
    <xf numFmtId="49" fontId="36" fillId="0" borderId="2" xfId="54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28" fillId="0" borderId="0" xfId="53" applyFont="1" applyFill="1" applyAlignment="1"/>
    <xf numFmtId="14" fontId="28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7" fillId="0" borderId="11" xfId="52" applyFont="1" applyBorder="1" applyAlignment="1">
      <alignment horizontal="center" vertical="top"/>
    </xf>
    <xf numFmtId="0" fontId="38" fillId="0" borderId="12" xfId="52" applyFont="1" applyFill="1" applyBorder="1" applyAlignment="1">
      <alignment horizontal="left" vertical="center"/>
    </xf>
    <xf numFmtId="0" fontId="25" fillId="0" borderId="13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vertical="center"/>
    </xf>
    <xf numFmtId="0" fontId="38" fillId="0" borderId="13" xfId="52" applyFont="1" applyFill="1" applyBorder="1" applyAlignment="1">
      <alignment vertical="center"/>
    </xf>
    <xf numFmtId="0" fontId="25" fillId="0" borderId="14" xfId="52" applyFont="1" applyBorder="1" applyAlignment="1">
      <alignment horizontal="left" vertical="center"/>
    </xf>
    <xf numFmtId="0" fontId="25" fillId="0" borderId="15" xfId="52" applyFont="1" applyBorder="1" applyAlignment="1">
      <alignment horizontal="left" vertical="center"/>
    </xf>
    <xf numFmtId="0" fontId="38" fillId="0" borderId="16" xfId="52" applyFont="1" applyFill="1" applyBorder="1" applyAlignment="1">
      <alignment vertical="center"/>
    </xf>
    <xf numFmtId="0" fontId="25" fillId="0" borderId="14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vertical="center"/>
    </xf>
    <xf numFmtId="58" fontId="11" fillId="0" borderId="14" xfId="52" applyNumberFormat="1" applyFont="1" applyFill="1" applyBorder="1" applyAlignment="1">
      <alignment horizontal="center" vertical="center"/>
    </xf>
    <xf numFmtId="0" fontId="11" fillId="0" borderId="14" xfId="52" applyFont="1" applyFill="1" applyBorder="1" applyAlignment="1">
      <alignment horizontal="center" vertical="center"/>
    </xf>
    <xf numFmtId="0" fontId="38" fillId="0" borderId="14" xfId="52" applyFont="1" applyFill="1" applyBorder="1" applyAlignment="1">
      <alignment horizontal="center" vertical="center"/>
    </xf>
    <xf numFmtId="0" fontId="38" fillId="0" borderId="16" xfId="52" applyFont="1" applyFill="1" applyBorder="1" applyAlignment="1">
      <alignment horizontal="left" vertical="center"/>
    </xf>
    <xf numFmtId="0" fontId="38" fillId="0" borderId="14" xfId="52" applyFont="1" applyFill="1" applyBorder="1" applyAlignment="1">
      <alignment horizontal="left" vertical="center"/>
    </xf>
    <xf numFmtId="0" fontId="38" fillId="0" borderId="17" xfId="52" applyFont="1" applyFill="1" applyBorder="1" applyAlignment="1">
      <alignment vertical="center"/>
    </xf>
    <xf numFmtId="0" fontId="25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vertical="center"/>
    </xf>
    <xf numFmtId="0" fontId="11" fillId="0" borderId="18" xfId="52" applyFont="1" applyFill="1" applyBorder="1" applyAlignment="1">
      <alignment horizontal="left" vertical="center"/>
    </xf>
    <xf numFmtId="0" fontId="38" fillId="0" borderId="18" xfId="52" applyFont="1" applyFill="1" applyBorder="1" applyAlignment="1">
      <alignment horizontal="left" vertical="center"/>
    </xf>
    <xf numFmtId="0" fontId="38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8" fillId="0" borderId="12" xfId="52" applyFont="1" applyFill="1" applyBorder="1" applyAlignment="1">
      <alignment vertical="center"/>
    </xf>
    <xf numFmtId="0" fontId="38" fillId="0" borderId="19" xfId="52" applyFont="1" applyFill="1" applyBorder="1" applyAlignment="1">
      <alignment vertical="center"/>
    </xf>
    <xf numFmtId="0" fontId="38" fillId="0" borderId="20" xfId="52" applyFont="1" applyFill="1" applyBorder="1" applyAlignment="1">
      <alignment vertical="center"/>
    </xf>
    <xf numFmtId="0" fontId="11" fillId="0" borderId="14" xfId="52" applyFont="1" applyFill="1" applyBorder="1" applyAlignment="1">
      <alignment horizontal="left" vertical="center"/>
    </xf>
    <xf numFmtId="0" fontId="11" fillId="0" borderId="14" xfId="52" applyFont="1" applyFill="1" applyBorder="1" applyAlignment="1">
      <alignment vertical="center"/>
    </xf>
    <xf numFmtId="0" fontId="11" fillId="0" borderId="21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0" fontId="29" fillId="0" borderId="23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11" fillId="0" borderId="18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8" fillId="0" borderId="13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horizontal="left" vertical="center"/>
    </xf>
    <xf numFmtId="0" fontId="11" fillId="0" borderId="23" xfId="52" applyFont="1" applyFill="1" applyBorder="1" applyAlignment="1">
      <alignment horizontal="left" vertical="center"/>
    </xf>
    <xf numFmtId="0" fontId="11" fillId="0" borderId="22" xfId="52" applyFont="1" applyFill="1" applyBorder="1" applyAlignment="1">
      <alignment horizontal="left" vertical="center"/>
    </xf>
    <xf numFmtId="0" fontId="11" fillId="0" borderId="16" xfId="52" applyFont="1" applyFill="1" applyBorder="1" applyAlignment="1">
      <alignment horizontal="left" vertical="center" wrapText="1"/>
    </xf>
    <xf numFmtId="0" fontId="11" fillId="0" borderId="14" xfId="52" applyFont="1" applyFill="1" applyBorder="1" applyAlignment="1">
      <alignment horizontal="left" vertical="center" wrapText="1"/>
    </xf>
    <xf numFmtId="0" fontId="38" fillId="0" borderId="17" xfId="52" applyFont="1" applyFill="1" applyBorder="1" applyAlignment="1">
      <alignment horizontal="left" vertical="center"/>
    </xf>
    <xf numFmtId="0" fontId="10" fillId="0" borderId="18" xfId="52" applyFill="1" applyBorder="1" applyAlignment="1">
      <alignment horizontal="center" vertical="center"/>
    </xf>
    <xf numFmtId="0" fontId="38" fillId="0" borderId="24" xfId="52" applyFont="1" applyFill="1" applyBorder="1" applyAlignment="1">
      <alignment horizontal="center" vertical="center"/>
    </xf>
    <xf numFmtId="0" fontId="38" fillId="0" borderId="25" xfId="52" applyFont="1" applyFill="1" applyBorder="1" applyAlignment="1">
      <alignment horizontal="left" vertical="center"/>
    </xf>
    <xf numFmtId="0" fontId="38" fillId="0" borderId="20" xfId="52" applyFont="1" applyFill="1" applyBorder="1" applyAlignment="1">
      <alignment horizontal="left" vertical="center"/>
    </xf>
    <xf numFmtId="0" fontId="11" fillId="0" borderId="23" xfId="52" applyFont="1" applyFill="1" applyBorder="1" applyAlignment="1">
      <alignment horizontal="right" vertical="center"/>
    </xf>
    <xf numFmtId="0" fontId="11" fillId="0" borderId="22" xfId="52" applyFont="1" applyFill="1" applyBorder="1" applyAlignment="1">
      <alignment horizontal="right" vertical="center"/>
    </xf>
    <xf numFmtId="0" fontId="29" fillId="0" borderId="12" xfId="52" applyFont="1" applyFill="1" applyBorder="1" applyAlignment="1">
      <alignment horizontal="left" vertical="center"/>
    </xf>
    <xf numFmtId="0" fontId="29" fillId="0" borderId="13" xfId="52" applyFont="1" applyFill="1" applyBorder="1" applyAlignment="1">
      <alignment horizontal="left" vertical="center"/>
    </xf>
    <xf numFmtId="0" fontId="38" fillId="0" borderId="21" xfId="52" applyFont="1" applyFill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11" fillId="0" borderId="18" xfId="52" applyFont="1" applyFill="1" applyBorder="1" applyAlignment="1">
      <alignment horizontal="center" vertical="center"/>
    </xf>
    <xf numFmtId="58" fontId="11" fillId="0" borderId="18" xfId="52" applyNumberFormat="1" applyFont="1" applyFill="1" applyBorder="1" applyAlignment="1">
      <alignment horizontal="center" vertical="center"/>
    </xf>
    <xf numFmtId="0" fontId="38" fillId="0" borderId="18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horizontal="center" vertical="center"/>
    </xf>
    <xf numFmtId="0" fontId="11" fillId="0" borderId="27" xfId="52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center" vertical="center"/>
    </xf>
    <xf numFmtId="0" fontId="11" fillId="0" borderId="15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8" fillId="0" borderId="29" xfId="52" applyFont="1" applyFill="1" applyBorder="1" applyAlignment="1">
      <alignment vertical="center"/>
    </xf>
    <xf numFmtId="0" fontId="11" fillId="0" borderId="30" xfId="52" applyFont="1" applyFill="1" applyBorder="1" applyAlignment="1">
      <alignment horizontal="center" vertical="center"/>
    </xf>
    <xf numFmtId="0" fontId="29" fillId="0" borderId="30" xfId="52" applyFont="1" applyFill="1" applyBorder="1" applyAlignment="1">
      <alignment horizontal="left" vertical="center"/>
    </xf>
    <xf numFmtId="0" fontId="38" fillId="0" borderId="27" xfId="52" applyFont="1" applyFill="1" applyBorder="1" applyAlignment="1">
      <alignment horizontal="left" vertical="center"/>
    </xf>
    <xf numFmtId="0" fontId="38" fillId="0" borderId="15" xfId="52" applyFont="1" applyFill="1" applyBorder="1" applyAlignment="1">
      <alignment horizontal="left" vertical="center"/>
    </xf>
    <xf numFmtId="0" fontId="11" fillId="0" borderId="30" xfId="52" applyFont="1" applyFill="1" applyBorder="1" applyAlignment="1">
      <alignment horizontal="left" vertical="center"/>
    </xf>
    <xf numFmtId="0" fontId="11" fillId="0" borderId="15" xfId="52" applyFont="1" applyFill="1" applyBorder="1" applyAlignment="1">
      <alignment horizontal="left" vertical="center" wrapText="1"/>
    </xf>
    <xf numFmtId="0" fontId="10" fillId="0" borderId="28" xfId="52" applyFill="1" applyBorder="1" applyAlignment="1">
      <alignment horizontal="center" vertical="center"/>
    </xf>
    <xf numFmtId="0" fontId="38" fillId="0" borderId="29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left" vertical="center"/>
    </xf>
    <xf numFmtId="0" fontId="11" fillId="0" borderId="15" xfId="52" applyFont="1" applyFill="1" applyBorder="1" applyAlignment="1">
      <alignment horizontal="center" vertical="center"/>
    </xf>
    <xf numFmtId="0" fontId="11" fillId="0" borderId="15" xfId="52" applyFont="1" applyFill="1" applyBorder="1" applyAlignment="1">
      <alignment horizontal="center" vertical="center" wrapText="1"/>
    </xf>
    <xf numFmtId="0" fontId="10" fillId="0" borderId="30" xfId="52" applyFont="1" applyFill="1" applyBorder="1" applyAlignment="1">
      <alignment horizontal="center" vertical="center"/>
    </xf>
    <xf numFmtId="0" fontId="15" fillId="0" borderId="30" xfId="52" applyFont="1" applyFill="1" applyBorder="1" applyAlignment="1">
      <alignment horizontal="center" vertical="center"/>
    </xf>
    <xf numFmtId="0" fontId="11" fillId="0" borderId="26" xfId="52" applyFont="1" applyFill="1" applyBorder="1" applyAlignment="1">
      <alignment horizontal="right" vertical="center"/>
    </xf>
    <xf numFmtId="0" fontId="11" fillId="0" borderId="31" xfId="52" applyFont="1" applyFill="1" applyBorder="1" applyAlignment="1">
      <alignment horizontal="center" vertical="center"/>
    </xf>
    <xf numFmtId="0" fontId="29" fillId="0" borderId="27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center" vertical="center"/>
    </xf>
    <xf numFmtId="0" fontId="36" fillId="0" borderId="0" xfId="53" applyFont="1" applyFill="1" applyAlignment="1">
      <alignment horizontal="center"/>
    </xf>
    <xf numFmtId="0" fontId="24" fillId="0" borderId="32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2" fillId="0" borderId="35" xfId="53" applyFont="1" applyFill="1" applyBorder="1" applyAlignment="1">
      <alignment horizontal="center"/>
    </xf>
    <xf numFmtId="0" fontId="27" fillId="0" borderId="36" xfId="53" applyFont="1" applyFill="1" applyBorder="1" applyAlignment="1" applyProtection="1">
      <alignment horizontal="center" vertical="center"/>
    </xf>
    <xf numFmtId="0" fontId="22" fillId="0" borderId="5" xfId="53" applyFont="1" applyFill="1" applyBorder="1" applyAlignment="1">
      <alignment horizontal="center"/>
    </xf>
    <xf numFmtId="0" fontId="39" fillId="0" borderId="36" xfId="0" applyFont="1" applyFill="1" applyBorder="1" applyAlignment="1">
      <alignment vertical="center"/>
    </xf>
    <xf numFmtId="0" fontId="39" fillId="0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left" vertical="center"/>
    </xf>
    <xf numFmtId="0" fontId="40" fillId="0" borderId="37" xfId="0" applyNumberFormat="1" applyFont="1" applyFill="1" applyBorder="1" applyAlignment="1">
      <alignment shrinkToFit="1"/>
    </xf>
    <xf numFmtId="0" fontId="34" fillId="0" borderId="38" xfId="0" applyNumberFormat="1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22" fillId="0" borderId="39" xfId="5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center" vertical="center"/>
    </xf>
    <xf numFmtId="0" fontId="22" fillId="0" borderId="40" xfId="52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0" fontId="28" fillId="0" borderId="2" xfId="53" applyFont="1" applyFill="1" applyBorder="1" applyAlignment="1" applyProtection="1">
      <alignment vertical="center"/>
    </xf>
    <xf numFmtId="0" fontId="0" fillId="0" borderId="42" xfId="0" applyFont="1" applyFill="1" applyBorder="1" applyAlignment="1">
      <alignment horizontal="left" vertical="center"/>
    </xf>
    <xf numFmtId="0" fontId="30" fillId="0" borderId="4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31" fillId="0" borderId="15" xfId="0" applyNumberFormat="1" applyFont="1" applyFill="1" applyBorder="1" applyAlignment="1">
      <alignment horizontal="center" vertical="center"/>
    </xf>
    <xf numFmtId="49" fontId="36" fillId="0" borderId="14" xfId="54" applyNumberFormat="1" applyFont="1" applyFill="1" applyBorder="1" applyAlignment="1">
      <alignment horizontal="center" vertical="center"/>
    </xf>
    <xf numFmtId="49" fontId="36" fillId="0" borderId="15" xfId="54" applyNumberFormat="1" applyFont="1" applyFill="1" applyBorder="1" applyAlignment="1">
      <alignment horizontal="center" vertical="center"/>
    </xf>
    <xf numFmtId="49" fontId="22" fillId="0" borderId="18" xfId="53" applyNumberFormat="1" applyFont="1" applyFill="1" applyBorder="1" applyAlignment="1">
      <alignment horizontal="center"/>
    </xf>
    <xf numFmtId="49" fontId="36" fillId="0" borderId="18" xfId="54" applyNumberFormat="1" applyFont="1" applyFill="1" applyBorder="1" applyAlignment="1">
      <alignment horizontal="center" vertical="center"/>
    </xf>
    <xf numFmtId="49" fontId="36" fillId="0" borderId="28" xfId="54" applyNumberFormat="1" applyFont="1" applyFill="1" applyBorder="1" applyAlignment="1">
      <alignment horizontal="center" vertical="center"/>
    </xf>
    <xf numFmtId="14" fontId="28" fillId="0" borderId="0" xfId="53" applyNumberFormat="1" applyFont="1" applyFill="1" applyAlignment="1"/>
    <xf numFmtId="58" fontId="36" fillId="0" borderId="0" xfId="53" applyNumberFormat="1" applyFont="1" applyFill="1" applyAlignment="1">
      <alignment horizontal="left"/>
    </xf>
    <xf numFmtId="0" fontId="10" fillId="0" borderId="0" xfId="52" applyFont="1" applyAlignment="1">
      <alignment horizontal="left" vertical="center"/>
    </xf>
    <xf numFmtId="0" fontId="15" fillId="0" borderId="44" xfId="52" applyFont="1" applyBorder="1" applyAlignment="1">
      <alignment horizontal="left" vertical="center"/>
    </xf>
    <xf numFmtId="0" fontId="25" fillId="0" borderId="45" xfId="52" applyFont="1" applyBorder="1" applyAlignment="1">
      <alignment horizontal="center" vertical="center"/>
    </xf>
    <xf numFmtId="0" fontId="15" fillId="0" borderId="45" xfId="52" applyFont="1" applyBorder="1" applyAlignment="1">
      <alignment horizontal="center" vertical="center"/>
    </xf>
    <xf numFmtId="0" fontId="29" fillId="0" borderId="45" xfId="52" applyFont="1" applyBorder="1" applyAlignment="1">
      <alignment horizontal="left" vertical="center"/>
    </xf>
    <xf numFmtId="0" fontId="29" fillId="0" borderId="12" xfId="52" applyFont="1" applyBorder="1" applyAlignment="1">
      <alignment horizontal="center" vertical="center"/>
    </xf>
    <xf numFmtId="0" fontId="29" fillId="0" borderId="13" xfId="52" applyFont="1" applyBorder="1" applyAlignment="1">
      <alignment horizontal="center" vertical="center"/>
    </xf>
    <xf numFmtId="0" fontId="29" fillId="0" borderId="27" xfId="52" applyFont="1" applyBorder="1" applyAlignment="1">
      <alignment horizontal="center" vertical="center"/>
    </xf>
    <xf numFmtId="0" fontId="15" fillId="0" borderId="12" xfId="52" applyFont="1" applyBorder="1" applyAlignment="1">
      <alignment horizontal="center" vertical="center"/>
    </xf>
    <xf numFmtId="0" fontId="15" fillId="0" borderId="13" xfId="52" applyFont="1" applyBorder="1" applyAlignment="1">
      <alignment horizontal="center" vertical="center"/>
    </xf>
    <xf numFmtId="0" fontId="15" fillId="0" borderId="27" xfId="52" applyFont="1" applyBorder="1" applyAlignment="1">
      <alignment horizontal="center" vertical="center"/>
    </xf>
    <xf numFmtId="0" fontId="29" fillId="0" borderId="16" xfId="52" applyFont="1" applyBorder="1" applyAlignment="1">
      <alignment horizontal="left" vertical="center"/>
    </xf>
    <xf numFmtId="0" fontId="29" fillId="0" borderId="14" xfId="52" applyFont="1" applyBorder="1" applyAlignment="1">
      <alignment horizontal="left" vertical="center"/>
    </xf>
    <xf numFmtId="14" fontId="25" fillId="0" borderId="14" xfId="52" applyNumberFormat="1" applyFont="1" applyBorder="1" applyAlignment="1">
      <alignment horizontal="center" vertical="center"/>
    </xf>
    <xf numFmtId="14" fontId="25" fillId="0" borderId="15" xfId="52" applyNumberFormat="1" applyFont="1" applyBorder="1" applyAlignment="1">
      <alignment horizontal="center" vertical="center"/>
    </xf>
    <xf numFmtId="0" fontId="29" fillId="0" borderId="16" xfId="52" applyFont="1" applyBorder="1" applyAlignment="1">
      <alignment vertical="center"/>
    </xf>
    <xf numFmtId="49" fontId="25" fillId="0" borderId="14" xfId="52" applyNumberFormat="1" applyFont="1" applyBorder="1" applyAlignment="1">
      <alignment horizontal="center" vertical="center"/>
    </xf>
    <xf numFmtId="0" fontId="25" fillId="0" borderId="15" xfId="52" applyFont="1" applyBorder="1" applyAlignment="1">
      <alignment horizontal="center" vertical="center"/>
    </xf>
    <xf numFmtId="0" fontId="29" fillId="0" borderId="14" xfId="52" applyFont="1" applyBorder="1" applyAlignment="1">
      <alignment vertical="center"/>
    </xf>
    <xf numFmtId="0" fontId="25" fillId="0" borderId="46" xfId="52" applyFont="1" applyBorder="1" applyAlignment="1">
      <alignment horizontal="center" vertical="center"/>
    </xf>
    <xf numFmtId="0" fontId="25" fillId="0" borderId="47" xfId="52" applyFont="1" applyBorder="1" applyAlignment="1">
      <alignment horizontal="center" vertical="center"/>
    </xf>
    <xf numFmtId="0" fontId="10" fillId="0" borderId="14" xfId="52" applyFont="1" applyBorder="1" applyAlignment="1">
      <alignment vertical="center"/>
    </xf>
    <xf numFmtId="0" fontId="41" fillId="0" borderId="17" xfId="52" applyFont="1" applyBorder="1" applyAlignment="1">
      <alignment vertical="center"/>
    </xf>
    <xf numFmtId="0" fontId="25" fillId="0" borderId="48" xfId="52" applyFont="1" applyBorder="1" applyAlignment="1">
      <alignment horizontal="center" vertical="center"/>
    </xf>
    <xf numFmtId="0" fontId="25" fillId="0" borderId="31" xfId="52" applyFont="1" applyBorder="1" applyAlignment="1">
      <alignment horizontal="center" vertical="center"/>
    </xf>
    <xf numFmtId="0" fontId="29" fillId="0" borderId="17" xfId="52" applyFont="1" applyBorder="1" applyAlignment="1">
      <alignment horizontal="left" vertical="center"/>
    </xf>
    <xf numFmtId="0" fontId="29" fillId="0" borderId="18" xfId="52" applyFont="1" applyBorder="1" applyAlignment="1">
      <alignment horizontal="left" vertical="center"/>
    </xf>
    <xf numFmtId="14" fontId="25" fillId="0" borderId="18" xfId="52" applyNumberFormat="1" applyFont="1" applyBorder="1" applyAlignment="1">
      <alignment horizontal="center" vertical="center"/>
    </xf>
    <xf numFmtId="14" fontId="25" fillId="0" borderId="28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29" fillId="0" borderId="12" xfId="52" applyFont="1" applyBorder="1" applyAlignment="1">
      <alignment vertical="center"/>
    </xf>
    <xf numFmtId="0" fontId="10" fillId="0" borderId="13" xfId="52" applyFont="1" applyBorder="1" applyAlignment="1">
      <alignment horizontal="left" vertical="center"/>
    </xf>
    <xf numFmtId="0" fontId="25" fillId="0" borderId="13" xfId="52" applyFont="1" applyBorder="1" applyAlignment="1">
      <alignment horizontal="left" vertical="center"/>
    </xf>
    <xf numFmtId="0" fontId="10" fillId="0" borderId="13" xfId="52" applyFont="1" applyBorder="1" applyAlignment="1">
      <alignment vertical="center"/>
    </xf>
    <xf numFmtId="0" fontId="29" fillId="0" borderId="13" xfId="52" applyFont="1" applyBorder="1" applyAlignment="1">
      <alignment vertical="center"/>
    </xf>
    <xf numFmtId="0" fontId="10" fillId="0" borderId="14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11" fillId="0" borderId="25" xfId="52" applyFont="1" applyBorder="1" applyAlignment="1">
      <alignment horizontal="left" vertical="center" wrapText="1"/>
    </xf>
    <xf numFmtId="0" fontId="11" fillId="0" borderId="20" xfId="52" applyFont="1" applyBorder="1" applyAlignment="1">
      <alignment horizontal="left" vertical="center" wrapText="1"/>
    </xf>
    <xf numFmtId="0" fontId="11" fillId="0" borderId="49" xfId="52" applyFont="1" applyBorder="1" applyAlignment="1">
      <alignment horizontal="left" vertical="center" wrapText="1"/>
    </xf>
    <xf numFmtId="0" fontId="11" fillId="0" borderId="23" xfId="52" applyFont="1" applyBorder="1" applyAlignment="1">
      <alignment horizontal="left" vertical="center"/>
    </xf>
    <xf numFmtId="0" fontId="11" fillId="0" borderId="22" xfId="52" applyFont="1" applyBorder="1" applyAlignment="1">
      <alignment horizontal="left" vertical="center"/>
    </xf>
    <xf numFmtId="0" fontId="11" fillId="0" borderId="26" xfId="52" applyFont="1" applyBorder="1" applyAlignment="1">
      <alignment horizontal="left" vertical="center"/>
    </xf>
    <xf numFmtId="0" fontId="11" fillId="0" borderId="21" xfId="52" applyFont="1" applyBorder="1" applyAlignment="1">
      <alignment horizontal="left" vertical="center"/>
    </xf>
    <xf numFmtId="0" fontId="25" fillId="0" borderId="17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11" fillId="0" borderId="12" xfId="52" applyFont="1" applyBorder="1" applyAlignment="1">
      <alignment horizontal="left" vertical="center" wrapText="1"/>
    </xf>
    <xf numFmtId="0" fontId="11" fillId="0" borderId="13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9" fillId="0" borderId="16" xfId="52" applyFont="1" applyFill="1" applyBorder="1" applyAlignment="1">
      <alignment horizontal="left" vertical="center"/>
    </xf>
    <xf numFmtId="0" fontId="29" fillId="0" borderId="17" xfId="52" applyFont="1" applyBorder="1" applyAlignment="1">
      <alignment horizontal="center" vertical="center"/>
    </xf>
    <xf numFmtId="0" fontId="29" fillId="0" borderId="18" xfId="52" applyFont="1" applyBorder="1" applyAlignment="1">
      <alignment horizontal="center" vertical="center"/>
    </xf>
    <xf numFmtId="0" fontId="29" fillId="0" borderId="16" xfId="52" applyFont="1" applyBorder="1" applyAlignment="1">
      <alignment horizontal="center" vertical="center"/>
    </xf>
    <xf numFmtId="0" fontId="29" fillId="0" borderId="14" xfId="52" applyFont="1" applyBorder="1" applyAlignment="1">
      <alignment horizontal="center" vertical="center"/>
    </xf>
    <xf numFmtId="0" fontId="38" fillId="0" borderId="14" xfId="52" applyFont="1" applyBorder="1" applyAlignment="1">
      <alignment horizontal="left" vertical="center"/>
    </xf>
    <xf numFmtId="0" fontId="29" fillId="0" borderId="50" xfId="52" applyFont="1" applyFill="1" applyBorder="1" applyAlignment="1">
      <alignment horizontal="left" vertical="center"/>
    </xf>
    <xf numFmtId="0" fontId="29" fillId="0" borderId="51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2" xfId="52" applyFont="1" applyBorder="1" applyAlignment="1">
      <alignment horizontal="left" vertical="center"/>
    </xf>
    <xf numFmtId="0" fontId="15" fillId="0" borderId="52" xfId="52" applyFont="1" applyBorder="1" applyAlignment="1">
      <alignment vertical="center"/>
    </xf>
    <xf numFmtId="0" fontId="25" fillId="0" borderId="53" xfId="52" applyFont="1" applyBorder="1" applyAlignment="1">
      <alignment horizontal="center" vertical="center"/>
    </xf>
    <xf numFmtId="0" fontId="15" fillId="0" borderId="53" xfId="52" applyFont="1" applyBorder="1" applyAlignment="1">
      <alignment vertical="center"/>
    </xf>
    <xf numFmtId="58" fontId="10" fillId="0" borderId="53" xfId="52" applyNumberFormat="1" applyFont="1" applyBorder="1" applyAlignment="1">
      <alignment vertical="center"/>
    </xf>
    <xf numFmtId="0" fontId="15" fillId="0" borderId="53" xfId="52" applyFont="1" applyBorder="1" applyAlignment="1">
      <alignment horizontal="center" vertical="center"/>
    </xf>
    <xf numFmtId="0" fontId="15" fillId="0" borderId="54" xfId="52" applyFont="1" applyFill="1" applyBorder="1" applyAlignment="1">
      <alignment horizontal="left" vertical="center"/>
    </xf>
    <xf numFmtId="0" fontId="15" fillId="0" borderId="53" xfId="52" applyFont="1" applyFill="1" applyBorder="1" applyAlignment="1">
      <alignment horizontal="left" vertical="center"/>
    </xf>
    <xf numFmtId="0" fontId="15" fillId="0" borderId="55" xfId="52" applyFont="1" applyFill="1" applyBorder="1" applyAlignment="1">
      <alignment horizontal="center" vertical="center"/>
    </xf>
    <xf numFmtId="0" fontId="15" fillId="0" borderId="56" xfId="52" applyFont="1" applyFill="1" applyBorder="1" applyAlignment="1">
      <alignment horizontal="center" vertical="center"/>
    </xf>
    <xf numFmtId="0" fontId="15" fillId="0" borderId="17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0" fillId="0" borderId="45" xfId="52" applyFont="1" applyBorder="1" applyAlignment="1">
      <alignment horizontal="center" vertical="center"/>
    </xf>
    <xf numFmtId="0" fontId="10" fillId="0" borderId="57" xfId="52" applyFont="1" applyBorder="1" applyAlignment="1">
      <alignment horizontal="center" vertical="center"/>
    </xf>
    <xf numFmtId="0" fontId="25" fillId="0" borderId="28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0" fontId="38" fillId="0" borderId="13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8" fillId="0" borderId="30" xfId="52" applyFont="1" applyBorder="1" applyAlignment="1">
      <alignment horizontal="left" vertical="center"/>
    </xf>
    <xf numFmtId="0" fontId="25" fillId="0" borderId="15" xfId="52" applyFont="1" applyFill="1" applyBorder="1" applyAlignment="1">
      <alignment horizontal="left" vertical="center"/>
    </xf>
    <xf numFmtId="0" fontId="29" fillId="0" borderId="28" xfId="52" applyFont="1" applyBorder="1" applyAlignment="1">
      <alignment horizontal="center" vertical="center"/>
    </xf>
    <xf numFmtId="0" fontId="38" fillId="0" borderId="15" xfId="52" applyFont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9" fillId="0" borderId="30" xfId="52" applyFont="1" applyBorder="1" applyAlignment="1">
      <alignment horizontal="left" vertical="center"/>
    </xf>
    <xf numFmtId="0" fontId="25" fillId="0" borderId="58" xfId="52" applyFont="1" applyBorder="1" applyAlignment="1">
      <alignment horizontal="center" vertical="center"/>
    </xf>
    <xf numFmtId="0" fontId="15" fillId="0" borderId="59" xfId="52" applyFont="1" applyFill="1" applyBorder="1" applyAlignment="1">
      <alignment horizontal="left" vertical="center"/>
    </xf>
    <xf numFmtId="0" fontId="15" fillId="0" borderId="60" xfId="52" applyFont="1" applyFill="1" applyBorder="1" applyAlignment="1">
      <alignment horizontal="center" vertical="center"/>
    </xf>
    <xf numFmtId="0" fontId="15" fillId="0" borderId="28" xfId="52" applyFont="1" applyFill="1" applyBorder="1" applyAlignment="1">
      <alignment horizontal="center" vertical="center"/>
    </xf>
    <xf numFmtId="0" fontId="22" fillId="0" borderId="0" xfId="53" applyFont="1" applyFill="1" applyAlignment="1">
      <alignment horizontal="left"/>
    </xf>
    <xf numFmtId="0" fontId="34" fillId="0" borderId="2" xfId="0" applyFont="1" applyFill="1" applyBorder="1" applyAlignment="1">
      <alignment horizontal="center" vertical="center"/>
    </xf>
    <xf numFmtId="177" fontId="42" fillId="0" borderId="2" xfId="0" applyNumberFormat="1" applyFont="1" applyFill="1" applyBorder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8" fontId="31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2" fillId="0" borderId="2" xfId="53" applyFont="1" applyFill="1" applyBorder="1" applyAlignment="1"/>
    <xf numFmtId="49" fontId="22" fillId="0" borderId="2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43" fillId="0" borderId="11" xfId="52" applyFont="1" applyBorder="1" applyAlignment="1">
      <alignment horizontal="center" vertical="top"/>
    </xf>
    <xf numFmtId="0" fontId="29" fillId="0" borderId="61" xfId="52" applyFont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15" fillId="0" borderId="54" xfId="52" applyFont="1" applyBorder="1" applyAlignment="1">
      <alignment horizontal="left" vertical="center"/>
    </xf>
    <xf numFmtId="0" fontId="15" fillId="0" borderId="53" xfId="52" applyFont="1" applyBorder="1" applyAlignment="1">
      <alignment horizontal="left" vertical="center"/>
    </xf>
    <xf numFmtId="0" fontId="29" fillId="0" borderId="55" xfId="52" applyFont="1" applyBorder="1" applyAlignment="1">
      <alignment vertical="center"/>
    </xf>
    <xf numFmtId="0" fontId="10" fillId="0" borderId="56" xfId="52" applyFont="1" applyBorder="1" applyAlignment="1">
      <alignment horizontal="left" vertical="center"/>
    </xf>
    <xf numFmtId="0" fontId="25" fillId="0" borderId="56" xfId="52" applyFont="1" applyBorder="1" applyAlignment="1">
      <alignment horizontal="left" vertical="center"/>
    </xf>
    <xf numFmtId="0" fontId="10" fillId="0" borderId="56" xfId="52" applyFont="1" applyBorder="1" applyAlignment="1">
      <alignment vertical="center"/>
    </xf>
    <xf numFmtId="0" fontId="29" fillId="0" borderId="56" xfId="52" applyFont="1" applyBorder="1" applyAlignment="1">
      <alignment vertical="center"/>
    </xf>
    <xf numFmtId="0" fontId="29" fillId="0" borderId="55" xfId="52" applyFont="1" applyBorder="1" applyAlignment="1">
      <alignment horizontal="center" vertical="center"/>
    </xf>
    <xf numFmtId="0" fontId="25" fillId="0" borderId="56" xfId="52" applyFont="1" applyBorder="1" applyAlignment="1">
      <alignment horizontal="center" vertical="center"/>
    </xf>
    <xf numFmtId="0" fontId="29" fillId="0" borderId="56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5" fillId="0" borderId="14" xfId="52" applyFont="1" applyBorder="1" applyAlignment="1">
      <alignment horizontal="center" vertical="center"/>
    </xf>
    <xf numFmtId="0" fontId="10" fillId="0" borderId="14" xfId="52" applyFont="1" applyBorder="1" applyAlignment="1">
      <alignment horizontal="center" vertical="center"/>
    </xf>
    <xf numFmtId="0" fontId="29" fillId="0" borderId="50" xfId="52" applyFont="1" applyBorder="1" applyAlignment="1">
      <alignment horizontal="left" vertical="center" wrapText="1"/>
    </xf>
    <xf numFmtId="0" fontId="29" fillId="0" borderId="51" xfId="52" applyFont="1" applyBorder="1" applyAlignment="1">
      <alignment horizontal="left" vertical="center" wrapText="1"/>
    </xf>
    <xf numFmtId="0" fontId="29" fillId="0" borderId="62" xfId="52" applyFont="1" applyBorder="1" applyAlignment="1">
      <alignment horizontal="left" vertical="center"/>
    </xf>
    <xf numFmtId="0" fontId="29" fillId="0" borderId="63" xfId="52" applyFont="1" applyBorder="1" applyAlignment="1">
      <alignment horizontal="left" vertical="center"/>
    </xf>
    <xf numFmtId="0" fontId="44" fillId="0" borderId="6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9" fontId="25" fillId="0" borderId="2" xfId="52" applyNumberFormat="1" applyFont="1" applyBorder="1" applyAlignment="1">
      <alignment horizontal="center" vertical="center"/>
    </xf>
    <xf numFmtId="9" fontId="25" fillId="0" borderId="56" xfId="52" applyNumberFormat="1" applyFont="1" applyBorder="1" applyAlignment="1">
      <alignment horizontal="center" vertical="center"/>
    </xf>
    <xf numFmtId="9" fontId="25" fillId="0" borderId="14" xfId="52" applyNumberFormat="1" applyFont="1" applyBorder="1" applyAlignment="1">
      <alignment horizontal="center" vertical="center"/>
    </xf>
    <xf numFmtId="0" fontId="25" fillId="0" borderId="16" xfId="52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9" fontId="25" fillId="0" borderId="25" xfId="52" applyNumberFormat="1" applyFont="1" applyBorder="1" applyAlignment="1">
      <alignment horizontal="left" vertical="center"/>
    </xf>
    <xf numFmtId="9" fontId="25" fillId="0" borderId="20" xfId="52" applyNumberFormat="1" applyFont="1" applyBorder="1" applyAlignment="1">
      <alignment horizontal="left" vertical="center"/>
    </xf>
    <xf numFmtId="9" fontId="25" fillId="0" borderId="50" xfId="52" applyNumberFormat="1" applyFont="1" applyBorder="1" applyAlignment="1">
      <alignment horizontal="left" vertical="center"/>
    </xf>
    <xf numFmtId="9" fontId="25" fillId="0" borderId="51" xfId="52" applyNumberFormat="1" applyFont="1" applyBorder="1" applyAlignment="1">
      <alignment horizontal="left" vertical="center"/>
    </xf>
    <xf numFmtId="0" fontId="38" fillId="0" borderId="55" xfId="52" applyFont="1" applyFill="1" applyBorder="1" applyAlignment="1">
      <alignment horizontal="left" vertical="center"/>
    </xf>
    <xf numFmtId="0" fontId="38" fillId="0" borderId="56" xfId="52" applyFont="1" applyFill="1" applyBorder="1" applyAlignment="1">
      <alignment horizontal="left" vertical="center"/>
    </xf>
    <xf numFmtId="0" fontId="38" fillId="0" borderId="48" xfId="52" applyFont="1" applyFill="1" applyBorder="1" applyAlignment="1">
      <alignment horizontal="left" vertical="center"/>
    </xf>
    <xf numFmtId="0" fontId="38" fillId="0" borderId="51" xfId="52" applyFont="1" applyFill="1" applyBorder="1" applyAlignment="1">
      <alignment horizontal="left" vertical="center"/>
    </xf>
    <xf numFmtId="0" fontId="15" fillId="0" borderId="24" xfId="52" applyFont="1" applyFill="1" applyBorder="1" applyAlignment="1">
      <alignment horizontal="left" vertical="center"/>
    </xf>
    <xf numFmtId="0" fontId="25" fillId="0" borderId="65" xfId="52" applyFont="1" applyFill="1" applyBorder="1" applyAlignment="1">
      <alignment horizontal="left" vertical="center"/>
    </xf>
    <xf numFmtId="0" fontId="25" fillId="0" borderId="66" xfId="52" applyFont="1" applyFill="1" applyBorder="1" applyAlignment="1">
      <alignment horizontal="left" vertical="center"/>
    </xf>
    <xf numFmtId="0" fontId="15" fillId="0" borderId="44" xfId="52" applyFont="1" applyBorder="1" applyAlignment="1">
      <alignment vertical="center"/>
    </xf>
    <xf numFmtId="0" fontId="46" fillId="0" borderId="53" xfId="52" applyFont="1" applyBorder="1" applyAlignment="1">
      <alignment horizontal="center" vertical="center"/>
    </xf>
    <xf numFmtId="0" fontId="15" fillId="0" borderId="45" xfId="52" applyFont="1" applyBorder="1" applyAlignment="1">
      <alignment vertical="center"/>
    </xf>
    <xf numFmtId="0" fontId="25" fillId="0" borderId="67" xfId="52" applyFont="1" applyBorder="1" applyAlignment="1">
      <alignment vertical="center"/>
    </xf>
    <xf numFmtId="0" fontId="15" fillId="0" borderId="67" xfId="52" applyFont="1" applyBorder="1" applyAlignment="1">
      <alignment vertical="center"/>
    </xf>
    <xf numFmtId="58" fontId="10" fillId="0" borderId="45" xfId="52" applyNumberFormat="1" applyFont="1" applyBorder="1" applyAlignment="1">
      <alignment vertical="center"/>
    </xf>
    <xf numFmtId="0" fontId="15" fillId="0" borderId="24" xfId="52" applyFont="1" applyBorder="1" applyAlignment="1">
      <alignment horizontal="center" vertical="center"/>
    </xf>
    <xf numFmtId="0" fontId="25" fillId="0" borderId="6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9" fillId="0" borderId="69" xfId="52" applyFont="1" applyBorder="1" applyAlignment="1">
      <alignment horizontal="left" vertical="center"/>
    </xf>
    <xf numFmtId="0" fontId="15" fillId="0" borderId="59" xfId="52" applyFont="1" applyBorder="1" applyAlignment="1">
      <alignment horizontal="left" vertical="center"/>
    </xf>
    <xf numFmtId="0" fontId="25" fillId="0" borderId="60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31" xfId="52" applyFont="1" applyBorder="1" applyAlignment="1">
      <alignment horizontal="left" vertical="center" wrapText="1"/>
    </xf>
    <xf numFmtId="0" fontId="29" fillId="0" borderId="60" xfId="52" applyFont="1" applyBorder="1" applyAlignment="1">
      <alignment horizontal="left" vertical="center"/>
    </xf>
    <xf numFmtId="0" fontId="29" fillId="0" borderId="2" xfId="52" applyFont="1" applyBorder="1" applyAlignment="1">
      <alignment horizontal="center" vertical="center"/>
    </xf>
    <xf numFmtId="0" fontId="47" fillId="0" borderId="30" xfId="52" applyFont="1" applyBorder="1" applyAlignment="1">
      <alignment horizontal="left" vertical="center"/>
    </xf>
    <xf numFmtId="0" fontId="11" fillId="0" borderId="30" xfId="52" applyFont="1" applyBorder="1" applyAlignment="1">
      <alignment horizontal="left" vertical="center"/>
    </xf>
    <xf numFmtId="0" fontId="11" fillId="0" borderId="15" xfId="52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9" fontId="25" fillId="0" borderId="29" xfId="52" applyNumberFormat="1" applyFont="1" applyBorder="1" applyAlignment="1">
      <alignment horizontal="left" vertical="center"/>
    </xf>
    <xf numFmtId="9" fontId="25" fillId="0" borderId="31" xfId="52" applyNumberFormat="1" applyFont="1" applyBorder="1" applyAlignment="1">
      <alignment horizontal="left" vertical="center"/>
    </xf>
    <xf numFmtId="0" fontId="38" fillId="0" borderId="60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5" fillId="0" borderId="70" xfId="52" applyFont="1" applyFill="1" applyBorder="1" applyAlignment="1">
      <alignment horizontal="left" vertical="center"/>
    </xf>
    <xf numFmtId="0" fontId="15" fillId="0" borderId="71" xfId="52" applyFont="1" applyBorder="1" applyAlignment="1">
      <alignment horizontal="center" vertical="center"/>
    </xf>
    <xf numFmtId="0" fontId="25" fillId="0" borderId="67" xfId="52" applyFont="1" applyBorder="1" applyAlignment="1">
      <alignment horizontal="center" vertical="center"/>
    </xf>
    <xf numFmtId="0" fontId="25" fillId="0" borderId="69" xfId="52" applyFont="1" applyBorder="1" applyAlignment="1">
      <alignment horizontal="center" vertical="center"/>
    </xf>
    <xf numFmtId="0" fontId="25" fillId="0" borderId="69" xfId="52" applyFont="1" applyFill="1" applyBorder="1" applyAlignment="1">
      <alignment horizontal="left" vertical="center"/>
    </xf>
    <xf numFmtId="0" fontId="48" fillId="0" borderId="32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0" fontId="49" fillId="0" borderId="36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36" xfId="0" applyBorder="1"/>
    <xf numFmtId="0" fontId="0" fillId="4" borderId="2" xfId="0" applyFill="1" applyBorder="1"/>
    <xf numFmtId="0" fontId="0" fillId="0" borderId="37" xfId="0" applyBorder="1"/>
    <xf numFmtId="0" fontId="0" fillId="0" borderId="38" xfId="0" applyBorder="1"/>
    <xf numFmtId="0" fontId="0" fillId="4" borderId="38" xfId="0" applyFill="1" applyBorder="1"/>
    <xf numFmtId="0" fontId="0" fillId="5" borderId="0" xfId="0" applyFill="1"/>
    <xf numFmtId="0" fontId="48" fillId="0" borderId="72" xfId="0" applyFont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/>
    </xf>
    <xf numFmtId="0" fontId="49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60960</xdr:rowOff>
    </xdr:from>
    <xdr:to>
      <xdr:col>9</xdr:col>
      <xdr:colOff>785495</xdr:colOff>
      <xdr:row>3</xdr:row>
      <xdr:rowOff>353060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8605" y="641985"/>
          <a:ext cx="1783715" cy="673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1" customWidth="1"/>
    <col min="3" max="3" width="10.125" customWidth="1"/>
  </cols>
  <sheetData>
    <row r="1" ht="21" customHeight="1" spans="1:2">
      <c r="A1" s="472"/>
      <c r="B1" s="473" t="s">
        <v>0</v>
      </c>
    </row>
    <row r="2" spans="1:2">
      <c r="A2" s="10">
        <v>1</v>
      </c>
      <c r="B2" s="474" t="s">
        <v>1</v>
      </c>
    </row>
    <row r="3" spans="1:2">
      <c r="A3" s="10">
        <v>2</v>
      </c>
      <c r="B3" s="474" t="s">
        <v>2</v>
      </c>
    </row>
    <row r="4" spans="1:2">
      <c r="A4" s="10">
        <v>3</v>
      </c>
      <c r="B4" s="474" t="s">
        <v>3</v>
      </c>
    </row>
    <row r="5" spans="1:2">
      <c r="A5" s="10">
        <v>4</v>
      </c>
      <c r="B5" s="474" t="s">
        <v>4</v>
      </c>
    </row>
    <row r="6" spans="1:2">
      <c r="A6" s="10">
        <v>5</v>
      </c>
      <c r="B6" s="474" t="s">
        <v>5</v>
      </c>
    </row>
    <row r="7" spans="1:2">
      <c r="A7" s="10">
        <v>6</v>
      </c>
      <c r="B7" s="474" t="s">
        <v>6</v>
      </c>
    </row>
    <row r="8" s="470" customFormat="1" ht="15" customHeight="1" spans="1:2">
      <c r="A8" s="475">
        <v>7</v>
      </c>
      <c r="B8" s="476" t="s">
        <v>7</v>
      </c>
    </row>
    <row r="9" ht="18.95" customHeight="1" spans="1:2">
      <c r="A9" s="472"/>
      <c r="B9" s="477" t="s">
        <v>8</v>
      </c>
    </row>
    <row r="10" ht="15.95" customHeight="1" spans="1:2">
      <c r="A10" s="10">
        <v>1</v>
      </c>
      <c r="B10" s="478" t="s">
        <v>9</v>
      </c>
    </row>
    <row r="11" spans="1:2">
      <c r="A11" s="10">
        <v>2</v>
      </c>
      <c r="B11" s="474" t="s">
        <v>10</v>
      </c>
    </row>
    <row r="12" spans="1:2">
      <c r="A12" s="10">
        <v>3</v>
      </c>
      <c r="B12" s="476" t="s">
        <v>11</v>
      </c>
    </row>
    <row r="13" spans="1:2">
      <c r="A13" s="10">
        <v>4</v>
      </c>
      <c r="B13" s="474" t="s">
        <v>12</v>
      </c>
    </row>
    <row r="14" spans="1:2">
      <c r="A14" s="10">
        <v>5</v>
      </c>
      <c r="B14" s="474" t="s">
        <v>13</v>
      </c>
    </row>
    <row r="15" spans="1:2">
      <c r="A15" s="10">
        <v>6</v>
      </c>
      <c r="B15" s="474" t="s">
        <v>14</v>
      </c>
    </row>
    <row r="16" spans="1:2">
      <c r="A16" s="10">
        <v>7</v>
      </c>
      <c r="B16" s="474" t="s">
        <v>15</v>
      </c>
    </row>
    <row r="17" spans="1:2">
      <c r="A17" s="10">
        <v>8</v>
      </c>
      <c r="B17" s="474" t="s">
        <v>16</v>
      </c>
    </row>
    <row r="18" spans="1:2">
      <c r="A18" s="10">
        <v>9</v>
      </c>
      <c r="B18" s="474" t="s">
        <v>17</v>
      </c>
    </row>
    <row r="19" spans="1:2">
      <c r="A19" s="10"/>
      <c r="B19" s="474"/>
    </row>
    <row r="20" ht="20.25" spans="1:2">
      <c r="A20" s="472"/>
      <c r="B20" s="473" t="s">
        <v>18</v>
      </c>
    </row>
    <row r="21" spans="1:2">
      <c r="A21" s="10">
        <v>1</v>
      </c>
      <c r="B21" s="479" t="s">
        <v>19</v>
      </c>
    </row>
    <row r="22" spans="1:2">
      <c r="A22" s="10">
        <v>2</v>
      </c>
      <c r="B22" s="474" t="s">
        <v>20</v>
      </c>
    </row>
    <row r="23" spans="1:2">
      <c r="A23" s="10">
        <v>3</v>
      </c>
      <c r="B23" s="474" t="s">
        <v>21</v>
      </c>
    </row>
    <row r="24" spans="1:2">
      <c r="A24" s="10">
        <v>4</v>
      </c>
      <c r="B24" s="474" t="s">
        <v>22</v>
      </c>
    </row>
    <row r="25" spans="1:2">
      <c r="A25" s="10">
        <v>5</v>
      </c>
      <c r="B25" s="474" t="s">
        <v>23</v>
      </c>
    </row>
    <row r="26" spans="1:2">
      <c r="A26" s="10">
        <v>6</v>
      </c>
      <c r="B26" s="474" t="s">
        <v>24</v>
      </c>
    </row>
    <row r="27" spans="1:2">
      <c r="A27" s="10">
        <v>7</v>
      </c>
      <c r="B27" s="474" t="s">
        <v>25</v>
      </c>
    </row>
    <row r="28" spans="1:2">
      <c r="A28" s="10"/>
      <c r="B28" s="474"/>
    </row>
    <row r="29" ht="20.25" spans="1:2">
      <c r="A29" s="472"/>
      <c r="B29" s="473" t="s">
        <v>26</v>
      </c>
    </row>
    <row r="30" spans="1:2">
      <c r="A30" s="10">
        <v>1</v>
      </c>
      <c r="B30" s="479" t="s">
        <v>27</v>
      </c>
    </row>
    <row r="31" spans="1:2">
      <c r="A31" s="10">
        <v>2</v>
      </c>
      <c r="B31" s="474" t="s">
        <v>28</v>
      </c>
    </row>
    <row r="32" spans="1:2">
      <c r="A32" s="10">
        <v>3</v>
      </c>
      <c r="B32" s="474" t="s">
        <v>29</v>
      </c>
    </row>
    <row r="33" ht="28.5" spans="1:2">
      <c r="A33" s="10">
        <v>4</v>
      </c>
      <c r="B33" s="474" t="s">
        <v>30</v>
      </c>
    </row>
    <row r="34" spans="1:2">
      <c r="A34" s="10">
        <v>5</v>
      </c>
      <c r="B34" s="474" t="s">
        <v>31</v>
      </c>
    </row>
    <row r="35" spans="1:2">
      <c r="A35" s="10">
        <v>6</v>
      </c>
      <c r="B35" s="474" t="s">
        <v>32</v>
      </c>
    </row>
    <row r="36" spans="1:2">
      <c r="A36" s="10">
        <v>7</v>
      </c>
      <c r="B36" s="474" t="s">
        <v>33</v>
      </c>
    </row>
    <row r="37" spans="1:2">
      <c r="A37" s="10"/>
      <c r="B37" s="474"/>
    </row>
    <row r="39" spans="1:2">
      <c r="A39" s="480" t="s">
        <v>34</v>
      </c>
      <c r="B39" s="4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268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294</v>
      </c>
      <c r="H2" s="4"/>
      <c r="I2" s="4" t="s">
        <v>295</v>
      </c>
      <c r="J2" s="4"/>
      <c r="K2" s="6" t="s">
        <v>296</v>
      </c>
      <c r="L2" s="96" t="s">
        <v>297</v>
      </c>
      <c r="M2" s="19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97"/>
      <c r="M3" s="20"/>
    </row>
    <row r="4" ht="22" customHeight="1" spans="1:13">
      <c r="A4" s="80">
        <v>1</v>
      </c>
      <c r="B4" s="23" t="s">
        <v>287</v>
      </c>
      <c r="C4" s="24" t="s">
        <v>283</v>
      </c>
      <c r="D4" s="25" t="s">
        <v>284</v>
      </c>
      <c r="E4" s="24" t="s">
        <v>285</v>
      </c>
      <c r="F4" s="26" t="s">
        <v>286</v>
      </c>
      <c r="G4" s="81">
        <v>-0.01</v>
      </c>
      <c r="H4" s="82">
        <v>0</v>
      </c>
      <c r="I4" s="82">
        <v>0.02</v>
      </c>
      <c r="J4" s="82">
        <v>0</v>
      </c>
      <c r="K4" s="98"/>
      <c r="L4" s="9" t="s">
        <v>95</v>
      </c>
      <c r="M4" s="9" t="s">
        <v>301</v>
      </c>
    </row>
    <row r="5" ht="22" customHeight="1" spans="1:13">
      <c r="A5" s="80">
        <v>2</v>
      </c>
      <c r="B5" s="23" t="s">
        <v>287</v>
      </c>
      <c r="C5" s="24" t="s">
        <v>288</v>
      </c>
      <c r="D5" s="25" t="s">
        <v>284</v>
      </c>
      <c r="E5" s="24" t="s">
        <v>289</v>
      </c>
      <c r="F5" s="26" t="s">
        <v>286</v>
      </c>
      <c r="G5" s="81">
        <v>-0.01</v>
      </c>
      <c r="H5" s="82">
        <v>0</v>
      </c>
      <c r="I5" s="82">
        <v>0.02</v>
      </c>
      <c r="J5" s="82">
        <v>0</v>
      </c>
      <c r="K5" s="98"/>
      <c r="L5" s="9" t="s">
        <v>95</v>
      </c>
      <c r="M5" s="9" t="s">
        <v>301</v>
      </c>
    </row>
    <row r="6" ht="22" customHeight="1" spans="1:13">
      <c r="A6" s="80"/>
      <c r="B6" s="83"/>
      <c r="C6" s="29"/>
      <c r="D6" s="30"/>
      <c r="E6" s="31"/>
      <c r="F6" s="32"/>
      <c r="G6" s="84"/>
      <c r="H6" s="84"/>
      <c r="I6" s="84"/>
      <c r="J6" s="84"/>
      <c r="K6" s="98"/>
      <c r="L6" s="9"/>
      <c r="M6" s="9"/>
    </row>
    <row r="7" ht="22" customHeight="1" spans="1:13">
      <c r="A7" s="80"/>
      <c r="B7" s="83"/>
      <c r="C7" s="29"/>
      <c r="D7" s="30"/>
      <c r="E7" s="31"/>
      <c r="F7" s="32"/>
      <c r="G7" s="84"/>
      <c r="H7" s="84"/>
      <c r="I7" s="84"/>
      <c r="J7" s="84"/>
      <c r="K7" s="98"/>
      <c r="L7" s="9"/>
      <c r="M7" s="9"/>
    </row>
    <row r="8" ht="22" customHeight="1" spans="1:13">
      <c r="A8" s="80"/>
      <c r="B8" s="83"/>
      <c r="C8" s="29"/>
      <c r="D8" s="30"/>
      <c r="E8" s="31"/>
      <c r="F8" s="32"/>
      <c r="G8" s="84"/>
      <c r="H8" s="84"/>
      <c r="I8" s="84"/>
      <c r="J8" s="84"/>
      <c r="K8" s="98"/>
      <c r="L8" s="9"/>
      <c r="M8" s="9"/>
    </row>
    <row r="9" customFormat="1" ht="22" customHeight="1" spans="1:13">
      <c r="A9" s="80"/>
      <c r="B9" s="83"/>
      <c r="C9" s="33"/>
      <c r="D9" s="33"/>
      <c r="E9" s="33"/>
      <c r="F9" s="32"/>
      <c r="G9" s="84"/>
      <c r="H9" s="84"/>
      <c r="I9" s="84"/>
      <c r="J9" s="84"/>
      <c r="K9" s="98"/>
      <c r="L9" s="9"/>
      <c r="M9" s="9"/>
    </row>
    <row r="10" customFormat="1" ht="22" customHeight="1" spans="1:13">
      <c r="A10" s="80"/>
      <c r="B10" s="83"/>
      <c r="C10" s="33"/>
      <c r="D10" s="33"/>
      <c r="E10" s="33"/>
      <c r="F10" s="32"/>
      <c r="G10" s="84"/>
      <c r="H10" s="84"/>
      <c r="I10" s="84"/>
      <c r="J10" s="84"/>
      <c r="K10" s="98"/>
      <c r="L10" s="9"/>
      <c r="M10" s="9"/>
    </row>
    <row r="11" customFormat="1" ht="22" customHeight="1" spans="1:13">
      <c r="A11" s="80"/>
      <c r="B11" s="83"/>
      <c r="C11" s="33"/>
      <c r="D11" s="33"/>
      <c r="E11" s="33"/>
      <c r="F11" s="32"/>
      <c r="G11" s="84"/>
      <c r="H11" s="84"/>
      <c r="I11" s="84"/>
      <c r="J11" s="84"/>
      <c r="K11" s="98"/>
      <c r="L11" s="9"/>
      <c r="M11" s="9"/>
    </row>
    <row r="12" customFormat="1" ht="22" customHeight="1" spans="1:13">
      <c r="A12" s="85"/>
      <c r="B12" s="86"/>
      <c r="C12" s="87"/>
      <c r="D12" s="88"/>
      <c r="E12" s="89"/>
      <c r="F12" s="32"/>
      <c r="G12" s="90"/>
      <c r="H12" s="91"/>
      <c r="I12" s="99"/>
      <c r="J12" s="99"/>
      <c r="K12" s="100"/>
      <c r="L12" s="101"/>
      <c r="M12" s="102"/>
    </row>
    <row r="13" s="2" customFormat="1" ht="18.75" spans="1:13">
      <c r="A13" s="13" t="s">
        <v>302</v>
      </c>
      <c r="B13" s="14"/>
      <c r="C13" s="14"/>
      <c r="D13" s="92"/>
      <c r="E13" s="15"/>
      <c r="F13" s="93"/>
      <c r="G13" s="34"/>
      <c r="H13" s="13" t="s">
        <v>291</v>
      </c>
      <c r="I13" s="14"/>
      <c r="J13" s="14"/>
      <c r="K13" s="15"/>
      <c r="L13" s="103"/>
      <c r="M13" s="21"/>
    </row>
    <row r="14" ht="84" customHeight="1" spans="1:13">
      <c r="A14" s="94" t="s">
        <v>303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104"/>
    </row>
  </sheetData>
  <mergeCells count="15">
    <mergeCell ref="A1:M1"/>
    <mergeCell ref="G2:H2"/>
    <mergeCell ref="I2:J2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1 M12 M1:M3 M5:M6 M7:M8 M9:M10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F15" sqref="F15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4.3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305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1" t="s">
        <v>306</v>
      </c>
      <c r="H2" s="42"/>
      <c r="I2" s="77"/>
      <c r="J2" s="41" t="s">
        <v>307</v>
      </c>
      <c r="K2" s="42"/>
      <c r="L2" s="77"/>
      <c r="M2" s="41" t="s">
        <v>308</v>
      </c>
      <c r="N2" s="42"/>
      <c r="O2" s="77"/>
      <c r="P2" s="41" t="s">
        <v>309</v>
      </c>
      <c r="Q2" s="42"/>
      <c r="R2" s="77"/>
      <c r="S2" s="42" t="s">
        <v>310</v>
      </c>
      <c r="T2" s="42"/>
      <c r="U2" s="77"/>
      <c r="V2" s="37" t="s">
        <v>311</v>
      </c>
      <c r="W2" s="37" t="s">
        <v>282</v>
      </c>
    </row>
    <row r="3" s="1" customFormat="1" ht="16.5" spans="1:23">
      <c r="A3" s="7"/>
      <c r="B3" s="43"/>
      <c r="C3" s="43"/>
      <c r="D3" s="43"/>
      <c r="E3" s="43"/>
      <c r="F3" s="43"/>
      <c r="G3" s="4" t="s">
        <v>312</v>
      </c>
      <c r="H3" s="4" t="s">
        <v>67</v>
      </c>
      <c r="I3" s="4" t="s">
        <v>273</v>
      </c>
      <c r="J3" s="4" t="s">
        <v>312</v>
      </c>
      <c r="K3" s="4" t="s">
        <v>67</v>
      </c>
      <c r="L3" s="4" t="s">
        <v>273</v>
      </c>
      <c r="M3" s="4" t="s">
        <v>312</v>
      </c>
      <c r="N3" s="4" t="s">
        <v>67</v>
      </c>
      <c r="O3" s="4" t="s">
        <v>273</v>
      </c>
      <c r="P3" s="4" t="s">
        <v>312</v>
      </c>
      <c r="Q3" s="4" t="s">
        <v>67</v>
      </c>
      <c r="R3" s="4" t="s">
        <v>273</v>
      </c>
      <c r="S3" s="4" t="s">
        <v>312</v>
      </c>
      <c r="T3" s="4" t="s">
        <v>67</v>
      </c>
      <c r="U3" s="4" t="s">
        <v>273</v>
      </c>
      <c r="V3" s="79"/>
      <c r="W3" s="79"/>
    </row>
    <row r="4" spans="1:23">
      <c r="A4" s="44" t="s">
        <v>313</v>
      </c>
      <c r="B4" s="45" t="s">
        <v>287</v>
      </c>
      <c r="C4" s="24" t="s">
        <v>283</v>
      </c>
      <c r="D4" s="25" t="s">
        <v>284</v>
      </c>
      <c r="E4" s="24" t="s">
        <v>285</v>
      </c>
      <c r="F4" s="26" t="s">
        <v>286</v>
      </c>
      <c r="G4" s="46"/>
      <c r="H4" s="47"/>
      <c r="I4" s="47"/>
      <c r="J4" s="47"/>
      <c r="K4" s="27"/>
      <c r="L4" s="27"/>
      <c r="M4" s="9"/>
      <c r="N4" s="9"/>
      <c r="O4" s="9"/>
      <c r="P4" s="9"/>
      <c r="Q4" s="9"/>
      <c r="R4" s="9"/>
      <c r="S4" s="9"/>
      <c r="T4" s="9"/>
      <c r="U4" s="9"/>
      <c r="V4" s="9" t="s">
        <v>314</v>
      </c>
      <c r="W4" s="9"/>
    </row>
    <row r="5" ht="16.5" spans="1:23">
      <c r="A5" s="44" t="s">
        <v>313</v>
      </c>
      <c r="B5" s="45" t="s">
        <v>287</v>
      </c>
      <c r="C5" s="24" t="s">
        <v>288</v>
      </c>
      <c r="D5" s="25" t="s">
        <v>284</v>
      </c>
      <c r="E5" s="24" t="s">
        <v>289</v>
      </c>
      <c r="F5" s="26" t="s">
        <v>286</v>
      </c>
      <c r="G5" s="48" t="s">
        <v>315</v>
      </c>
      <c r="H5" s="49"/>
      <c r="I5" s="78"/>
      <c r="J5" s="48" t="s">
        <v>316</v>
      </c>
      <c r="K5" s="49"/>
      <c r="L5" s="78"/>
      <c r="M5" s="41" t="s">
        <v>317</v>
      </c>
      <c r="N5" s="42"/>
      <c r="O5" s="77"/>
      <c r="P5" s="41" t="s">
        <v>318</v>
      </c>
      <c r="Q5" s="42"/>
      <c r="R5" s="77"/>
      <c r="S5" s="42" t="s">
        <v>319</v>
      </c>
      <c r="T5" s="42"/>
      <c r="U5" s="77"/>
      <c r="V5" s="9"/>
      <c r="W5" s="9"/>
    </row>
    <row r="6" ht="16.5" spans="1:23">
      <c r="A6" s="50"/>
      <c r="B6" s="51"/>
      <c r="C6" s="29"/>
      <c r="D6" s="52"/>
      <c r="E6" s="31"/>
      <c r="F6" s="52"/>
      <c r="G6" s="53" t="s">
        <v>312</v>
      </c>
      <c r="H6" s="53" t="s">
        <v>67</v>
      </c>
      <c r="I6" s="53" t="s">
        <v>273</v>
      </c>
      <c r="J6" s="53" t="s">
        <v>312</v>
      </c>
      <c r="K6" s="53" t="s">
        <v>67</v>
      </c>
      <c r="L6" s="53" t="s">
        <v>273</v>
      </c>
      <c r="M6" s="4" t="s">
        <v>312</v>
      </c>
      <c r="N6" s="4" t="s">
        <v>67</v>
      </c>
      <c r="O6" s="4" t="s">
        <v>273</v>
      </c>
      <c r="P6" s="4" t="s">
        <v>312</v>
      </c>
      <c r="Q6" s="4" t="s">
        <v>67</v>
      </c>
      <c r="R6" s="4" t="s">
        <v>273</v>
      </c>
      <c r="S6" s="4" t="s">
        <v>312</v>
      </c>
      <c r="T6" s="4" t="s">
        <v>67</v>
      </c>
      <c r="U6" s="4" t="s">
        <v>273</v>
      </c>
      <c r="V6" s="9"/>
      <c r="W6" s="9"/>
    </row>
    <row r="7" ht="16.5" spans="1:23">
      <c r="A7" s="50"/>
      <c r="B7" s="51"/>
      <c r="C7" s="29"/>
      <c r="D7" s="52"/>
      <c r="E7" s="31"/>
      <c r="F7" s="52"/>
      <c r="G7" s="53"/>
      <c r="H7" s="53"/>
      <c r="I7" s="53"/>
      <c r="J7" s="53"/>
      <c r="K7" s="53"/>
      <c r="L7" s="53"/>
      <c r="M7" s="4"/>
      <c r="N7" s="4"/>
      <c r="O7" s="4"/>
      <c r="P7" s="4"/>
      <c r="Q7" s="4"/>
      <c r="R7" s="4"/>
      <c r="S7" s="4"/>
      <c r="T7" s="4"/>
      <c r="U7" s="4"/>
      <c r="V7" s="9"/>
      <c r="W7" s="9"/>
    </row>
    <row r="8" spans="1:23">
      <c r="A8" s="54"/>
      <c r="B8" s="55"/>
      <c r="C8" s="29"/>
      <c r="D8" s="56"/>
      <c r="E8" s="31"/>
      <c r="F8" s="52"/>
      <c r="G8" s="27"/>
      <c r="H8" s="47"/>
      <c r="I8" s="47"/>
      <c r="J8" s="47"/>
      <c r="K8" s="47"/>
      <c r="L8" s="27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5" spans="1:23">
      <c r="A9" s="57"/>
      <c r="B9" s="58"/>
      <c r="C9" s="29"/>
      <c r="D9" s="59"/>
      <c r="E9" s="31"/>
      <c r="F9" s="52"/>
      <c r="G9" s="9"/>
      <c r="H9" s="47"/>
      <c r="I9" s="4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60"/>
      <c r="B10" s="61"/>
      <c r="C10" s="29"/>
      <c r="D10" s="62"/>
      <c r="E10" s="31"/>
      <c r="F10" s="52"/>
      <c r="G10" s="9"/>
      <c r="H10" s="47"/>
      <c r="I10" s="4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6.5" spans="1:23">
      <c r="A11" s="57"/>
      <c r="B11" s="61"/>
      <c r="C11" s="63"/>
      <c r="D11" s="62"/>
      <c r="E11" s="30"/>
      <c r="F11" s="52"/>
      <c r="G11" s="9"/>
      <c r="H11" s="47"/>
      <c r="I11" s="47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6.5" spans="1:23">
      <c r="A12" s="60"/>
      <c r="B12" s="64"/>
      <c r="C12" s="63"/>
      <c r="D12" s="65"/>
      <c r="E12" s="30"/>
      <c r="F12" s="5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6.5" spans="1:23">
      <c r="A13" s="66"/>
      <c r="B13" s="67"/>
      <c r="C13" s="33"/>
      <c r="D13" s="68"/>
      <c r="E13" s="33"/>
      <c r="F13" s="3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ht="16.5" spans="1:23">
      <c r="A14" s="69"/>
      <c r="B14" s="70"/>
      <c r="C14" s="33"/>
      <c r="D14" s="71"/>
      <c r="E14" s="33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69"/>
      <c r="B15" s="70"/>
      <c r="C15" s="33"/>
      <c r="D15" s="71"/>
      <c r="E15" s="33"/>
      <c r="F15" s="3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ht="16.5" spans="1:23">
      <c r="A16" s="69"/>
      <c r="B16" s="70"/>
      <c r="C16" s="33"/>
      <c r="D16" s="71"/>
      <c r="E16" s="33"/>
      <c r="F16" s="32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6.5" spans="1:23">
      <c r="A17" s="72"/>
      <c r="B17" s="73"/>
      <c r="C17" s="33"/>
      <c r="D17" s="74"/>
      <c r="E17" s="33"/>
      <c r="F17" s="32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67"/>
      <c r="B18" s="67"/>
      <c r="C18" s="67"/>
      <c r="D18" s="67"/>
      <c r="E18" s="67"/>
      <c r="F18" s="6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73"/>
      <c r="B19" s="73"/>
      <c r="C19" s="73"/>
      <c r="D19" s="73"/>
      <c r="E19" s="73"/>
      <c r="F19" s="7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="2" customFormat="1" ht="33" customHeight="1" spans="1:23">
      <c r="A21" s="13" t="s">
        <v>320</v>
      </c>
      <c r="B21" s="14"/>
      <c r="C21" s="14"/>
      <c r="D21" s="14"/>
      <c r="E21" s="15"/>
      <c r="F21" s="16"/>
      <c r="G21" s="34"/>
      <c r="H21" s="40"/>
      <c r="I21" s="40"/>
      <c r="J21" s="13" t="s">
        <v>291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4"/>
      <c r="W21" s="21"/>
    </row>
    <row r="22" ht="80" customHeight="1" spans="1:23">
      <c r="A22" s="75" t="s">
        <v>321</v>
      </c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1:E21"/>
    <mergeCell ref="F21:G21"/>
    <mergeCell ref="J21:U21"/>
    <mergeCell ref="A22:W22"/>
    <mergeCell ref="A2:A3"/>
    <mergeCell ref="A9:A10"/>
    <mergeCell ref="A11:A12"/>
    <mergeCell ref="A18:A19"/>
    <mergeCell ref="B2:B3"/>
    <mergeCell ref="B9:B12"/>
    <mergeCell ref="B13:B17"/>
    <mergeCell ref="B18:B19"/>
    <mergeCell ref="C2:C3"/>
    <mergeCell ref="C18:C19"/>
    <mergeCell ref="D2:D3"/>
    <mergeCell ref="D13:D17"/>
    <mergeCell ref="D18:D19"/>
    <mergeCell ref="E2:E3"/>
    <mergeCell ref="E18:E19"/>
    <mergeCell ref="F2:F3"/>
    <mergeCell ref="F18:F19"/>
    <mergeCell ref="V2:V3"/>
    <mergeCell ref="W2:W3"/>
  </mergeCells>
  <dataValidations count="1">
    <dataValidation type="list" allowBlank="1" showInputMessage="1" showErrorMessage="1" sqref="W1 W7 W14 W15 W16 W4:W6 W8:W13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323</v>
      </c>
      <c r="B2" s="37" t="s">
        <v>269</v>
      </c>
      <c r="C2" s="37" t="s">
        <v>270</v>
      </c>
      <c r="D2" s="37" t="s">
        <v>271</v>
      </c>
      <c r="E2" s="37" t="s">
        <v>272</v>
      </c>
      <c r="F2" s="37" t="s">
        <v>273</v>
      </c>
      <c r="G2" s="36" t="s">
        <v>324</v>
      </c>
      <c r="H2" s="36" t="s">
        <v>325</v>
      </c>
      <c r="I2" s="36" t="s">
        <v>326</v>
      </c>
      <c r="J2" s="36" t="s">
        <v>325</v>
      </c>
      <c r="K2" s="36" t="s">
        <v>327</v>
      </c>
      <c r="L2" s="36" t="s">
        <v>325</v>
      </c>
      <c r="M2" s="37" t="s">
        <v>311</v>
      </c>
      <c r="N2" s="37" t="s">
        <v>282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323</v>
      </c>
      <c r="B4" s="39" t="s">
        <v>328</v>
      </c>
      <c r="C4" s="39" t="s">
        <v>312</v>
      </c>
      <c r="D4" s="39" t="s">
        <v>271</v>
      </c>
      <c r="E4" s="37" t="s">
        <v>272</v>
      </c>
      <c r="F4" s="37" t="s">
        <v>273</v>
      </c>
      <c r="G4" s="36" t="s">
        <v>324</v>
      </c>
      <c r="H4" s="36" t="s">
        <v>325</v>
      </c>
      <c r="I4" s="36" t="s">
        <v>326</v>
      </c>
      <c r="J4" s="36" t="s">
        <v>325</v>
      </c>
      <c r="K4" s="36" t="s">
        <v>327</v>
      </c>
      <c r="L4" s="36" t="s">
        <v>325</v>
      </c>
      <c r="M4" s="37" t="s">
        <v>311</v>
      </c>
      <c r="N4" s="37" t="s">
        <v>282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329</v>
      </c>
      <c r="B11" s="14"/>
      <c r="C11" s="14"/>
      <c r="D11" s="15"/>
      <c r="E11" s="16"/>
      <c r="F11" s="40"/>
      <c r="G11" s="34"/>
      <c r="H11" s="40"/>
      <c r="I11" s="13" t="s">
        <v>330</v>
      </c>
      <c r="J11" s="14"/>
      <c r="K11" s="14"/>
      <c r="L11" s="14"/>
      <c r="M11" s="14"/>
      <c r="N11" s="21"/>
    </row>
    <row r="12" ht="16.5" spans="1:14">
      <c r="A12" s="17" t="s">
        <v>331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I7" sqref="I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273</v>
      </c>
      <c r="C2" s="5" t="s">
        <v>269</v>
      </c>
      <c r="D2" s="5" t="s">
        <v>270</v>
      </c>
      <c r="E2" s="5" t="s">
        <v>271</v>
      </c>
      <c r="F2" s="5" t="s">
        <v>272</v>
      </c>
      <c r="G2" s="4" t="s">
        <v>333</v>
      </c>
      <c r="H2" s="4" t="s">
        <v>334</v>
      </c>
      <c r="I2" s="4" t="s">
        <v>335</v>
      </c>
      <c r="J2" s="4" t="s">
        <v>336</v>
      </c>
      <c r="K2" s="5" t="s">
        <v>311</v>
      </c>
      <c r="L2" s="5" t="s">
        <v>282</v>
      </c>
    </row>
    <row r="3" ht="30" customHeight="1" spans="1:12">
      <c r="A3" s="22" t="s">
        <v>313</v>
      </c>
      <c r="B3" s="23" t="s">
        <v>287</v>
      </c>
      <c r="C3" s="24" t="s">
        <v>283</v>
      </c>
      <c r="D3" s="25" t="s">
        <v>284</v>
      </c>
      <c r="E3" s="24" t="s">
        <v>285</v>
      </c>
      <c r="F3" s="26" t="s">
        <v>286</v>
      </c>
      <c r="G3" s="9" t="s">
        <v>337</v>
      </c>
      <c r="H3" s="27" t="s">
        <v>338</v>
      </c>
      <c r="I3" s="27"/>
      <c r="J3" s="9"/>
      <c r="K3" s="35" t="s">
        <v>339</v>
      </c>
      <c r="L3" s="9" t="s">
        <v>301</v>
      </c>
    </row>
    <row r="4" ht="30" customHeight="1" spans="1:12">
      <c r="A4" s="22" t="s">
        <v>313</v>
      </c>
      <c r="B4" s="23" t="s">
        <v>287</v>
      </c>
      <c r="C4" s="24" t="s">
        <v>288</v>
      </c>
      <c r="D4" s="25" t="s">
        <v>284</v>
      </c>
      <c r="E4" s="24" t="s">
        <v>289</v>
      </c>
      <c r="F4" s="26" t="s">
        <v>286</v>
      </c>
      <c r="G4" s="9" t="s">
        <v>337</v>
      </c>
      <c r="H4" s="27" t="s">
        <v>338</v>
      </c>
      <c r="I4" s="27"/>
      <c r="J4" s="9"/>
      <c r="K4" s="35" t="s">
        <v>339</v>
      </c>
      <c r="L4" s="9" t="s">
        <v>301</v>
      </c>
    </row>
    <row r="5" ht="30" customHeight="1" spans="1:12">
      <c r="A5" s="22"/>
      <c r="B5" s="28"/>
      <c r="C5" s="29"/>
      <c r="D5" s="30"/>
      <c r="E5" s="31"/>
      <c r="F5" s="32"/>
      <c r="G5" s="9"/>
      <c r="H5" s="27"/>
      <c r="I5" s="10"/>
      <c r="J5" s="10"/>
      <c r="K5" s="35"/>
      <c r="L5" s="9"/>
    </row>
    <row r="6" ht="30" customHeight="1" spans="1:12">
      <c r="A6" s="22"/>
      <c r="B6" s="28"/>
      <c r="C6" s="29"/>
      <c r="D6" s="30"/>
      <c r="E6" s="31"/>
      <c r="F6" s="32"/>
      <c r="G6" s="9"/>
      <c r="H6" s="27"/>
      <c r="I6" s="10"/>
      <c r="J6" s="10"/>
      <c r="K6" s="35"/>
      <c r="L6" s="9"/>
    </row>
    <row r="7" ht="30" customHeight="1" spans="1:12">
      <c r="A7" s="22"/>
      <c r="B7" s="28"/>
      <c r="C7" s="29"/>
      <c r="D7" s="30"/>
      <c r="E7" s="31"/>
      <c r="F7" s="32"/>
      <c r="G7" s="9"/>
      <c r="H7" s="27"/>
      <c r="I7" s="27"/>
      <c r="J7" s="9"/>
      <c r="K7" s="35"/>
      <c r="L7" s="9"/>
    </row>
    <row r="8" ht="30" customHeight="1" spans="1:12">
      <c r="A8" s="22"/>
      <c r="B8" s="28"/>
      <c r="C8" s="33"/>
      <c r="D8" s="33"/>
      <c r="E8" s="33"/>
      <c r="F8" s="32"/>
      <c r="G8" s="9"/>
      <c r="H8" s="27"/>
      <c r="I8" s="27"/>
      <c r="J8" s="9"/>
      <c r="K8" s="35"/>
      <c r="L8" s="9"/>
    </row>
    <row r="9" ht="30" customHeight="1" spans="1:12">
      <c r="A9" s="22"/>
      <c r="B9" s="28"/>
      <c r="C9" s="33"/>
      <c r="D9" s="33"/>
      <c r="E9" s="33"/>
      <c r="F9" s="32"/>
      <c r="G9" s="9"/>
      <c r="H9" s="27"/>
      <c r="I9" s="10"/>
      <c r="J9" s="10"/>
      <c r="K9" s="35"/>
      <c r="L9" s="9"/>
    </row>
    <row r="10" ht="30" customHeight="1" spans="1:12">
      <c r="A10" s="22"/>
      <c r="B10" s="28"/>
      <c r="C10" s="33"/>
      <c r="D10" s="33"/>
      <c r="E10" s="33"/>
      <c r="F10" s="32"/>
      <c r="G10" s="9"/>
      <c r="H10" s="27"/>
      <c r="I10" s="10"/>
      <c r="J10" s="10"/>
      <c r="K10" s="35"/>
      <c r="L10" s="9"/>
    </row>
    <row r="11" ht="30" customHeight="1" spans="1:12">
      <c r="A11" s="22"/>
      <c r="B11" s="28"/>
      <c r="C11" s="33"/>
      <c r="D11" s="33"/>
      <c r="E11" s="33"/>
      <c r="F11" s="32"/>
      <c r="G11" s="9"/>
      <c r="H11" s="27"/>
      <c r="I11" s="10"/>
      <c r="J11" s="10"/>
      <c r="K11" s="35"/>
      <c r="L11" s="9"/>
    </row>
    <row r="12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="2" customFormat="1" ht="18.75" spans="1:12">
      <c r="A13" s="13" t="s">
        <v>340</v>
      </c>
      <c r="B13" s="14"/>
      <c r="C13" s="14"/>
      <c r="D13" s="14"/>
      <c r="E13" s="15"/>
      <c r="F13" s="16"/>
      <c r="G13" s="34"/>
      <c r="H13" s="13" t="s">
        <v>341</v>
      </c>
      <c r="I13" s="14"/>
      <c r="J13" s="14"/>
      <c r="K13" s="14"/>
      <c r="L13" s="21"/>
    </row>
    <row r="14" ht="16.5" spans="1:12">
      <c r="A14" s="17" t="s">
        <v>342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 L7 L11 L4:L6 L8:L10 L12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11" sqref="H1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268</v>
      </c>
      <c r="B2" s="5" t="s">
        <v>273</v>
      </c>
      <c r="C2" s="5" t="s">
        <v>312</v>
      </c>
      <c r="D2" s="5" t="s">
        <v>271</v>
      </c>
      <c r="E2" s="5" t="s">
        <v>272</v>
      </c>
      <c r="F2" s="4" t="s">
        <v>344</v>
      </c>
      <c r="G2" s="4" t="s">
        <v>295</v>
      </c>
      <c r="H2" s="6" t="s">
        <v>296</v>
      </c>
      <c r="I2" s="19" t="s">
        <v>298</v>
      </c>
    </row>
    <row r="3" s="1" customFormat="1" ht="16.5" spans="1:9">
      <c r="A3" s="4"/>
      <c r="B3" s="7"/>
      <c r="C3" s="7"/>
      <c r="D3" s="7"/>
      <c r="E3" s="7"/>
      <c r="F3" s="4" t="s">
        <v>345</v>
      </c>
      <c r="G3" s="4" t="s">
        <v>299</v>
      </c>
      <c r="H3" s="8"/>
      <c r="I3" s="20"/>
    </row>
    <row r="4" spans="1:9">
      <c r="A4" s="9">
        <v>1</v>
      </c>
      <c r="B4" s="10" t="s">
        <v>346</v>
      </c>
      <c r="C4" s="11" t="s">
        <v>347</v>
      </c>
      <c r="D4" s="9" t="s">
        <v>348</v>
      </c>
      <c r="E4" s="9" t="s">
        <v>62</v>
      </c>
      <c r="F4" s="12" t="s">
        <v>349</v>
      </c>
      <c r="G4" s="12" t="s">
        <v>350</v>
      </c>
      <c r="H4" s="9">
        <f>G4+F4</f>
        <v>-9</v>
      </c>
      <c r="I4" s="9" t="s">
        <v>301</v>
      </c>
    </row>
    <row r="5" spans="1:9">
      <c r="A5" s="9">
        <v>2</v>
      </c>
      <c r="B5" s="10" t="s">
        <v>346</v>
      </c>
      <c r="C5" s="11" t="s">
        <v>347</v>
      </c>
      <c r="D5" s="9" t="s">
        <v>351</v>
      </c>
      <c r="E5" s="9" t="s">
        <v>62</v>
      </c>
      <c r="F5" s="9">
        <v>-5</v>
      </c>
      <c r="G5" s="9">
        <v>-4</v>
      </c>
      <c r="H5" s="9">
        <f>G5+F5</f>
        <v>-9</v>
      </c>
      <c r="I5" s="9" t="s">
        <v>301</v>
      </c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352</v>
      </c>
      <c r="B12" s="14"/>
      <c r="C12" s="14"/>
      <c r="D12" s="15"/>
      <c r="E12" s="16"/>
      <c r="F12" s="13" t="s">
        <v>353</v>
      </c>
      <c r="G12" s="14"/>
      <c r="H12" s="15"/>
      <c r="I12" s="21"/>
    </row>
    <row r="13" ht="16.5" spans="1:9">
      <c r="A13" s="17" t="s">
        <v>354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23" sqref="E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0" t="s">
        <v>35</v>
      </c>
      <c r="C2" s="451"/>
      <c r="D2" s="451"/>
      <c r="E2" s="451"/>
      <c r="F2" s="451"/>
      <c r="G2" s="451"/>
      <c r="H2" s="451"/>
      <c r="I2" s="465"/>
    </row>
    <row r="3" ht="27.95" customHeight="1" spans="2:9">
      <c r="B3" s="452"/>
      <c r="C3" s="453"/>
      <c r="D3" s="454" t="s">
        <v>36</v>
      </c>
      <c r="E3" s="455"/>
      <c r="F3" s="456" t="s">
        <v>37</v>
      </c>
      <c r="G3" s="457"/>
      <c r="H3" s="454" t="s">
        <v>38</v>
      </c>
      <c r="I3" s="466"/>
    </row>
    <row r="4" ht="27.95" customHeight="1" spans="2:9">
      <c r="B4" s="452" t="s">
        <v>39</v>
      </c>
      <c r="C4" s="453" t="s">
        <v>40</v>
      </c>
      <c r="D4" s="453" t="s">
        <v>41</v>
      </c>
      <c r="E4" s="453" t="s">
        <v>42</v>
      </c>
      <c r="F4" s="458" t="s">
        <v>41</v>
      </c>
      <c r="G4" s="458" t="s">
        <v>42</v>
      </c>
      <c r="H4" s="453" t="s">
        <v>41</v>
      </c>
      <c r="I4" s="467" t="s">
        <v>42</v>
      </c>
    </row>
    <row r="5" ht="27.95" customHeight="1" spans="2:9">
      <c r="B5" s="459" t="s">
        <v>43</v>
      </c>
      <c r="C5" s="10">
        <v>13</v>
      </c>
      <c r="D5" s="10">
        <v>0</v>
      </c>
      <c r="E5" s="10">
        <v>1</v>
      </c>
      <c r="F5" s="460">
        <v>0</v>
      </c>
      <c r="G5" s="460">
        <v>1</v>
      </c>
      <c r="H5" s="10">
        <v>1</v>
      </c>
      <c r="I5" s="468">
        <v>2</v>
      </c>
    </row>
    <row r="6" ht="27.95" customHeight="1" spans="2:9">
      <c r="B6" s="459" t="s">
        <v>44</v>
      </c>
      <c r="C6" s="10">
        <v>20</v>
      </c>
      <c r="D6" s="10">
        <v>0</v>
      </c>
      <c r="E6" s="10">
        <v>1</v>
      </c>
      <c r="F6" s="460">
        <v>1</v>
      </c>
      <c r="G6" s="460">
        <v>2</v>
      </c>
      <c r="H6" s="10">
        <v>2</v>
      </c>
      <c r="I6" s="468">
        <v>3</v>
      </c>
    </row>
    <row r="7" ht="27.95" customHeight="1" spans="2:9">
      <c r="B7" s="459" t="s">
        <v>45</v>
      </c>
      <c r="C7" s="10">
        <v>32</v>
      </c>
      <c r="D7" s="10">
        <v>0</v>
      </c>
      <c r="E7" s="10">
        <v>1</v>
      </c>
      <c r="F7" s="460">
        <v>2</v>
      </c>
      <c r="G7" s="460">
        <v>3</v>
      </c>
      <c r="H7" s="10">
        <v>3</v>
      </c>
      <c r="I7" s="468">
        <v>4</v>
      </c>
    </row>
    <row r="8" ht="27.95" customHeight="1" spans="2:9">
      <c r="B8" s="459" t="s">
        <v>46</v>
      </c>
      <c r="C8" s="10">
        <v>50</v>
      </c>
      <c r="D8" s="10">
        <v>1</v>
      </c>
      <c r="E8" s="10">
        <v>2</v>
      </c>
      <c r="F8" s="460">
        <v>3</v>
      </c>
      <c r="G8" s="460">
        <v>4</v>
      </c>
      <c r="H8" s="10">
        <v>5</v>
      </c>
      <c r="I8" s="468">
        <v>6</v>
      </c>
    </row>
    <row r="9" ht="27.95" customHeight="1" spans="2:9">
      <c r="B9" s="459" t="s">
        <v>47</v>
      </c>
      <c r="C9" s="10">
        <v>80</v>
      </c>
      <c r="D9" s="10">
        <v>2</v>
      </c>
      <c r="E9" s="10">
        <v>3</v>
      </c>
      <c r="F9" s="460">
        <v>5</v>
      </c>
      <c r="G9" s="460">
        <v>6</v>
      </c>
      <c r="H9" s="10">
        <v>7</v>
      </c>
      <c r="I9" s="468">
        <v>8</v>
      </c>
    </row>
    <row r="10" ht="27.95" customHeight="1" spans="2:9">
      <c r="B10" s="459" t="s">
        <v>48</v>
      </c>
      <c r="C10" s="10">
        <v>125</v>
      </c>
      <c r="D10" s="10">
        <v>3</v>
      </c>
      <c r="E10" s="10">
        <v>4</v>
      </c>
      <c r="F10" s="460">
        <v>7</v>
      </c>
      <c r="G10" s="460">
        <v>8</v>
      </c>
      <c r="H10" s="10">
        <v>10</v>
      </c>
      <c r="I10" s="468">
        <v>11</v>
      </c>
    </row>
    <row r="11" ht="27.95" customHeight="1" spans="2:9">
      <c r="B11" s="459" t="s">
        <v>49</v>
      </c>
      <c r="C11" s="10">
        <v>200</v>
      </c>
      <c r="D11" s="10">
        <v>5</v>
      </c>
      <c r="E11" s="10">
        <v>6</v>
      </c>
      <c r="F11" s="460">
        <v>10</v>
      </c>
      <c r="G11" s="460">
        <v>11</v>
      </c>
      <c r="H11" s="10">
        <v>14</v>
      </c>
      <c r="I11" s="468">
        <v>15</v>
      </c>
    </row>
    <row r="12" ht="27.95" customHeight="1" spans="2:9">
      <c r="B12" s="461" t="s">
        <v>50</v>
      </c>
      <c r="C12" s="462">
        <v>315</v>
      </c>
      <c r="D12" s="462">
        <v>7</v>
      </c>
      <c r="E12" s="462">
        <v>8</v>
      </c>
      <c r="F12" s="463">
        <v>14</v>
      </c>
      <c r="G12" s="463">
        <v>15</v>
      </c>
      <c r="H12" s="462">
        <v>21</v>
      </c>
      <c r="I12" s="469">
        <v>22</v>
      </c>
    </row>
    <row r="14" spans="2:4">
      <c r="B14" s="464" t="s">
        <v>51</v>
      </c>
      <c r="C14" s="464"/>
      <c r="D14" s="4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H56" sqref="H56"/>
    </sheetView>
  </sheetViews>
  <sheetFormatPr defaultColWidth="10.375" defaultRowHeight="16.5" customHeight="1"/>
  <cols>
    <col min="1" max="1" width="11.125" style="274" customWidth="1"/>
    <col min="2" max="9" width="10.375" style="274"/>
    <col min="10" max="10" width="8.875" style="274" customWidth="1"/>
    <col min="11" max="11" width="12" style="274" customWidth="1"/>
    <col min="12" max="16384" width="10.375" style="274"/>
  </cols>
  <sheetData>
    <row r="1" ht="21" spans="1:11">
      <c r="A1" s="380" t="s">
        <v>52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ht="15" spans="1:11">
      <c r="A2" s="275" t="s">
        <v>53</v>
      </c>
      <c r="B2" s="276" t="s">
        <v>54</v>
      </c>
      <c r="C2" s="276"/>
      <c r="D2" s="277" t="s">
        <v>55</v>
      </c>
      <c r="E2" s="277"/>
      <c r="F2" s="276" t="s">
        <v>56</v>
      </c>
      <c r="G2" s="276"/>
      <c r="H2" s="278" t="s">
        <v>57</v>
      </c>
      <c r="I2" s="347" t="s">
        <v>56</v>
      </c>
      <c r="J2" s="347"/>
      <c r="K2" s="348"/>
    </row>
    <row r="3" ht="14.25" spans="1:11">
      <c r="A3" s="279" t="s">
        <v>58</v>
      </c>
      <c r="B3" s="280"/>
      <c r="C3" s="281"/>
      <c r="D3" s="282" t="s">
        <v>59</v>
      </c>
      <c r="E3" s="283"/>
      <c r="F3" s="283"/>
      <c r="G3" s="284"/>
      <c r="H3" s="282" t="s">
        <v>60</v>
      </c>
      <c r="I3" s="283"/>
      <c r="J3" s="283"/>
      <c r="K3" s="284"/>
    </row>
    <row r="4" ht="14.25" spans="1:11">
      <c r="A4" s="285" t="s">
        <v>61</v>
      </c>
      <c r="B4" s="166" t="s">
        <v>62</v>
      </c>
      <c r="C4" s="167"/>
      <c r="D4" s="285" t="s">
        <v>63</v>
      </c>
      <c r="E4" s="286"/>
      <c r="F4" s="287">
        <v>45468</v>
      </c>
      <c r="G4" s="288"/>
      <c r="H4" s="285" t="s">
        <v>64</v>
      </c>
      <c r="I4" s="286"/>
      <c r="J4" s="166" t="s">
        <v>65</v>
      </c>
      <c r="K4" s="167" t="s">
        <v>66</v>
      </c>
    </row>
    <row r="5" ht="14.25" spans="1:11">
      <c r="A5" s="289" t="s">
        <v>67</v>
      </c>
      <c r="B5" s="166" t="s">
        <v>68</v>
      </c>
      <c r="C5" s="167"/>
      <c r="D5" s="285" t="s">
        <v>69</v>
      </c>
      <c r="E5" s="286"/>
      <c r="F5" s="287">
        <v>45457</v>
      </c>
      <c r="G5" s="288"/>
      <c r="H5" s="285" t="s">
        <v>70</v>
      </c>
      <c r="I5" s="286"/>
      <c r="J5" s="166" t="s">
        <v>65</v>
      </c>
      <c r="K5" s="167" t="s">
        <v>66</v>
      </c>
    </row>
    <row r="6" ht="14.25" spans="1:11">
      <c r="A6" s="285" t="s">
        <v>71</v>
      </c>
      <c r="B6" s="290" t="s">
        <v>72</v>
      </c>
      <c r="C6" s="291">
        <v>6</v>
      </c>
      <c r="D6" s="289" t="s">
        <v>73</v>
      </c>
      <c r="E6" s="292"/>
      <c r="F6" s="287">
        <v>45463</v>
      </c>
      <c r="G6" s="288"/>
      <c r="H6" s="285" t="s">
        <v>74</v>
      </c>
      <c r="I6" s="286"/>
      <c r="J6" s="166" t="s">
        <v>65</v>
      </c>
      <c r="K6" s="167" t="s">
        <v>66</v>
      </c>
    </row>
    <row r="7" ht="14.25" spans="1:11">
      <c r="A7" s="285" t="s">
        <v>75</v>
      </c>
      <c r="B7" s="293">
        <v>925</v>
      </c>
      <c r="C7" s="294"/>
      <c r="D7" s="289" t="s">
        <v>76</v>
      </c>
      <c r="E7" s="295"/>
      <c r="F7" s="287">
        <v>45466</v>
      </c>
      <c r="G7" s="288"/>
      <c r="H7" s="285" t="s">
        <v>77</v>
      </c>
      <c r="I7" s="286"/>
      <c r="J7" s="166" t="s">
        <v>65</v>
      </c>
      <c r="K7" s="167" t="s">
        <v>66</v>
      </c>
    </row>
    <row r="8" ht="15" spans="1:11">
      <c r="A8" s="296" t="s">
        <v>78</v>
      </c>
      <c r="B8" s="297" t="s">
        <v>79</v>
      </c>
      <c r="C8" s="298"/>
      <c r="D8" s="299" t="s">
        <v>80</v>
      </c>
      <c r="E8" s="300"/>
      <c r="F8" s="301">
        <v>45466</v>
      </c>
      <c r="G8" s="302"/>
      <c r="H8" s="299" t="s">
        <v>81</v>
      </c>
      <c r="I8" s="300"/>
      <c r="J8" s="319" t="s">
        <v>65</v>
      </c>
      <c r="K8" s="349" t="s">
        <v>66</v>
      </c>
    </row>
    <row r="9" ht="15" spans="1:11">
      <c r="A9" s="381" t="s">
        <v>82</v>
      </c>
      <c r="B9" s="382"/>
      <c r="C9" s="382"/>
      <c r="D9" s="383"/>
      <c r="E9" s="383"/>
      <c r="F9" s="383"/>
      <c r="G9" s="383"/>
      <c r="H9" s="383"/>
      <c r="I9" s="383"/>
      <c r="J9" s="383"/>
      <c r="K9" s="430"/>
    </row>
    <row r="10" ht="15" spans="1:11">
      <c r="A10" s="384" t="s">
        <v>83</v>
      </c>
      <c r="B10" s="385"/>
      <c r="C10" s="385"/>
      <c r="D10" s="385"/>
      <c r="E10" s="385"/>
      <c r="F10" s="385"/>
      <c r="G10" s="385"/>
      <c r="H10" s="385"/>
      <c r="I10" s="385"/>
      <c r="J10" s="385"/>
      <c r="K10" s="431"/>
    </row>
    <row r="11" ht="14.25" spans="1:11">
      <c r="A11" s="386" t="s">
        <v>84</v>
      </c>
      <c r="B11" s="387" t="s">
        <v>85</v>
      </c>
      <c r="C11" s="388" t="s">
        <v>86</v>
      </c>
      <c r="D11" s="389"/>
      <c r="E11" s="390" t="s">
        <v>87</v>
      </c>
      <c r="F11" s="387" t="s">
        <v>85</v>
      </c>
      <c r="G11" s="388" t="s">
        <v>86</v>
      </c>
      <c r="H11" s="388" t="s">
        <v>88</v>
      </c>
      <c r="I11" s="390" t="s">
        <v>89</v>
      </c>
      <c r="J11" s="387" t="s">
        <v>85</v>
      </c>
      <c r="K11" s="432" t="s">
        <v>86</v>
      </c>
    </row>
    <row r="12" ht="14.25" spans="1:11">
      <c r="A12" s="289" t="s">
        <v>90</v>
      </c>
      <c r="B12" s="309" t="s">
        <v>85</v>
      </c>
      <c r="C12" s="166" t="s">
        <v>86</v>
      </c>
      <c r="D12" s="295"/>
      <c r="E12" s="292" t="s">
        <v>91</v>
      </c>
      <c r="F12" s="309" t="s">
        <v>85</v>
      </c>
      <c r="G12" s="166" t="s">
        <v>86</v>
      </c>
      <c r="H12" s="166" t="s">
        <v>88</v>
      </c>
      <c r="I12" s="292" t="s">
        <v>92</v>
      </c>
      <c r="J12" s="309" t="s">
        <v>85</v>
      </c>
      <c r="K12" s="167" t="s">
        <v>86</v>
      </c>
    </row>
    <row r="13" ht="14.25" spans="1:11">
      <c r="A13" s="289" t="s">
        <v>93</v>
      </c>
      <c r="B13" s="309" t="s">
        <v>85</v>
      </c>
      <c r="C13" s="166" t="s">
        <v>86</v>
      </c>
      <c r="D13" s="295"/>
      <c r="E13" s="292" t="s">
        <v>94</v>
      </c>
      <c r="F13" s="166" t="s">
        <v>95</v>
      </c>
      <c r="G13" s="166" t="s">
        <v>96</v>
      </c>
      <c r="H13" s="166" t="s">
        <v>88</v>
      </c>
      <c r="I13" s="292" t="s">
        <v>97</v>
      </c>
      <c r="J13" s="309" t="s">
        <v>85</v>
      </c>
      <c r="K13" s="167" t="s">
        <v>86</v>
      </c>
    </row>
    <row r="14" ht="15" spans="1:11">
      <c r="A14" s="299" t="s">
        <v>98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51"/>
    </row>
    <row r="15" ht="15" spans="1:11">
      <c r="A15" s="384" t="s">
        <v>99</v>
      </c>
      <c r="B15" s="385"/>
      <c r="C15" s="385"/>
      <c r="D15" s="385"/>
      <c r="E15" s="385"/>
      <c r="F15" s="385"/>
      <c r="G15" s="385"/>
      <c r="H15" s="385"/>
      <c r="I15" s="385"/>
      <c r="J15" s="385"/>
      <c r="K15" s="431"/>
    </row>
    <row r="16" ht="14.25" spans="1:11">
      <c r="A16" s="391" t="s">
        <v>100</v>
      </c>
      <c r="B16" s="388" t="s">
        <v>95</v>
      </c>
      <c r="C16" s="388" t="s">
        <v>96</v>
      </c>
      <c r="D16" s="392"/>
      <c r="E16" s="393" t="s">
        <v>101</v>
      </c>
      <c r="F16" s="388" t="s">
        <v>95</v>
      </c>
      <c r="G16" s="388" t="s">
        <v>96</v>
      </c>
      <c r="H16" s="394"/>
      <c r="I16" s="393" t="s">
        <v>102</v>
      </c>
      <c r="J16" s="388" t="s">
        <v>95</v>
      </c>
      <c r="K16" s="432" t="s">
        <v>96</v>
      </c>
    </row>
    <row r="17" customHeight="1" spans="1:22">
      <c r="A17" s="326" t="s">
        <v>103</v>
      </c>
      <c r="B17" s="166" t="s">
        <v>95</v>
      </c>
      <c r="C17" s="166" t="s">
        <v>96</v>
      </c>
      <c r="D17" s="395"/>
      <c r="E17" s="327" t="s">
        <v>104</v>
      </c>
      <c r="F17" s="166" t="s">
        <v>95</v>
      </c>
      <c r="G17" s="166" t="s">
        <v>96</v>
      </c>
      <c r="H17" s="396"/>
      <c r="I17" s="327" t="s">
        <v>105</v>
      </c>
      <c r="J17" s="166" t="s">
        <v>95</v>
      </c>
      <c r="K17" s="167" t="s">
        <v>96</v>
      </c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</row>
    <row r="18" ht="18" customHeight="1" spans="1:11">
      <c r="A18" s="397" t="s">
        <v>106</v>
      </c>
      <c r="B18" s="398"/>
      <c r="C18" s="398"/>
      <c r="D18" s="398"/>
      <c r="E18" s="398"/>
      <c r="F18" s="398"/>
      <c r="G18" s="398"/>
      <c r="H18" s="398"/>
      <c r="I18" s="398"/>
      <c r="J18" s="398"/>
      <c r="K18" s="434"/>
    </row>
    <row r="19" s="379" customFormat="1" ht="18" customHeight="1" spans="1:11">
      <c r="A19" s="384" t="s">
        <v>107</v>
      </c>
      <c r="B19" s="385"/>
      <c r="C19" s="385"/>
      <c r="D19" s="385"/>
      <c r="E19" s="385"/>
      <c r="F19" s="385"/>
      <c r="G19" s="385"/>
      <c r="H19" s="385"/>
      <c r="I19" s="385"/>
      <c r="J19" s="385"/>
      <c r="K19" s="431"/>
    </row>
    <row r="20" customHeight="1" spans="1:11">
      <c r="A20" s="399" t="s">
        <v>108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35"/>
    </row>
    <row r="21" ht="21.75" customHeight="1" spans="1:11">
      <c r="A21" s="401" t="s">
        <v>109</v>
      </c>
      <c r="B21" s="137"/>
      <c r="C21" s="402">
        <v>120</v>
      </c>
      <c r="D21" s="402">
        <v>130</v>
      </c>
      <c r="E21" s="402">
        <v>140</v>
      </c>
      <c r="F21" s="402">
        <v>150</v>
      </c>
      <c r="G21" s="402">
        <v>160</v>
      </c>
      <c r="H21" s="403">
        <v>170</v>
      </c>
      <c r="I21" s="137"/>
      <c r="J21" s="436"/>
      <c r="K21" s="356" t="s">
        <v>110</v>
      </c>
    </row>
    <row r="22" ht="23" customHeight="1" spans="1:11">
      <c r="A22" s="265" t="s">
        <v>111</v>
      </c>
      <c r="B22" s="404"/>
      <c r="C22" s="404" t="s">
        <v>95</v>
      </c>
      <c r="D22" s="404" t="s">
        <v>95</v>
      </c>
      <c r="E22" s="404" t="s">
        <v>95</v>
      </c>
      <c r="F22" s="404" t="s">
        <v>95</v>
      </c>
      <c r="G22" s="404" t="s">
        <v>95</v>
      </c>
      <c r="H22" s="404" t="s">
        <v>95</v>
      </c>
      <c r="I22" s="404"/>
      <c r="J22" s="404"/>
      <c r="K22" s="437"/>
    </row>
    <row r="23" ht="23" customHeight="1" spans="1:11">
      <c r="A23" s="265" t="s">
        <v>112</v>
      </c>
      <c r="B23" s="404"/>
      <c r="C23" s="404" t="s">
        <v>95</v>
      </c>
      <c r="D23" s="404" t="s">
        <v>95</v>
      </c>
      <c r="E23" s="404" t="s">
        <v>95</v>
      </c>
      <c r="F23" s="404" t="s">
        <v>95</v>
      </c>
      <c r="G23" s="404" t="s">
        <v>95</v>
      </c>
      <c r="H23" s="404" t="s">
        <v>95</v>
      </c>
      <c r="I23" s="404"/>
      <c r="J23" s="404"/>
      <c r="K23" s="437"/>
    </row>
    <row r="24" ht="23" customHeight="1" spans="1:11">
      <c r="A24" s="265"/>
      <c r="B24" s="405"/>
      <c r="C24" s="404"/>
      <c r="D24" s="404"/>
      <c r="E24" s="404"/>
      <c r="F24" s="404"/>
      <c r="G24" s="404"/>
      <c r="H24" s="404"/>
      <c r="I24" s="404"/>
      <c r="J24" s="404"/>
      <c r="K24" s="438"/>
    </row>
    <row r="25" ht="23" customHeight="1" spans="1:11">
      <c r="A25" s="265"/>
      <c r="B25" s="406"/>
      <c r="C25" s="404"/>
      <c r="D25" s="404"/>
      <c r="E25" s="404"/>
      <c r="F25" s="404"/>
      <c r="G25" s="404"/>
      <c r="H25" s="404"/>
      <c r="I25" s="404"/>
      <c r="J25" s="404"/>
      <c r="K25" s="438"/>
    </row>
    <row r="26" ht="23" customHeight="1" spans="1:11">
      <c r="A26" s="407"/>
      <c r="B26" s="406"/>
      <c r="C26" s="406"/>
      <c r="D26" s="406"/>
      <c r="E26" s="406"/>
      <c r="F26" s="406"/>
      <c r="G26" s="406"/>
      <c r="H26" s="406"/>
      <c r="I26" s="405"/>
      <c r="J26" s="405"/>
      <c r="K26" s="439"/>
    </row>
    <row r="27" ht="23" customHeight="1" spans="1:11">
      <c r="A27" s="407"/>
      <c r="B27" s="406"/>
      <c r="C27" s="406"/>
      <c r="D27" s="406"/>
      <c r="E27" s="406"/>
      <c r="F27" s="406"/>
      <c r="G27" s="406"/>
      <c r="H27" s="406"/>
      <c r="I27" s="406"/>
      <c r="J27" s="406"/>
      <c r="K27" s="439"/>
    </row>
    <row r="28" ht="18" customHeight="1" spans="1:11">
      <c r="A28" s="408" t="s">
        <v>113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40"/>
    </row>
    <row r="29" ht="18.75" customHeight="1" spans="1:11">
      <c r="A29" s="410"/>
      <c r="B29" s="411"/>
      <c r="C29" s="411"/>
      <c r="D29" s="411"/>
      <c r="E29" s="411"/>
      <c r="F29" s="411"/>
      <c r="G29" s="411"/>
      <c r="H29" s="411"/>
      <c r="I29" s="411"/>
      <c r="J29" s="411"/>
      <c r="K29" s="441"/>
    </row>
    <row r="30" ht="18.75" customHeight="1" spans="1:11">
      <c r="A30" s="412"/>
      <c r="B30" s="413"/>
      <c r="C30" s="413"/>
      <c r="D30" s="413"/>
      <c r="E30" s="413"/>
      <c r="F30" s="413"/>
      <c r="G30" s="413"/>
      <c r="H30" s="413"/>
      <c r="I30" s="413"/>
      <c r="J30" s="413"/>
      <c r="K30" s="442"/>
    </row>
    <row r="31" ht="18" customHeight="1" spans="1:11">
      <c r="A31" s="408" t="s">
        <v>114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40"/>
    </row>
    <row r="32" ht="14.25" spans="1:11">
      <c r="A32" s="414" t="s">
        <v>115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43"/>
    </row>
    <row r="33" ht="15" spans="1:11">
      <c r="A33" s="174" t="s">
        <v>116</v>
      </c>
      <c r="B33" s="175"/>
      <c r="C33" s="166" t="s">
        <v>65</v>
      </c>
      <c r="D33" s="166" t="s">
        <v>66</v>
      </c>
      <c r="E33" s="416" t="s">
        <v>117</v>
      </c>
      <c r="F33" s="417"/>
      <c r="G33" s="417"/>
      <c r="H33" s="417"/>
      <c r="I33" s="417"/>
      <c r="J33" s="417"/>
      <c r="K33" s="444"/>
    </row>
    <row r="34" ht="15" spans="1:11">
      <c r="A34" s="418" t="s">
        <v>118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</row>
    <row r="35" ht="21" customHeight="1" spans="1:11">
      <c r="A35" s="419" t="s">
        <v>119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45"/>
    </row>
    <row r="36" ht="21" customHeight="1" spans="1:11">
      <c r="A36" s="332" t="s">
        <v>120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61"/>
    </row>
    <row r="37" ht="21" customHeight="1" spans="1:11">
      <c r="A37" s="332" t="s">
        <v>121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61"/>
    </row>
    <row r="38" ht="21" customHeight="1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1"/>
    </row>
    <row r="39" ht="21" customHeight="1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1"/>
    </row>
    <row r="40" ht="21" customHeight="1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1"/>
    </row>
    <row r="41" ht="21" customHeight="1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1"/>
    </row>
    <row r="42" ht="15" spans="1:11">
      <c r="A42" s="329" t="s">
        <v>122</v>
      </c>
      <c r="B42" s="330"/>
      <c r="C42" s="330"/>
      <c r="D42" s="330"/>
      <c r="E42" s="330"/>
      <c r="F42" s="330"/>
      <c r="G42" s="330"/>
      <c r="H42" s="330"/>
      <c r="I42" s="330"/>
      <c r="J42" s="330"/>
      <c r="K42" s="360"/>
    </row>
    <row r="43" ht="15" spans="1:11">
      <c r="A43" s="384" t="s">
        <v>123</v>
      </c>
      <c r="B43" s="385"/>
      <c r="C43" s="385"/>
      <c r="D43" s="385"/>
      <c r="E43" s="385"/>
      <c r="F43" s="385"/>
      <c r="G43" s="385"/>
      <c r="H43" s="385"/>
      <c r="I43" s="385"/>
      <c r="J43" s="385"/>
      <c r="K43" s="431"/>
    </row>
    <row r="44" ht="14.25" spans="1:11">
      <c r="A44" s="391" t="s">
        <v>124</v>
      </c>
      <c r="B44" s="388" t="s">
        <v>95</v>
      </c>
      <c r="C44" s="388" t="s">
        <v>96</v>
      </c>
      <c r="D44" s="388" t="s">
        <v>88</v>
      </c>
      <c r="E44" s="393" t="s">
        <v>125</v>
      </c>
      <c r="F44" s="388" t="s">
        <v>95</v>
      </c>
      <c r="G44" s="388" t="s">
        <v>96</v>
      </c>
      <c r="H44" s="388" t="s">
        <v>88</v>
      </c>
      <c r="I44" s="393" t="s">
        <v>126</v>
      </c>
      <c r="J44" s="388" t="s">
        <v>95</v>
      </c>
      <c r="K44" s="432" t="s">
        <v>96</v>
      </c>
    </row>
    <row r="45" ht="14.25" spans="1:11">
      <c r="A45" s="326" t="s">
        <v>87</v>
      </c>
      <c r="B45" s="166" t="s">
        <v>95</v>
      </c>
      <c r="C45" s="166" t="s">
        <v>96</v>
      </c>
      <c r="D45" s="166" t="s">
        <v>88</v>
      </c>
      <c r="E45" s="327" t="s">
        <v>94</v>
      </c>
      <c r="F45" s="166" t="s">
        <v>95</v>
      </c>
      <c r="G45" s="166" t="s">
        <v>96</v>
      </c>
      <c r="H45" s="166" t="s">
        <v>88</v>
      </c>
      <c r="I45" s="327" t="s">
        <v>105</v>
      </c>
      <c r="J45" s="166" t="s">
        <v>95</v>
      </c>
      <c r="K45" s="167" t="s">
        <v>96</v>
      </c>
    </row>
    <row r="46" ht="15" spans="1:11">
      <c r="A46" s="299" t="s">
        <v>98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51"/>
    </row>
    <row r="47" ht="15" spans="1:11">
      <c r="A47" s="418" t="s">
        <v>127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</row>
    <row r="48" ht="15" spans="1:11">
      <c r="A48" s="419"/>
      <c r="B48" s="420"/>
      <c r="C48" s="420"/>
      <c r="D48" s="420"/>
      <c r="E48" s="420"/>
      <c r="F48" s="420"/>
      <c r="G48" s="420"/>
      <c r="H48" s="420"/>
      <c r="I48" s="420"/>
      <c r="J48" s="420"/>
      <c r="K48" s="445"/>
    </row>
    <row r="49" ht="15" spans="1:11">
      <c r="A49" s="421" t="s">
        <v>128</v>
      </c>
      <c r="B49" s="422" t="s">
        <v>129</v>
      </c>
      <c r="C49" s="422"/>
      <c r="D49" s="423" t="s">
        <v>130</v>
      </c>
      <c r="E49" s="424" t="s">
        <v>131</v>
      </c>
      <c r="F49" s="425" t="s">
        <v>132</v>
      </c>
      <c r="G49" s="426">
        <v>45460</v>
      </c>
      <c r="H49" s="427" t="s">
        <v>133</v>
      </c>
      <c r="I49" s="446"/>
      <c r="J49" s="447" t="s">
        <v>134</v>
      </c>
      <c r="K49" s="448"/>
    </row>
    <row r="50" ht="15" spans="1:11">
      <c r="A50" s="418" t="s">
        <v>135</v>
      </c>
      <c r="B50" s="418"/>
      <c r="C50" s="418"/>
      <c r="D50" s="418"/>
      <c r="E50" s="418"/>
      <c r="F50" s="418"/>
      <c r="G50" s="418"/>
      <c r="H50" s="418"/>
      <c r="I50" s="418"/>
      <c r="J50" s="418"/>
      <c r="K50" s="418"/>
    </row>
    <row r="51" ht="15" spans="1:11">
      <c r="A51" s="428" t="s">
        <v>136</v>
      </c>
      <c r="B51" s="429"/>
      <c r="C51" s="429"/>
      <c r="D51" s="429"/>
      <c r="E51" s="429"/>
      <c r="F51" s="429"/>
      <c r="G51" s="429"/>
      <c r="H51" s="429"/>
      <c r="I51" s="429"/>
      <c r="J51" s="429"/>
      <c r="K51" s="449"/>
    </row>
    <row r="52" ht="15" spans="1:11">
      <c r="A52" s="421" t="s">
        <v>128</v>
      </c>
      <c r="B52" s="422" t="s">
        <v>129</v>
      </c>
      <c r="C52" s="422"/>
      <c r="D52" s="423" t="s">
        <v>130</v>
      </c>
      <c r="E52" s="424" t="s">
        <v>131</v>
      </c>
      <c r="F52" s="425" t="s">
        <v>137</v>
      </c>
      <c r="G52" s="426">
        <v>45460</v>
      </c>
      <c r="H52" s="427" t="s">
        <v>133</v>
      </c>
      <c r="I52" s="446"/>
      <c r="J52" s="447" t="s">
        <v>134</v>
      </c>
      <c r="K52" s="4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J13" sqref="J13"/>
    </sheetView>
  </sheetViews>
  <sheetFormatPr defaultColWidth="9" defaultRowHeight="14.25"/>
  <cols>
    <col min="1" max="1" width="15.625" style="120" customWidth="1"/>
    <col min="2" max="2" width="9" style="120" customWidth="1"/>
    <col min="3" max="4" width="8.5" style="121" customWidth="1"/>
    <col min="5" max="7" width="8.5" style="120" customWidth="1"/>
    <col min="8" max="8" width="6.5" style="120" customWidth="1"/>
    <col min="9" max="9" width="2.75" style="120" customWidth="1"/>
    <col min="10" max="10" width="9.15833333333333" style="120" customWidth="1"/>
    <col min="11" max="11" width="10.75" style="120" customWidth="1"/>
    <col min="12" max="15" width="9.75" style="120" customWidth="1"/>
    <col min="16" max="16" width="9.75" style="367" customWidth="1"/>
    <col min="17" max="254" width="9" style="120"/>
    <col min="255" max="16384" width="9" style="123"/>
  </cols>
  <sheetData>
    <row r="1" s="120" customFormat="1" ht="29" customHeight="1" spans="1:257">
      <c r="A1" s="124" t="s">
        <v>138</v>
      </c>
      <c r="B1" s="124"/>
      <c r="C1" s="125"/>
      <c r="D1" s="125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372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  <c r="IW1" s="123"/>
    </row>
    <row r="2" s="120" customFormat="1" ht="20" customHeight="1" spans="1:257">
      <c r="A2" s="127" t="s">
        <v>61</v>
      </c>
      <c r="B2" s="128" t="str">
        <f>首期!B4</f>
        <v>QAUUAM95141</v>
      </c>
      <c r="C2" s="129"/>
      <c r="D2" s="128"/>
      <c r="E2" s="130" t="s">
        <v>67</v>
      </c>
      <c r="F2" s="131" t="str">
        <f>首期!B5</f>
        <v>儿童连帽卫衣</v>
      </c>
      <c r="G2" s="131"/>
      <c r="H2" s="131"/>
      <c r="I2" s="150"/>
      <c r="J2" s="127" t="s">
        <v>57</v>
      </c>
      <c r="K2" s="151" t="s">
        <v>56</v>
      </c>
      <c r="L2" s="151"/>
      <c r="M2" s="151"/>
      <c r="N2" s="151"/>
      <c r="O2" s="151"/>
      <c r="P2" s="37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  <c r="IW2" s="123"/>
    </row>
    <row r="3" s="120" customFormat="1" spans="1:257">
      <c r="A3" s="132" t="s">
        <v>139</v>
      </c>
      <c r="B3" s="133" t="s">
        <v>140</v>
      </c>
      <c r="C3" s="134"/>
      <c r="D3" s="133"/>
      <c r="E3" s="133"/>
      <c r="F3" s="133"/>
      <c r="G3" s="133"/>
      <c r="H3" s="133"/>
      <c r="I3" s="150"/>
      <c r="J3" s="152"/>
      <c r="K3" s="152"/>
      <c r="L3" s="152"/>
      <c r="M3" s="152"/>
      <c r="N3" s="152"/>
      <c r="O3" s="152"/>
      <c r="P3" s="37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  <c r="IW3" s="123"/>
    </row>
    <row r="4" s="120" customFormat="1" ht="16.5" spans="1:257">
      <c r="A4" s="132"/>
      <c r="B4" s="135" t="s">
        <v>141</v>
      </c>
      <c r="C4" s="135" t="s">
        <v>142</v>
      </c>
      <c r="D4" s="135" t="s">
        <v>143</v>
      </c>
      <c r="E4" s="135" t="s">
        <v>144</v>
      </c>
      <c r="F4" s="135" t="s">
        <v>145</v>
      </c>
      <c r="G4" s="135" t="s">
        <v>146</v>
      </c>
      <c r="H4" s="136" t="s">
        <v>147</v>
      </c>
      <c r="I4" s="150"/>
      <c r="J4" s="374"/>
      <c r="K4" s="375"/>
      <c r="L4" s="375" t="s">
        <v>148</v>
      </c>
      <c r="M4" s="375" t="s">
        <v>148</v>
      </c>
      <c r="N4" s="375"/>
      <c r="O4" s="376"/>
      <c r="P4" s="376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  <c r="IW4" s="123"/>
    </row>
    <row r="5" s="120" customFormat="1" ht="16.5" spans="1:257">
      <c r="A5" s="132"/>
      <c r="B5" s="137"/>
      <c r="C5" s="137"/>
      <c r="D5" s="138"/>
      <c r="E5" s="138"/>
      <c r="F5" s="138"/>
      <c r="G5" s="138"/>
      <c r="H5" s="136"/>
      <c r="I5" s="150"/>
      <c r="J5" s="153"/>
      <c r="K5" s="154"/>
      <c r="L5" s="154">
        <v>130</v>
      </c>
      <c r="M5" s="154">
        <v>130</v>
      </c>
      <c r="N5" s="377"/>
      <c r="O5" s="154"/>
      <c r="P5" s="154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  <c r="IW5" s="123"/>
    </row>
    <row r="6" s="120" customFormat="1" ht="20" customHeight="1" spans="1:257">
      <c r="A6" s="139" t="s">
        <v>149</v>
      </c>
      <c r="B6" s="140">
        <f t="shared" ref="B6:B9" si="0">C6-4</f>
        <v>45</v>
      </c>
      <c r="C6" s="140">
        <v>49</v>
      </c>
      <c r="D6" s="140">
        <f t="shared" ref="D6:G6" si="1">C6+4</f>
        <v>53</v>
      </c>
      <c r="E6" s="140">
        <f t="shared" si="1"/>
        <v>57</v>
      </c>
      <c r="F6" s="140">
        <f t="shared" si="1"/>
        <v>61</v>
      </c>
      <c r="G6" s="140">
        <f t="shared" si="1"/>
        <v>65</v>
      </c>
      <c r="H6" s="141" t="s">
        <v>150</v>
      </c>
      <c r="I6" s="150"/>
      <c r="J6" s="153"/>
      <c r="K6" s="153"/>
      <c r="L6" s="153" t="s">
        <v>151</v>
      </c>
      <c r="M6" s="153" t="s">
        <v>151</v>
      </c>
      <c r="N6" s="153"/>
      <c r="O6" s="153"/>
      <c r="P6" s="15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  <c r="IW6" s="123"/>
    </row>
    <row r="7" s="120" customFormat="1" ht="20" customHeight="1" spans="1:257">
      <c r="A7" s="139" t="s">
        <v>152</v>
      </c>
      <c r="B7" s="140">
        <f t="shared" si="0"/>
        <v>78</v>
      </c>
      <c r="C7" s="140">
        <v>82</v>
      </c>
      <c r="D7" s="140">
        <f t="shared" ref="D7:D9" si="2">C7+4</f>
        <v>86</v>
      </c>
      <c r="E7" s="140">
        <f t="shared" ref="E7:G7" si="3">D7+6</f>
        <v>92</v>
      </c>
      <c r="F7" s="140">
        <f t="shared" si="3"/>
        <v>98</v>
      </c>
      <c r="G7" s="140">
        <f t="shared" si="3"/>
        <v>104</v>
      </c>
      <c r="H7" s="141" t="s">
        <v>150</v>
      </c>
      <c r="I7" s="150"/>
      <c r="J7" s="153"/>
      <c r="K7" s="153"/>
      <c r="L7" s="153" t="s">
        <v>153</v>
      </c>
      <c r="M7" s="153" t="s">
        <v>153</v>
      </c>
      <c r="N7" s="153"/>
      <c r="O7" s="153"/>
      <c r="P7" s="15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  <c r="IW7" s="123"/>
    </row>
    <row r="8" s="120" customFormat="1" ht="20" customHeight="1" spans="1:257">
      <c r="A8" s="139" t="s">
        <v>154</v>
      </c>
      <c r="B8" s="140">
        <f t="shared" si="0"/>
        <v>76</v>
      </c>
      <c r="C8" s="140">
        <v>80</v>
      </c>
      <c r="D8" s="140">
        <f t="shared" si="2"/>
        <v>84</v>
      </c>
      <c r="E8" s="140">
        <f t="shared" ref="E8:G8" si="4">D8+6</f>
        <v>90</v>
      </c>
      <c r="F8" s="140">
        <f t="shared" si="4"/>
        <v>96</v>
      </c>
      <c r="G8" s="140">
        <f t="shared" si="4"/>
        <v>102</v>
      </c>
      <c r="H8" s="141" t="s">
        <v>150</v>
      </c>
      <c r="I8" s="150"/>
      <c r="J8" s="153"/>
      <c r="K8" s="153"/>
      <c r="L8" s="153" t="s">
        <v>151</v>
      </c>
      <c r="M8" s="153" t="s">
        <v>151</v>
      </c>
      <c r="N8" s="153"/>
      <c r="O8" s="153"/>
      <c r="P8" s="15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  <c r="IV8" s="123"/>
      <c r="IW8" s="123"/>
    </row>
    <row r="9" s="120" customFormat="1" ht="20" customHeight="1" spans="1:257">
      <c r="A9" s="139" t="s">
        <v>155</v>
      </c>
      <c r="B9" s="140">
        <f t="shared" si="0"/>
        <v>72</v>
      </c>
      <c r="C9" s="140">
        <v>76</v>
      </c>
      <c r="D9" s="140">
        <f t="shared" si="2"/>
        <v>80</v>
      </c>
      <c r="E9" s="140">
        <f t="shared" ref="E9:G9" si="5">D9+6</f>
        <v>86</v>
      </c>
      <c r="F9" s="140">
        <f t="shared" si="5"/>
        <v>92</v>
      </c>
      <c r="G9" s="140">
        <f t="shared" si="5"/>
        <v>98</v>
      </c>
      <c r="H9" s="141" t="s">
        <v>156</v>
      </c>
      <c r="I9" s="150"/>
      <c r="J9" s="153"/>
      <c r="K9" s="153"/>
      <c r="L9" s="153" t="s">
        <v>157</v>
      </c>
      <c r="M9" s="153" t="s">
        <v>153</v>
      </c>
      <c r="N9" s="153"/>
      <c r="O9" s="153"/>
      <c r="P9" s="15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  <c r="IW9" s="123"/>
    </row>
    <row r="10" s="120" customFormat="1" ht="20" customHeight="1" spans="1:257">
      <c r="A10" s="139" t="s">
        <v>158</v>
      </c>
      <c r="B10" s="140">
        <f>C10-2.2</f>
        <v>30.8</v>
      </c>
      <c r="C10" s="140">
        <v>33</v>
      </c>
      <c r="D10" s="140">
        <f t="shared" ref="D10:G10" si="6">C10+2.2</f>
        <v>35.2</v>
      </c>
      <c r="E10" s="140">
        <f t="shared" si="6"/>
        <v>37.4</v>
      </c>
      <c r="F10" s="140">
        <f t="shared" si="6"/>
        <v>39.6</v>
      </c>
      <c r="G10" s="140">
        <f t="shared" si="6"/>
        <v>41.8</v>
      </c>
      <c r="H10" s="141" t="s">
        <v>156</v>
      </c>
      <c r="I10" s="150"/>
      <c r="J10" s="153"/>
      <c r="K10" s="153"/>
      <c r="L10" s="153" t="s">
        <v>151</v>
      </c>
      <c r="M10" s="153" t="s">
        <v>151</v>
      </c>
      <c r="N10" s="153"/>
      <c r="O10" s="153"/>
      <c r="P10" s="15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</row>
    <row r="11" s="120" customFormat="1" ht="20" customHeight="1" spans="1:257">
      <c r="A11" s="139" t="s">
        <v>159</v>
      </c>
      <c r="B11" s="140">
        <f>C11-1.5</f>
        <v>44.5</v>
      </c>
      <c r="C11" s="140">
        <v>46</v>
      </c>
      <c r="D11" s="140">
        <f t="shared" ref="D11:G11" si="7">C11+1.5</f>
        <v>47.5</v>
      </c>
      <c r="E11" s="140">
        <f t="shared" si="7"/>
        <v>49</v>
      </c>
      <c r="F11" s="140">
        <f t="shared" si="7"/>
        <v>50.5</v>
      </c>
      <c r="G11" s="140">
        <f t="shared" si="7"/>
        <v>52</v>
      </c>
      <c r="H11" s="141" t="s">
        <v>160</v>
      </c>
      <c r="I11" s="150"/>
      <c r="J11" s="153"/>
      <c r="K11" s="153"/>
      <c r="L11" s="153" t="s">
        <v>151</v>
      </c>
      <c r="M11" s="153" t="s">
        <v>151</v>
      </c>
      <c r="N11" s="153"/>
      <c r="O11" s="153"/>
      <c r="P11" s="15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  <c r="IV11" s="123"/>
      <c r="IW11" s="123"/>
    </row>
    <row r="12" s="120" customFormat="1" ht="20" customHeight="1" spans="1:257">
      <c r="A12" s="139" t="s">
        <v>161</v>
      </c>
      <c r="B12" s="140">
        <f>C12-4.5</f>
        <v>59</v>
      </c>
      <c r="C12" s="140">
        <v>63.5</v>
      </c>
      <c r="D12" s="140">
        <f t="shared" ref="D12:G12" si="8">C12+4.5</f>
        <v>68</v>
      </c>
      <c r="E12" s="140">
        <f t="shared" si="8"/>
        <v>72.5</v>
      </c>
      <c r="F12" s="140">
        <f t="shared" si="8"/>
        <v>77</v>
      </c>
      <c r="G12" s="140">
        <f t="shared" si="8"/>
        <v>81.5</v>
      </c>
      <c r="H12" s="141" t="s">
        <v>156</v>
      </c>
      <c r="I12" s="150"/>
      <c r="J12" s="153"/>
      <c r="K12" s="153"/>
      <c r="L12" s="153" t="s">
        <v>162</v>
      </c>
      <c r="M12" s="153" t="s">
        <v>163</v>
      </c>
      <c r="N12" s="153"/>
      <c r="O12" s="153"/>
      <c r="P12" s="15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  <c r="IV12" s="123"/>
      <c r="IW12" s="123"/>
    </row>
    <row r="13" s="120" customFormat="1" ht="20" customHeight="1" spans="1:257">
      <c r="A13" s="142" t="s">
        <v>164</v>
      </c>
      <c r="B13" s="33">
        <f>C13-1.75</f>
        <v>32.25</v>
      </c>
      <c r="C13" s="33">
        <v>34</v>
      </c>
      <c r="D13" s="33">
        <f t="shared" ref="D13:G13" si="9">C13+2.1</f>
        <v>36.1</v>
      </c>
      <c r="E13" s="33">
        <f t="shared" si="9"/>
        <v>38.2</v>
      </c>
      <c r="F13" s="33">
        <f t="shared" si="9"/>
        <v>40.3</v>
      </c>
      <c r="G13" s="33">
        <f t="shared" si="9"/>
        <v>42.4</v>
      </c>
      <c r="H13" s="141">
        <v>0</v>
      </c>
      <c r="I13" s="150"/>
      <c r="J13" s="153"/>
      <c r="K13" s="153"/>
      <c r="L13" s="153" t="s">
        <v>151</v>
      </c>
      <c r="M13" s="153" t="s">
        <v>151</v>
      </c>
      <c r="N13" s="153"/>
      <c r="O13" s="153"/>
      <c r="P13" s="15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  <c r="IV13" s="123"/>
      <c r="IW13" s="123"/>
    </row>
    <row r="14" s="120" customFormat="1" ht="20" customHeight="1" spans="1:257">
      <c r="A14" s="139" t="s">
        <v>165</v>
      </c>
      <c r="B14" s="140">
        <f>C14-0.8</f>
        <v>16.2</v>
      </c>
      <c r="C14" s="140">
        <v>17</v>
      </c>
      <c r="D14" s="140">
        <f>C14+0.8</f>
        <v>17.8</v>
      </c>
      <c r="E14" s="140">
        <f t="shared" ref="E14:G14" si="10">D14+1.2</f>
        <v>19</v>
      </c>
      <c r="F14" s="140">
        <f t="shared" si="10"/>
        <v>20.2</v>
      </c>
      <c r="G14" s="140">
        <f t="shared" si="10"/>
        <v>21.4</v>
      </c>
      <c r="H14" s="368"/>
      <c r="I14" s="150"/>
      <c r="J14" s="153"/>
      <c r="K14" s="153"/>
      <c r="L14" s="153" t="s">
        <v>151</v>
      </c>
      <c r="M14" s="153" t="s">
        <v>166</v>
      </c>
      <c r="N14" s="153"/>
      <c r="O14" s="153"/>
      <c r="P14" s="15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  <c r="IV14" s="123"/>
      <c r="IW14" s="123"/>
    </row>
    <row r="15" s="120" customFormat="1" ht="20" customHeight="1" spans="1:257">
      <c r="A15" s="139" t="s">
        <v>167</v>
      </c>
      <c r="B15" s="140">
        <f>C15-0.65</f>
        <v>12.85</v>
      </c>
      <c r="C15" s="140">
        <v>13.5</v>
      </c>
      <c r="D15" s="140">
        <f>C15+0.65</f>
        <v>14.15</v>
      </c>
      <c r="E15" s="140">
        <f t="shared" ref="E15:G15" si="11">D15+0.9</f>
        <v>15.05</v>
      </c>
      <c r="F15" s="140">
        <f t="shared" si="11"/>
        <v>15.95</v>
      </c>
      <c r="G15" s="140">
        <f t="shared" si="11"/>
        <v>16.85</v>
      </c>
      <c r="H15" s="368"/>
      <c r="I15" s="150"/>
      <c r="J15" s="153"/>
      <c r="K15" s="153"/>
      <c r="L15" s="153" t="s">
        <v>151</v>
      </c>
      <c r="M15" s="153" t="s">
        <v>151</v>
      </c>
      <c r="N15" s="153"/>
      <c r="O15" s="153"/>
      <c r="P15" s="15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  <c r="IT15" s="123"/>
      <c r="IU15" s="123"/>
      <c r="IV15" s="123"/>
      <c r="IW15" s="123"/>
    </row>
    <row r="16" s="120" customFormat="1" ht="20" customHeight="1" spans="1:257">
      <c r="A16" s="139" t="s">
        <v>168</v>
      </c>
      <c r="B16" s="143">
        <f>C16-0.2</f>
        <v>10.8</v>
      </c>
      <c r="C16" s="143">
        <v>11</v>
      </c>
      <c r="D16" s="143">
        <f>C16+0.2</f>
        <v>11.2</v>
      </c>
      <c r="E16" s="143">
        <f t="shared" ref="E16:G16" si="12">D16+0.4</f>
        <v>11.6</v>
      </c>
      <c r="F16" s="143">
        <f t="shared" si="12"/>
        <v>12</v>
      </c>
      <c r="G16" s="143">
        <f t="shared" si="12"/>
        <v>12.4</v>
      </c>
      <c r="H16" s="368"/>
      <c r="I16" s="150"/>
      <c r="J16" s="153"/>
      <c r="K16" s="153"/>
      <c r="L16" s="153" t="s">
        <v>151</v>
      </c>
      <c r="M16" s="153" t="s">
        <v>151</v>
      </c>
      <c r="N16" s="153"/>
      <c r="O16" s="153"/>
      <c r="P16" s="15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  <c r="IV16" s="123"/>
      <c r="IW16" s="123"/>
    </row>
    <row r="17" s="120" customFormat="1" ht="20" customHeight="1" spans="1:257">
      <c r="A17" s="139" t="s">
        <v>169</v>
      </c>
      <c r="B17" s="143">
        <v>8.3</v>
      </c>
      <c r="C17" s="143">
        <v>8.5</v>
      </c>
      <c r="D17" s="143">
        <f>C17+0.2</f>
        <v>8.7</v>
      </c>
      <c r="E17" s="143">
        <f t="shared" ref="E17:G17" si="13">D17+0.4</f>
        <v>9.1</v>
      </c>
      <c r="F17" s="143">
        <f t="shared" si="13"/>
        <v>9.5</v>
      </c>
      <c r="G17" s="143">
        <f t="shared" si="13"/>
        <v>9.9</v>
      </c>
      <c r="H17" s="369"/>
      <c r="I17" s="150"/>
      <c r="J17" s="153"/>
      <c r="K17" s="153"/>
      <c r="L17" s="153" t="s">
        <v>151</v>
      </c>
      <c r="M17" s="153" t="s">
        <v>151</v>
      </c>
      <c r="N17" s="153"/>
      <c r="O17" s="153"/>
      <c r="P17" s="15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  <c r="IV17" s="123"/>
      <c r="IW17" s="123"/>
    </row>
    <row r="18" s="120" customFormat="1" ht="20" customHeight="1" spans="1:257">
      <c r="A18" s="139" t="s">
        <v>170</v>
      </c>
      <c r="B18" s="143">
        <v>4.5</v>
      </c>
      <c r="C18" s="143">
        <v>4.5</v>
      </c>
      <c r="D18" s="143">
        <v>4.5</v>
      </c>
      <c r="E18" s="143">
        <v>4.5</v>
      </c>
      <c r="F18" s="143">
        <v>4.5</v>
      </c>
      <c r="G18" s="143">
        <v>4.5</v>
      </c>
      <c r="H18" s="369"/>
      <c r="I18" s="150"/>
      <c r="J18" s="153"/>
      <c r="K18" s="153"/>
      <c r="L18" s="153" t="s">
        <v>151</v>
      </c>
      <c r="M18" s="153" t="s">
        <v>151</v>
      </c>
      <c r="N18" s="153"/>
      <c r="O18" s="153"/>
      <c r="P18" s="15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  <c r="IR18" s="123"/>
      <c r="IS18" s="123"/>
      <c r="IT18" s="123"/>
      <c r="IU18" s="123"/>
      <c r="IV18" s="123"/>
      <c r="IW18" s="123"/>
    </row>
    <row r="19" s="120" customFormat="1" ht="20" customHeight="1" spans="1:257">
      <c r="A19" s="139" t="s">
        <v>171</v>
      </c>
      <c r="B19" s="143">
        <v>5</v>
      </c>
      <c r="C19" s="143">
        <v>5</v>
      </c>
      <c r="D19" s="143">
        <v>5</v>
      </c>
      <c r="E19" s="143">
        <v>5</v>
      </c>
      <c r="F19" s="143">
        <v>5</v>
      </c>
      <c r="G19" s="143">
        <v>5</v>
      </c>
      <c r="H19" s="369"/>
      <c r="I19" s="150"/>
      <c r="J19" s="153"/>
      <c r="K19" s="153"/>
      <c r="L19" s="153" t="s">
        <v>151</v>
      </c>
      <c r="M19" s="153" t="s">
        <v>151</v>
      </c>
      <c r="N19" s="153"/>
      <c r="O19" s="153"/>
      <c r="P19" s="15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  <c r="IR19" s="123"/>
      <c r="IS19" s="123"/>
      <c r="IT19" s="123"/>
      <c r="IU19" s="123"/>
      <c r="IV19" s="123"/>
      <c r="IW19" s="123"/>
    </row>
    <row r="20" s="120" customFormat="1" ht="20" customHeight="1" spans="1:257">
      <c r="A20" s="139" t="s">
        <v>172</v>
      </c>
      <c r="B20" s="143">
        <f>C20-0.5</f>
        <v>30.5</v>
      </c>
      <c r="C20" s="144">
        <v>31</v>
      </c>
      <c r="D20" s="143">
        <f>C20+0.8</f>
        <v>31.8</v>
      </c>
      <c r="E20" s="143">
        <f>D20+0.8</f>
        <v>32.6</v>
      </c>
      <c r="F20" s="143">
        <f>E20+0.8</f>
        <v>33.4</v>
      </c>
      <c r="G20" s="143">
        <f>F20+0.5</f>
        <v>33.9</v>
      </c>
      <c r="H20" s="370"/>
      <c r="I20" s="150"/>
      <c r="J20" s="153"/>
      <c r="K20" s="153"/>
      <c r="L20" s="153" t="s">
        <v>151</v>
      </c>
      <c r="M20" s="153" t="s">
        <v>151</v>
      </c>
      <c r="N20" s="153"/>
      <c r="O20" s="153"/>
      <c r="P20" s="15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  <c r="IR20" s="123"/>
      <c r="IS20" s="123"/>
      <c r="IT20" s="123"/>
      <c r="IU20" s="123"/>
      <c r="IV20" s="123"/>
      <c r="IW20" s="123"/>
    </row>
    <row r="21" s="120" customFormat="1" ht="20" customHeight="1" spans="1:257">
      <c r="A21" s="139" t="s">
        <v>173</v>
      </c>
      <c r="B21" s="143">
        <f>C21-0.8</f>
        <v>21.7</v>
      </c>
      <c r="C21" s="144">
        <v>22.5</v>
      </c>
      <c r="D21" s="143">
        <f>C21+0.75</f>
        <v>23.25</v>
      </c>
      <c r="E21" s="143">
        <f>D21+0.75</f>
        <v>24</v>
      </c>
      <c r="F21" s="143">
        <f>E21+0.75</f>
        <v>24.75</v>
      </c>
      <c r="G21" s="143">
        <f>F21+0.5</f>
        <v>25.25</v>
      </c>
      <c r="H21" s="371"/>
      <c r="I21" s="150"/>
      <c r="J21" s="378"/>
      <c r="K21" s="378"/>
      <c r="L21" s="153" t="s">
        <v>151</v>
      </c>
      <c r="M21" s="153" t="s">
        <v>151</v>
      </c>
      <c r="N21" s="378"/>
      <c r="O21" s="153"/>
      <c r="P21" s="15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  <c r="IR21" s="123"/>
      <c r="IS21" s="123"/>
      <c r="IT21" s="123"/>
      <c r="IU21" s="123"/>
      <c r="IV21" s="123"/>
      <c r="IW21" s="123"/>
    </row>
    <row r="22" s="120" customFormat="1" ht="16.5" spans="1:257">
      <c r="A22" s="145"/>
      <c r="B22" s="145"/>
      <c r="C22" s="146"/>
      <c r="D22" s="146"/>
      <c r="E22" s="147"/>
      <c r="F22" s="146"/>
      <c r="G22" s="146"/>
      <c r="H22" s="146"/>
      <c r="P22" s="372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  <c r="IQ22" s="123"/>
      <c r="IR22" s="123"/>
      <c r="IS22" s="123"/>
      <c r="IT22" s="123"/>
      <c r="IU22" s="123"/>
      <c r="IV22" s="123"/>
      <c r="IW22" s="123"/>
    </row>
    <row r="23" s="120" customFormat="1" spans="1:257">
      <c r="A23" s="148" t="s">
        <v>174</v>
      </c>
      <c r="B23" s="148"/>
      <c r="C23" s="149"/>
      <c r="D23" s="149"/>
      <c r="P23" s="372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3"/>
      <c r="FB23" s="123"/>
      <c r="FC23" s="12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  <c r="IQ23" s="123"/>
      <c r="IR23" s="123"/>
      <c r="IS23" s="123"/>
      <c r="IT23" s="123"/>
      <c r="IU23" s="123"/>
      <c r="IV23" s="123"/>
      <c r="IW23" s="123"/>
    </row>
    <row r="24" s="120" customFormat="1" spans="3:257">
      <c r="C24" s="121"/>
      <c r="D24" s="121"/>
      <c r="J24" s="155" t="s">
        <v>175</v>
      </c>
      <c r="K24" s="272">
        <v>45461</v>
      </c>
      <c r="L24" s="155" t="s">
        <v>176</v>
      </c>
      <c r="M24" s="155" t="s">
        <v>131</v>
      </c>
      <c r="N24" s="155" t="s">
        <v>177</v>
      </c>
      <c r="O24" s="120" t="s">
        <v>134</v>
      </c>
      <c r="P24" s="372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  <c r="DA24" s="123"/>
      <c r="DB24" s="123"/>
      <c r="DC24" s="123"/>
      <c r="DD24" s="123"/>
      <c r="DE24" s="123"/>
      <c r="DF24" s="123"/>
      <c r="DG24" s="123"/>
      <c r="DH24" s="123"/>
      <c r="DI24" s="123"/>
      <c r="DJ24" s="123"/>
      <c r="DK24" s="123"/>
      <c r="DL24" s="123"/>
      <c r="DM24" s="123"/>
      <c r="DN24" s="123"/>
      <c r="DO24" s="123"/>
      <c r="DP24" s="123"/>
      <c r="DQ24" s="123"/>
      <c r="DR24" s="123"/>
      <c r="DS24" s="123"/>
      <c r="DT24" s="123"/>
      <c r="DU24" s="123"/>
      <c r="DV24" s="123"/>
      <c r="DW24" s="123"/>
      <c r="DX24" s="123"/>
      <c r="DY24" s="123"/>
      <c r="DZ24" s="123"/>
      <c r="EA24" s="123"/>
      <c r="EB24" s="123"/>
      <c r="EC24" s="123"/>
      <c r="ED24" s="123"/>
      <c r="EE24" s="123"/>
      <c r="EF24" s="123"/>
      <c r="EG24" s="123"/>
      <c r="EH24" s="123"/>
      <c r="EI24" s="123"/>
      <c r="EJ24" s="123"/>
      <c r="EK24" s="123"/>
      <c r="EL24" s="123"/>
      <c r="EM24" s="123"/>
      <c r="EN24" s="123"/>
      <c r="EO24" s="123"/>
      <c r="EP24" s="123"/>
      <c r="EQ24" s="123"/>
      <c r="ER24" s="123"/>
      <c r="ES24" s="123"/>
      <c r="ET24" s="123"/>
      <c r="EU24" s="123"/>
      <c r="EV24" s="123"/>
      <c r="EW24" s="123"/>
      <c r="EX24" s="123"/>
      <c r="EY24" s="123"/>
      <c r="EZ24" s="123"/>
      <c r="FA24" s="123"/>
      <c r="FB24" s="123"/>
      <c r="FC24" s="123"/>
      <c r="FD24" s="123"/>
      <c r="FE24" s="123"/>
      <c r="FF24" s="123"/>
      <c r="FG24" s="123"/>
      <c r="FH24" s="123"/>
      <c r="FI24" s="123"/>
      <c r="FJ24" s="123"/>
      <c r="FK24" s="123"/>
      <c r="FL24" s="123"/>
      <c r="FM24" s="123"/>
      <c r="FN24" s="123"/>
      <c r="FO24" s="123"/>
      <c r="FP24" s="123"/>
      <c r="FQ24" s="123"/>
      <c r="FR24" s="123"/>
      <c r="FS24" s="123"/>
      <c r="FT24" s="123"/>
      <c r="FU24" s="123"/>
      <c r="FV24" s="123"/>
      <c r="FW24" s="123"/>
      <c r="FX24" s="123"/>
      <c r="FY24" s="123"/>
      <c r="FZ24" s="123"/>
      <c r="GA24" s="123"/>
      <c r="GB24" s="123"/>
      <c r="GC24" s="123"/>
      <c r="GD24" s="123"/>
      <c r="GE24" s="123"/>
      <c r="GF24" s="123"/>
      <c r="GG24" s="123"/>
      <c r="GH24" s="123"/>
      <c r="GI24" s="123"/>
      <c r="GJ24" s="123"/>
      <c r="GK24" s="123"/>
      <c r="GL24" s="123"/>
      <c r="GM24" s="123"/>
      <c r="GN24" s="123"/>
      <c r="GO24" s="123"/>
      <c r="GP24" s="123"/>
      <c r="GQ24" s="123"/>
      <c r="GR24" s="123"/>
      <c r="GS24" s="123"/>
      <c r="GT24" s="123"/>
      <c r="GU24" s="123"/>
      <c r="GV24" s="123"/>
      <c r="GW24" s="123"/>
      <c r="GX24" s="123"/>
      <c r="GY24" s="123"/>
      <c r="GZ24" s="123"/>
      <c r="HA24" s="123"/>
      <c r="HB24" s="123"/>
      <c r="HC24" s="123"/>
      <c r="HD24" s="123"/>
      <c r="HE24" s="123"/>
      <c r="HF24" s="123"/>
      <c r="HG24" s="123"/>
      <c r="HH24" s="123"/>
      <c r="HI24" s="123"/>
      <c r="HJ24" s="123"/>
      <c r="HK24" s="123"/>
      <c r="HL24" s="123"/>
      <c r="HM24" s="123"/>
      <c r="HN24" s="123"/>
      <c r="HO24" s="123"/>
      <c r="HP24" s="123"/>
      <c r="HQ24" s="123"/>
      <c r="HR24" s="123"/>
      <c r="HS24" s="123"/>
      <c r="HT24" s="123"/>
      <c r="HU24" s="123"/>
      <c r="HV24" s="123"/>
      <c r="HW24" s="123"/>
      <c r="HX24" s="123"/>
      <c r="HY24" s="123"/>
      <c r="HZ24" s="123"/>
      <c r="IA24" s="123"/>
      <c r="IB24" s="123"/>
      <c r="IC24" s="123"/>
      <c r="ID24" s="123"/>
      <c r="IE24" s="123"/>
      <c r="IF24" s="123"/>
      <c r="IG24" s="123"/>
      <c r="IH24" s="123"/>
      <c r="II24" s="123"/>
      <c r="IJ24" s="123"/>
      <c r="IK24" s="123"/>
      <c r="IL24" s="123"/>
      <c r="IM24" s="123"/>
      <c r="IN24" s="123"/>
      <c r="IO24" s="123"/>
      <c r="IP24" s="123"/>
      <c r="IQ24" s="123"/>
      <c r="IR24" s="123"/>
      <c r="IS24" s="123"/>
      <c r="IT24" s="123"/>
      <c r="IU24" s="123"/>
      <c r="IV24" s="123"/>
      <c r="IW24" s="12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O24" sqref="O24"/>
    </sheetView>
  </sheetViews>
  <sheetFormatPr defaultColWidth="10" defaultRowHeight="16.5" customHeight="1"/>
  <cols>
    <col min="1" max="1" width="10.875" style="274" customWidth="1"/>
    <col min="2" max="16384" width="10" style="274"/>
  </cols>
  <sheetData>
    <row r="1" ht="22.5" customHeight="1" spans="1:11">
      <c r="A1" s="160" t="s">
        <v>178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275" t="s">
        <v>53</v>
      </c>
      <c r="B2" s="276"/>
      <c r="C2" s="276"/>
      <c r="D2" s="277" t="s">
        <v>55</v>
      </c>
      <c r="E2" s="277"/>
      <c r="F2" s="276" t="s">
        <v>56</v>
      </c>
      <c r="G2" s="276"/>
      <c r="H2" s="278" t="s">
        <v>57</v>
      </c>
      <c r="I2" s="347" t="s">
        <v>56</v>
      </c>
      <c r="J2" s="347"/>
      <c r="K2" s="348"/>
    </row>
    <row r="3" customHeight="1" spans="1:11">
      <c r="A3" s="279" t="s">
        <v>58</v>
      </c>
      <c r="B3" s="280"/>
      <c r="C3" s="281"/>
      <c r="D3" s="282" t="s">
        <v>59</v>
      </c>
      <c r="E3" s="283"/>
      <c r="F3" s="283"/>
      <c r="G3" s="284"/>
      <c r="H3" s="282" t="s">
        <v>60</v>
      </c>
      <c r="I3" s="283"/>
      <c r="J3" s="283"/>
      <c r="K3" s="284"/>
    </row>
    <row r="4" customHeight="1" spans="1:11">
      <c r="A4" s="285" t="s">
        <v>61</v>
      </c>
      <c r="B4" s="166"/>
      <c r="C4" s="167"/>
      <c r="D4" s="285" t="s">
        <v>63</v>
      </c>
      <c r="E4" s="286"/>
      <c r="F4" s="287"/>
      <c r="G4" s="288"/>
      <c r="H4" s="285" t="s">
        <v>64</v>
      </c>
      <c r="I4" s="286"/>
      <c r="J4" s="166" t="s">
        <v>65</v>
      </c>
      <c r="K4" s="167" t="s">
        <v>66</v>
      </c>
    </row>
    <row r="5" customHeight="1" spans="1:11">
      <c r="A5" s="289" t="s">
        <v>67</v>
      </c>
      <c r="B5" s="166"/>
      <c r="C5" s="167"/>
      <c r="D5" s="285" t="s">
        <v>69</v>
      </c>
      <c r="E5" s="286"/>
      <c r="F5" s="287"/>
      <c r="G5" s="288"/>
      <c r="H5" s="285" t="s">
        <v>70</v>
      </c>
      <c r="I5" s="286"/>
      <c r="J5" s="166" t="s">
        <v>65</v>
      </c>
      <c r="K5" s="167" t="s">
        <v>66</v>
      </c>
    </row>
    <row r="6" customHeight="1" spans="1:11">
      <c r="A6" s="285" t="s">
        <v>71</v>
      </c>
      <c r="B6" s="290"/>
      <c r="C6" s="291"/>
      <c r="D6" s="289" t="s">
        <v>73</v>
      </c>
      <c r="E6" s="292"/>
      <c r="F6" s="287"/>
      <c r="G6" s="288"/>
      <c r="H6" s="285" t="s">
        <v>74</v>
      </c>
      <c r="I6" s="286"/>
      <c r="J6" s="166" t="s">
        <v>65</v>
      </c>
      <c r="K6" s="167" t="s">
        <v>66</v>
      </c>
    </row>
    <row r="7" customHeight="1" spans="1:11">
      <c r="A7" s="285" t="s">
        <v>75</v>
      </c>
      <c r="B7" s="293"/>
      <c r="C7" s="294"/>
      <c r="D7" s="289" t="s">
        <v>76</v>
      </c>
      <c r="E7" s="295"/>
      <c r="F7" s="287"/>
      <c r="G7" s="288"/>
      <c r="H7" s="285" t="s">
        <v>77</v>
      </c>
      <c r="I7" s="286"/>
      <c r="J7" s="166" t="s">
        <v>65</v>
      </c>
      <c r="K7" s="167" t="s">
        <v>66</v>
      </c>
    </row>
    <row r="8" customHeight="1" spans="1:16">
      <c r="A8" s="296" t="s">
        <v>78</v>
      </c>
      <c r="B8" s="297"/>
      <c r="C8" s="298"/>
      <c r="D8" s="299" t="s">
        <v>80</v>
      </c>
      <c r="E8" s="300"/>
      <c r="F8" s="301"/>
      <c r="G8" s="302"/>
      <c r="H8" s="299" t="s">
        <v>81</v>
      </c>
      <c r="I8" s="300"/>
      <c r="J8" s="319" t="s">
        <v>65</v>
      </c>
      <c r="K8" s="349" t="s">
        <v>66</v>
      </c>
      <c r="P8" s="220"/>
    </row>
    <row r="9" customHeight="1" spans="1:11">
      <c r="A9" s="303" t="s">
        <v>179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customHeight="1" spans="1:11">
      <c r="A10" s="304" t="s">
        <v>84</v>
      </c>
      <c r="B10" s="305" t="s">
        <v>85</v>
      </c>
      <c r="C10" s="306" t="s">
        <v>86</v>
      </c>
      <c r="D10" s="307"/>
      <c r="E10" s="308" t="s">
        <v>89</v>
      </c>
      <c r="F10" s="305" t="s">
        <v>85</v>
      </c>
      <c r="G10" s="306" t="s">
        <v>86</v>
      </c>
      <c r="H10" s="305"/>
      <c r="I10" s="308" t="s">
        <v>87</v>
      </c>
      <c r="J10" s="305" t="s">
        <v>85</v>
      </c>
      <c r="K10" s="350" t="s">
        <v>86</v>
      </c>
    </row>
    <row r="11" customHeight="1" spans="1:11">
      <c r="A11" s="289" t="s">
        <v>90</v>
      </c>
      <c r="B11" s="309" t="s">
        <v>85</v>
      </c>
      <c r="C11" s="166" t="s">
        <v>86</v>
      </c>
      <c r="D11" s="295"/>
      <c r="E11" s="292" t="s">
        <v>92</v>
      </c>
      <c r="F11" s="309" t="s">
        <v>85</v>
      </c>
      <c r="G11" s="166" t="s">
        <v>86</v>
      </c>
      <c r="H11" s="309"/>
      <c r="I11" s="292" t="s">
        <v>97</v>
      </c>
      <c r="J11" s="309" t="s">
        <v>85</v>
      </c>
      <c r="K11" s="167" t="s">
        <v>86</v>
      </c>
    </row>
    <row r="12" customHeight="1" spans="1:11">
      <c r="A12" s="299" t="s">
        <v>117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51"/>
    </row>
    <row r="13" customHeight="1" spans="1:11">
      <c r="A13" s="310" t="s">
        <v>180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</row>
    <row r="14" customHeight="1" spans="1:11">
      <c r="A14" s="311" t="s">
        <v>181</v>
      </c>
      <c r="B14" s="312"/>
      <c r="C14" s="312"/>
      <c r="D14" s="312"/>
      <c r="E14" s="312"/>
      <c r="F14" s="312"/>
      <c r="G14" s="312"/>
      <c r="H14" s="313"/>
      <c r="I14" s="352"/>
      <c r="J14" s="352"/>
      <c r="K14" s="353"/>
    </row>
    <row r="15" customHeight="1" spans="1:11">
      <c r="A15" s="314"/>
      <c r="B15" s="315"/>
      <c r="C15" s="315"/>
      <c r="D15" s="316"/>
      <c r="E15" s="317"/>
      <c r="F15" s="315"/>
      <c r="G15" s="315"/>
      <c r="H15" s="316"/>
      <c r="I15" s="354"/>
      <c r="J15" s="355"/>
      <c r="K15" s="356"/>
    </row>
    <row r="16" customHeight="1" spans="1:11">
      <c r="A16" s="318"/>
      <c r="B16" s="319"/>
      <c r="C16" s="319"/>
      <c r="D16" s="319"/>
      <c r="E16" s="319"/>
      <c r="F16" s="319"/>
      <c r="G16" s="319"/>
      <c r="H16" s="319"/>
      <c r="I16" s="319"/>
      <c r="J16" s="319"/>
      <c r="K16" s="349"/>
    </row>
    <row r="17" customHeight="1" spans="1:11">
      <c r="A17" s="310" t="s">
        <v>182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</row>
    <row r="18" customHeight="1" spans="1:11">
      <c r="A18" s="320" t="s">
        <v>183</v>
      </c>
      <c r="B18" s="321"/>
      <c r="C18" s="321"/>
      <c r="D18" s="321"/>
      <c r="E18" s="321"/>
      <c r="F18" s="321"/>
      <c r="G18" s="321"/>
      <c r="H18" s="321"/>
      <c r="I18" s="352"/>
      <c r="J18" s="352"/>
      <c r="K18" s="353"/>
    </row>
    <row r="19" customHeight="1" spans="1:11">
      <c r="A19" s="314"/>
      <c r="B19" s="315"/>
      <c r="C19" s="315"/>
      <c r="D19" s="316"/>
      <c r="E19" s="317"/>
      <c r="F19" s="315"/>
      <c r="G19" s="315"/>
      <c r="H19" s="316"/>
      <c r="I19" s="354"/>
      <c r="J19" s="355"/>
      <c r="K19" s="356"/>
    </row>
    <row r="20" customHeight="1" spans="1:11">
      <c r="A20" s="318"/>
      <c r="B20" s="319"/>
      <c r="C20" s="319"/>
      <c r="D20" s="319"/>
      <c r="E20" s="319"/>
      <c r="F20" s="319"/>
      <c r="G20" s="319"/>
      <c r="H20" s="319"/>
      <c r="I20" s="319"/>
      <c r="J20" s="319"/>
      <c r="K20" s="349"/>
    </row>
    <row r="21" customHeight="1" spans="1:11">
      <c r="A21" s="322" t="s">
        <v>114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customHeight="1" spans="1:11">
      <c r="A22" s="161" t="s">
        <v>115</v>
      </c>
      <c r="B22" s="195"/>
      <c r="C22" s="195"/>
      <c r="D22" s="195"/>
      <c r="E22" s="195"/>
      <c r="F22" s="195"/>
      <c r="G22" s="195"/>
      <c r="H22" s="195"/>
      <c r="I22" s="195"/>
      <c r="J22" s="195"/>
      <c r="K22" s="224"/>
    </row>
    <row r="23" customHeight="1" spans="1:11">
      <c r="A23" s="174" t="s">
        <v>116</v>
      </c>
      <c r="B23" s="175"/>
      <c r="C23" s="166" t="s">
        <v>65</v>
      </c>
      <c r="D23" s="166" t="s">
        <v>66</v>
      </c>
      <c r="E23" s="173"/>
      <c r="F23" s="173"/>
      <c r="G23" s="173"/>
      <c r="H23" s="173"/>
      <c r="I23" s="173"/>
      <c r="J23" s="173"/>
      <c r="K23" s="217"/>
    </row>
    <row r="24" customHeight="1" spans="1:11">
      <c r="A24" s="323" t="s">
        <v>184</v>
      </c>
      <c r="B24" s="169"/>
      <c r="C24" s="169"/>
      <c r="D24" s="169"/>
      <c r="E24" s="169"/>
      <c r="F24" s="169"/>
      <c r="G24" s="169"/>
      <c r="H24" s="169"/>
      <c r="I24" s="169"/>
      <c r="J24" s="169"/>
      <c r="K24" s="357"/>
    </row>
    <row r="25" customHeight="1" spans="1:11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58"/>
    </row>
    <row r="26" customHeight="1" spans="1:11">
      <c r="A26" s="303" t="s">
        <v>123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customHeight="1" spans="1:11">
      <c r="A27" s="279" t="s">
        <v>124</v>
      </c>
      <c r="B27" s="306" t="s">
        <v>95</v>
      </c>
      <c r="C27" s="306" t="s">
        <v>96</v>
      </c>
      <c r="D27" s="306" t="s">
        <v>88</v>
      </c>
      <c r="E27" s="280" t="s">
        <v>125</v>
      </c>
      <c r="F27" s="306" t="s">
        <v>95</v>
      </c>
      <c r="G27" s="306" t="s">
        <v>96</v>
      </c>
      <c r="H27" s="306" t="s">
        <v>88</v>
      </c>
      <c r="I27" s="280" t="s">
        <v>126</v>
      </c>
      <c r="J27" s="306" t="s">
        <v>95</v>
      </c>
      <c r="K27" s="350" t="s">
        <v>96</v>
      </c>
    </row>
    <row r="28" customHeight="1" spans="1:11">
      <c r="A28" s="326" t="s">
        <v>87</v>
      </c>
      <c r="B28" s="166" t="s">
        <v>95</v>
      </c>
      <c r="C28" s="166" t="s">
        <v>96</v>
      </c>
      <c r="D28" s="166" t="s">
        <v>88</v>
      </c>
      <c r="E28" s="327" t="s">
        <v>94</v>
      </c>
      <c r="F28" s="166" t="s">
        <v>95</v>
      </c>
      <c r="G28" s="166" t="s">
        <v>96</v>
      </c>
      <c r="H28" s="166" t="s">
        <v>88</v>
      </c>
      <c r="I28" s="327" t="s">
        <v>105</v>
      </c>
      <c r="J28" s="166" t="s">
        <v>95</v>
      </c>
      <c r="K28" s="167" t="s">
        <v>96</v>
      </c>
    </row>
    <row r="29" customHeight="1" spans="1:11">
      <c r="A29" s="285" t="s">
        <v>98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9"/>
    </row>
    <row r="30" customHeight="1" spans="1:1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60"/>
    </row>
    <row r="31" customHeight="1" spans="1:11">
      <c r="A31" s="331" t="s">
        <v>185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ht="21" customHeight="1" spans="1:11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61"/>
    </row>
    <row r="33" ht="21" customHeight="1" spans="1:11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61"/>
    </row>
    <row r="34" ht="21" customHeight="1" spans="1:11">
      <c r="A34" s="332"/>
      <c r="B34" s="333"/>
      <c r="C34" s="333"/>
      <c r="D34" s="333"/>
      <c r="E34" s="333"/>
      <c r="F34" s="333"/>
      <c r="G34" s="333"/>
      <c r="H34" s="333"/>
      <c r="I34" s="333"/>
      <c r="J34" s="333"/>
      <c r="K34" s="361"/>
    </row>
    <row r="35" ht="21" customHeight="1" spans="1:11">
      <c r="A35" s="332"/>
      <c r="B35" s="333"/>
      <c r="C35" s="333"/>
      <c r="D35" s="333"/>
      <c r="E35" s="333"/>
      <c r="F35" s="333"/>
      <c r="G35" s="333"/>
      <c r="H35" s="333"/>
      <c r="I35" s="333"/>
      <c r="J35" s="333"/>
      <c r="K35" s="361"/>
    </row>
    <row r="36" ht="21" customHeight="1" spans="1:1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61"/>
    </row>
    <row r="37" ht="21" customHeight="1" spans="1:11">
      <c r="A37" s="332"/>
      <c r="B37" s="333"/>
      <c r="C37" s="333"/>
      <c r="D37" s="333"/>
      <c r="E37" s="333"/>
      <c r="F37" s="333"/>
      <c r="G37" s="333"/>
      <c r="H37" s="333"/>
      <c r="I37" s="333"/>
      <c r="J37" s="333"/>
      <c r="K37" s="361"/>
    </row>
    <row r="38" ht="21" customHeight="1" spans="1:11">
      <c r="A38" s="332"/>
      <c r="B38" s="333"/>
      <c r="C38" s="333"/>
      <c r="D38" s="333"/>
      <c r="E38" s="333"/>
      <c r="F38" s="333"/>
      <c r="G38" s="333"/>
      <c r="H38" s="333"/>
      <c r="I38" s="333"/>
      <c r="J38" s="333"/>
      <c r="K38" s="361"/>
    </row>
    <row r="39" ht="21" customHeight="1" spans="1:11">
      <c r="A39" s="332"/>
      <c r="B39" s="333"/>
      <c r="C39" s="333"/>
      <c r="D39" s="333"/>
      <c r="E39" s="333"/>
      <c r="F39" s="333"/>
      <c r="G39" s="333"/>
      <c r="H39" s="333"/>
      <c r="I39" s="333"/>
      <c r="J39" s="333"/>
      <c r="K39" s="361"/>
    </row>
    <row r="40" ht="21" customHeight="1" spans="1:11">
      <c r="A40" s="332"/>
      <c r="B40" s="333"/>
      <c r="C40" s="333"/>
      <c r="D40" s="333"/>
      <c r="E40" s="333"/>
      <c r="F40" s="333"/>
      <c r="G40" s="333"/>
      <c r="H40" s="333"/>
      <c r="I40" s="333"/>
      <c r="J40" s="333"/>
      <c r="K40" s="361"/>
    </row>
    <row r="41" ht="21" customHeight="1" spans="1:11">
      <c r="A41" s="332"/>
      <c r="B41" s="333"/>
      <c r="C41" s="333"/>
      <c r="D41" s="333"/>
      <c r="E41" s="333"/>
      <c r="F41" s="333"/>
      <c r="G41" s="333"/>
      <c r="H41" s="333"/>
      <c r="I41" s="333"/>
      <c r="J41" s="333"/>
      <c r="K41" s="361"/>
    </row>
    <row r="42" ht="21" customHeight="1" spans="1:11">
      <c r="A42" s="332"/>
      <c r="B42" s="333"/>
      <c r="C42" s="333"/>
      <c r="D42" s="333"/>
      <c r="E42" s="333"/>
      <c r="F42" s="333"/>
      <c r="G42" s="333"/>
      <c r="H42" s="333"/>
      <c r="I42" s="333"/>
      <c r="J42" s="333"/>
      <c r="K42" s="361"/>
    </row>
    <row r="43" ht="17.25" customHeight="1" spans="1:11">
      <c r="A43" s="329" t="s">
        <v>122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60"/>
    </row>
    <row r="44" customHeight="1" spans="1:11">
      <c r="A44" s="331" t="s">
        <v>186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ht="18" customHeight="1" spans="1:11">
      <c r="A45" s="334" t="s">
        <v>117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62"/>
    </row>
    <row r="46" ht="18" customHeight="1" spans="1:11">
      <c r="A46" s="334" t="s">
        <v>187</v>
      </c>
      <c r="B46" s="335"/>
      <c r="C46" s="335"/>
      <c r="D46" s="335"/>
      <c r="E46" s="335"/>
      <c r="F46" s="335"/>
      <c r="G46" s="335"/>
      <c r="H46" s="335"/>
      <c r="I46" s="335"/>
      <c r="J46" s="335"/>
      <c r="K46" s="362"/>
    </row>
    <row r="47" ht="18" customHeight="1" spans="1:1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58"/>
    </row>
    <row r="48" ht="21" customHeight="1" spans="1:11">
      <c r="A48" s="336" t="s">
        <v>128</v>
      </c>
      <c r="B48" s="337" t="s">
        <v>129</v>
      </c>
      <c r="C48" s="337"/>
      <c r="D48" s="338" t="s">
        <v>130</v>
      </c>
      <c r="E48" s="338"/>
      <c r="F48" s="338" t="s">
        <v>132</v>
      </c>
      <c r="G48" s="339"/>
      <c r="H48" s="340" t="s">
        <v>133</v>
      </c>
      <c r="I48" s="340"/>
      <c r="J48" s="337" t="s">
        <v>134</v>
      </c>
      <c r="K48" s="363"/>
    </row>
    <row r="49" customHeight="1" spans="1:11">
      <c r="A49" s="341" t="s">
        <v>135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64"/>
    </row>
    <row r="50" customHeight="1" spans="1:1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65"/>
    </row>
    <row r="51" customHeight="1" spans="1:1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66"/>
    </row>
    <row r="52" ht="21" customHeight="1" spans="1:11">
      <c r="A52" s="336" t="s">
        <v>128</v>
      </c>
      <c r="B52" s="337" t="s">
        <v>129</v>
      </c>
      <c r="C52" s="337"/>
      <c r="D52" s="338" t="s">
        <v>130</v>
      </c>
      <c r="E52" s="338"/>
      <c r="F52" s="338" t="s">
        <v>132</v>
      </c>
      <c r="G52" s="339"/>
      <c r="H52" s="340" t="s">
        <v>133</v>
      </c>
      <c r="I52" s="340"/>
      <c r="J52" s="337" t="s">
        <v>134</v>
      </c>
      <c r="K52" s="36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J26" sqref="J26"/>
    </sheetView>
  </sheetViews>
  <sheetFormatPr defaultColWidth="9" defaultRowHeight="14.25"/>
  <cols>
    <col min="1" max="1" width="13.625" style="120" customWidth="1"/>
    <col min="2" max="2" width="8.5" style="120" customWidth="1"/>
    <col min="3" max="3" width="8.5" style="121" customWidth="1"/>
    <col min="4" max="7" width="8.5" style="120" customWidth="1"/>
    <col min="8" max="8" width="8.875" style="120" customWidth="1"/>
    <col min="9" max="13" width="12.625" style="120" customWidth="1"/>
    <col min="14" max="14" width="12.625" style="239" customWidth="1"/>
    <col min="15" max="15" width="8.875" style="239" customWidth="1"/>
    <col min="16" max="247" width="9" style="120"/>
    <col min="248" max="16384" width="9" style="123"/>
  </cols>
  <sheetData>
    <row r="1" s="120" customFormat="1" ht="29" customHeight="1" spans="1:250">
      <c r="A1" s="124" t="s">
        <v>138</v>
      </c>
      <c r="B1" s="126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257"/>
      <c r="O1" s="257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</row>
    <row r="2" s="120" customFormat="1" ht="20" customHeight="1" spans="1:250">
      <c r="A2" s="240" t="s">
        <v>61</v>
      </c>
      <c r="B2" s="241"/>
      <c r="C2" s="242"/>
      <c r="D2" s="243"/>
      <c r="E2" s="244" t="s">
        <v>67</v>
      </c>
      <c r="F2" s="245" t="s">
        <v>188</v>
      </c>
      <c r="G2" s="245"/>
      <c r="H2" s="246"/>
      <c r="I2" s="258" t="s">
        <v>57</v>
      </c>
      <c r="J2" s="259" t="s">
        <v>56</v>
      </c>
      <c r="K2" s="259"/>
      <c r="L2" s="259"/>
      <c r="M2" s="259"/>
      <c r="N2" s="260"/>
      <c r="O2" s="261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</row>
    <row r="3" s="120" customFormat="1" spans="1:250">
      <c r="A3" s="247" t="s">
        <v>139</v>
      </c>
      <c r="B3" s="133" t="s">
        <v>140</v>
      </c>
      <c r="C3" s="134"/>
      <c r="D3" s="133"/>
      <c r="E3" s="133"/>
      <c r="F3" s="133"/>
      <c r="G3" s="133"/>
      <c r="H3" s="150"/>
      <c r="I3" s="262"/>
      <c r="J3" s="262"/>
      <c r="K3" s="262"/>
      <c r="L3" s="262"/>
      <c r="M3" s="262"/>
      <c r="N3" s="262"/>
      <c r="O3" s="26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</row>
    <row r="4" s="120" customFormat="1" ht="15" spans="1:250">
      <c r="A4" s="247"/>
      <c r="B4" s="140" t="s">
        <v>189</v>
      </c>
      <c r="C4" s="140" t="s">
        <v>190</v>
      </c>
      <c r="D4" s="140" t="s">
        <v>191</v>
      </c>
      <c r="E4" s="140" t="s">
        <v>192</v>
      </c>
      <c r="F4" s="140" t="s">
        <v>193</v>
      </c>
      <c r="G4" s="140" t="s">
        <v>194</v>
      </c>
      <c r="H4" s="150"/>
      <c r="I4" s="140"/>
      <c r="J4" s="140"/>
      <c r="K4" s="140"/>
      <c r="L4" s="140"/>
      <c r="M4" s="140"/>
      <c r="N4" s="140"/>
      <c r="O4" s="264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</row>
    <row r="5" s="120" customFormat="1" ht="20" customHeight="1" spans="1:250">
      <c r="A5" s="247"/>
      <c r="B5" s="137"/>
      <c r="C5" s="137"/>
      <c r="D5" s="138"/>
      <c r="E5" s="138"/>
      <c r="F5" s="138"/>
      <c r="G5" s="138"/>
      <c r="H5" s="248"/>
      <c r="I5" s="265"/>
      <c r="J5" s="265"/>
      <c r="K5" s="265"/>
      <c r="L5" s="265"/>
      <c r="M5" s="265"/>
      <c r="N5" s="265"/>
      <c r="O5" s="266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</row>
    <row r="6" s="120" customFormat="1" ht="20" customHeight="1" spans="1:250">
      <c r="A6" s="249"/>
      <c r="B6" s="250"/>
      <c r="C6" s="251"/>
      <c r="D6" s="250"/>
      <c r="E6" s="250"/>
      <c r="F6" s="250"/>
      <c r="G6" s="250"/>
      <c r="H6" s="248"/>
      <c r="I6" s="267"/>
      <c r="J6" s="267"/>
      <c r="K6" s="267"/>
      <c r="L6" s="267"/>
      <c r="M6" s="267"/>
      <c r="N6" s="267"/>
      <c r="O6" s="268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</row>
    <row r="7" s="120" customFormat="1" ht="20" customHeight="1" spans="1:250">
      <c r="A7" s="249"/>
      <c r="B7" s="250"/>
      <c r="C7" s="251"/>
      <c r="D7" s="250"/>
      <c r="E7" s="250"/>
      <c r="F7" s="250"/>
      <c r="G7" s="250"/>
      <c r="H7" s="248"/>
      <c r="I7" s="267"/>
      <c r="J7" s="267"/>
      <c r="K7" s="267"/>
      <c r="L7" s="267"/>
      <c r="M7" s="267"/>
      <c r="N7" s="267"/>
      <c r="O7" s="268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</row>
    <row r="8" s="120" customFormat="1" ht="20" customHeight="1" spans="1:250">
      <c r="A8" s="249"/>
      <c r="B8" s="250"/>
      <c r="C8" s="251"/>
      <c r="D8" s="250"/>
      <c r="E8" s="250"/>
      <c r="F8" s="250"/>
      <c r="G8" s="250"/>
      <c r="H8" s="248"/>
      <c r="I8" s="267"/>
      <c r="J8" s="267"/>
      <c r="K8" s="267"/>
      <c r="L8" s="267"/>
      <c r="M8" s="267"/>
      <c r="N8" s="267"/>
      <c r="O8" s="268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</row>
    <row r="9" s="120" customFormat="1" ht="20" customHeight="1" spans="1:250">
      <c r="A9" s="249"/>
      <c r="B9" s="250"/>
      <c r="C9" s="251"/>
      <c r="D9" s="250"/>
      <c r="E9" s="250"/>
      <c r="F9" s="250"/>
      <c r="G9" s="250"/>
      <c r="H9" s="248"/>
      <c r="I9" s="267"/>
      <c r="J9" s="267"/>
      <c r="K9" s="267"/>
      <c r="L9" s="267"/>
      <c r="M9" s="267"/>
      <c r="N9" s="267"/>
      <c r="O9" s="268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</row>
    <row r="10" s="120" customFormat="1" ht="20" customHeight="1" spans="1:250">
      <c r="A10" s="249"/>
      <c r="B10" s="250"/>
      <c r="C10" s="251"/>
      <c r="D10" s="250"/>
      <c r="E10" s="250"/>
      <c r="F10" s="250"/>
      <c r="G10" s="250"/>
      <c r="H10" s="248"/>
      <c r="I10" s="267"/>
      <c r="J10" s="267"/>
      <c r="K10" s="267"/>
      <c r="L10" s="267"/>
      <c r="M10" s="267"/>
      <c r="N10" s="267"/>
      <c r="O10" s="268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</row>
    <row r="11" s="120" customFormat="1" ht="20" customHeight="1" spans="1:250">
      <c r="A11" s="249"/>
      <c r="B11" s="250"/>
      <c r="C11" s="251"/>
      <c r="D11" s="250"/>
      <c r="E11" s="250"/>
      <c r="F11" s="250"/>
      <c r="G11" s="250"/>
      <c r="H11" s="248"/>
      <c r="I11" s="267"/>
      <c r="J11" s="267"/>
      <c r="K11" s="267"/>
      <c r="L11" s="267"/>
      <c r="M11" s="267"/>
      <c r="N11" s="267"/>
      <c r="O11" s="268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</row>
    <row r="12" s="120" customFormat="1" ht="20" customHeight="1" spans="1:250">
      <c r="A12" s="249"/>
      <c r="B12" s="250"/>
      <c r="C12" s="251"/>
      <c r="D12" s="250"/>
      <c r="E12" s="250"/>
      <c r="F12" s="250"/>
      <c r="G12" s="250"/>
      <c r="H12" s="248"/>
      <c r="I12" s="267"/>
      <c r="J12" s="267"/>
      <c r="K12" s="267"/>
      <c r="L12" s="267"/>
      <c r="M12" s="267"/>
      <c r="N12" s="267"/>
      <c r="O12" s="268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</row>
    <row r="13" s="120" customFormat="1" ht="20" customHeight="1" spans="1:250">
      <c r="A13" s="249"/>
      <c r="B13" s="250"/>
      <c r="C13" s="251"/>
      <c r="D13" s="250"/>
      <c r="E13" s="250"/>
      <c r="F13" s="250"/>
      <c r="G13" s="250"/>
      <c r="H13" s="248"/>
      <c r="I13" s="267"/>
      <c r="J13" s="267"/>
      <c r="K13" s="267"/>
      <c r="L13" s="267"/>
      <c r="M13" s="267"/>
      <c r="N13" s="267"/>
      <c r="O13" s="268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</row>
    <row r="14" s="120" customFormat="1" ht="20" customHeight="1" spans="1:250">
      <c r="A14" s="249"/>
      <c r="B14" s="250"/>
      <c r="C14" s="251"/>
      <c r="D14" s="250"/>
      <c r="E14" s="250"/>
      <c r="F14" s="250"/>
      <c r="G14" s="250"/>
      <c r="H14" s="248"/>
      <c r="I14" s="267"/>
      <c r="J14" s="267"/>
      <c r="K14" s="267"/>
      <c r="L14" s="267"/>
      <c r="M14" s="267"/>
      <c r="N14" s="267"/>
      <c r="O14" s="268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</row>
    <row r="15" s="120" customFormat="1" ht="20" customHeight="1" spans="1:250">
      <c r="A15" s="249"/>
      <c r="B15" s="250"/>
      <c r="C15" s="251"/>
      <c r="D15" s="250"/>
      <c r="E15" s="250"/>
      <c r="F15" s="250"/>
      <c r="G15" s="250"/>
      <c r="H15" s="248"/>
      <c r="I15" s="267"/>
      <c r="J15" s="267"/>
      <c r="K15" s="267"/>
      <c r="L15" s="267"/>
      <c r="M15" s="267"/>
      <c r="N15" s="267"/>
      <c r="O15" s="268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</row>
    <row r="16" s="120" customFormat="1" ht="20" customHeight="1" spans="1:250">
      <c r="A16" s="249"/>
      <c r="B16" s="250"/>
      <c r="C16" s="251"/>
      <c r="D16" s="250"/>
      <c r="E16" s="250"/>
      <c r="F16" s="250"/>
      <c r="G16" s="250"/>
      <c r="H16" s="248"/>
      <c r="I16" s="267"/>
      <c r="J16" s="267"/>
      <c r="K16" s="267"/>
      <c r="L16" s="267"/>
      <c r="M16" s="267"/>
      <c r="N16" s="267"/>
      <c r="O16" s="268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</row>
    <row r="17" s="120" customFormat="1" ht="20" customHeight="1" spans="1:250">
      <c r="A17" s="249"/>
      <c r="B17" s="250"/>
      <c r="C17" s="251"/>
      <c r="D17" s="250"/>
      <c r="E17" s="250"/>
      <c r="F17" s="250"/>
      <c r="G17" s="250"/>
      <c r="H17" s="248"/>
      <c r="I17" s="267"/>
      <c r="J17" s="267"/>
      <c r="K17" s="267"/>
      <c r="L17" s="267"/>
      <c r="M17" s="267"/>
      <c r="N17" s="267"/>
      <c r="O17" s="268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</row>
    <row r="18" s="120" customFormat="1" ht="20" customHeight="1" spans="1:250">
      <c r="A18" s="249"/>
      <c r="B18" s="250"/>
      <c r="C18" s="251"/>
      <c r="D18" s="250"/>
      <c r="E18" s="250"/>
      <c r="F18" s="250"/>
      <c r="G18" s="250"/>
      <c r="H18" s="248"/>
      <c r="I18" s="267"/>
      <c r="J18" s="267"/>
      <c r="K18" s="267"/>
      <c r="L18" s="267"/>
      <c r="M18" s="267"/>
      <c r="N18" s="267"/>
      <c r="O18" s="268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</row>
    <row r="19" s="120" customFormat="1" ht="20" customHeight="1" spans="1:250">
      <c r="A19" s="252"/>
      <c r="B19" s="144"/>
      <c r="C19" s="144"/>
      <c r="D19" s="144"/>
      <c r="E19" s="144"/>
      <c r="F19" s="144"/>
      <c r="G19" s="144"/>
      <c r="H19" s="248"/>
      <c r="I19" s="267"/>
      <c r="J19" s="267"/>
      <c r="K19" s="267"/>
      <c r="L19" s="267"/>
      <c r="M19" s="267"/>
      <c r="N19" s="267"/>
      <c r="O19" s="268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</row>
    <row r="20" s="120" customFormat="1" ht="20" customHeight="1" spans="1:250">
      <c r="A20" s="252"/>
      <c r="B20" s="144"/>
      <c r="C20" s="144"/>
      <c r="D20" s="144"/>
      <c r="E20" s="144"/>
      <c r="F20" s="144"/>
      <c r="G20" s="144"/>
      <c r="H20" s="248"/>
      <c r="I20" s="267"/>
      <c r="J20" s="267"/>
      <c r="K20" s="267"/>
      <c r="L20" s="267"/>
      <c r="M20" s="267"/>
      <c r="N20" s="267"/>
      <c r="O20" s="268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</row>
    <row r="21" s="120" customFormat="1" ht="17.25" spans="1:250">
      <c r="A21" s="253"/>
      <c r="B21" s="254"/>
      <c r="C21" s="254"/>
      <c r="D21" s="254"/>
      <c r="E21" s="255"/>
      <c r="F21" s="254"/>
      <c r="G21" s="254"/>
      <c r="H21" s="256"/>
      <c r="I21" s="269"/>
      <c r="J21" s="269"/>
      <c r="K21" s="270"/>
      <c r="L21" s="269"/>
      <c r="M21" s="269"/>
      <c r="N21" s="270"/>
      <c r="O21" s="271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</row>
    <row r="22" s="120" customFormat="1" spans="1:250">
      <c r="A22" s="148" t="s">
        <v>174</v>
      </c>
      <c r="B22" s="148"/>
      <c r="C22" s="149"/>
      <c r="N22" s="257"/>
      <c r="O22" s="257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</row>
    <row r="23" s="120" customFormat="1" spans="3:250">
      <c r="C23" s="121"/>
      <c r="H23" s="155" t="s">
        <v>175</v>
      </c>
      <c r="I23" s="272"/>
      <c r="J23" s="273"/>
      <c r="L23" s="155" t="s">
        <v>176</v>
      </c>
      <c r="M23" s="155"/>
      <c r="O23" s="155" t="s">
        <v>177</v>
      </c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3"/>
      <c r="FB23" s="123"/>
      <c r="FC23" s="12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</row>
  </sheetData>
  <mergeCells count="7">
    <mergeCell ref="A1:M1"/>
    <mergeCell ref="B2:D2"/>
    <mergeCell ref="F2:G2"/>
    <mergeCell ref="J2:N2"/>
    <mergeCell ref="B3:G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7" workbookViewId="0">
      <selection activeCell="A32" sqref="A32:J32"/>
    </sheetView>
  </sheetViews>
  <sheetFormatPr defaultColWidth="10.125" defaultRowHeight="14.25"/>
  <cols>
    <col min="1" max="1" width="9.625" style="159" customWidth="1"/>
    <col min="2" max="2" width="11.125" style="159" customWidth="1"/>
    <col min="3" max="3" width="9.125" style="159" customWidth="1"/>
    <col min="4" max="4" width="9.5" style="159" customWidth="1"/>
    <col min="5" max="5" width="11.375" style="159" customWidth="1"/>
    <col min="6" max="6" width="10.375" style="159" customWidth="1"/>
    <col min="7" max="7" width="9.5" style="159" customWidth="1"/>
    <col min="8" max="8" width="9.125" style="159" customWidth="1"/>
    <col min="9" max="9" width="8.125" style="159" customWidth="1"/>
    <col min="10" max="10" width="10.5" style="159" customWidth="1"/>
    <col min="11" max="11" width="12.125" style="159" customWidth="1"/>
    <col min="12" max="16384" width="10.125" style="159"/>
  </cols>
  <sheetData>
    <row r="1" ht="23.25" spans="1:11">
      <c r="A1" s="160" t="s">
        <v>195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8" customHeight="1" spans="1:11">
      <c r="A2" s="161" t="s">
        <v>53</v>
      </c>
      <c r="B2" s="162" t="s">
        <v>54</v>
      </c>
      <c r="C2" s="162"/>
      <c r="D2" s="163" t="s">
        <v>61</v>
      </c>
      <c r="E2" s="164" t="str">
        <f>首期!B4</f>
        <v>QAUUAM95141</v>
      </c>
      <c r="F2" s="165" t="s">
        <v>196</v>
      </c>
      <c r="G2" s="166" t="str">
        <f>首期!B5</f>
        <v>儿童连帽卫衣</v>
      </c>
      <c r="H2" s="167"/>
      <c r="I2" s="195" t="s">
        <v>57</v>
      </c>
      <c r="J2" s="215" t="s">
        <v>56</v>
      </c>
      <c r="K2" s="216"/>
    </row>
    <row r="3" ht="18" customHeight="1" spans="1:11">
      <c r="A3" s="168" t="s">
        <v>75</v>
      </c>
      <c r="B3" s="169">
        <v>925</v>
      </c>
      <c r="C3" s="169"/>
      <c r="D3" s="170" t="s">
        <v>197</v>
      </c>
      <c r="E3" s="171">
        <v>45468</v>
      </c>
      <c r="F3" s="172"/>
      <c r="G3" s="172"/>
      <c r="H3" s="173" t="s">
        <v>198</v>
      </c>
      <c r="I3" s="173"/>
      <c r="J3" s="173"/>
      <c r="K3" s="217"/>
    </row>
    <row r="4" ht="18" customHeight="1" spans="1:11">
      <c r="A4" s="174" t="s">
        <v>71</v>
      </c>
      <c r="B4" s="169">
        <v>2</v>
      </c>
      <c r="C4" s="169">
        <v>6</v>
      </c>
      <c r="D4" s="175" t="s">
        <v>199</v>
      </c>
      <c r="E4" s="172" t="s">
        <v>200</v>
      </c>
      <c r="F4" s="172"/>
      <c r="G4" s="172"/>
      <c r="H4" s="175" t="s">
        <v>201</v>
      </c>
      <c r="I4" s="175"/>
      <c r="J4" s="187" t="s">
        <v>65</v>
      </c>
      <c r="K4" s="218" t="s">
        <v>66</v>
      </c>
    </row>
    <row r="5" ht="18" customHeight="1" spans="1:11">
      <c r="A5" s="174" t="s">
        <v>202</v>
      </c>
      <c r="B5" s="169">
        <v>1</v>
      </c>
      <c r="C5" s="169"/>
      <c r="D5" s="170" t="s">
        <v>203</v>
      </c>
      <c r="E5" s="170"/>
      <c r="G5" s="170"/>
      <c r="H5" s="175" t="s">
        <v>204</v>
      </c>
      <c r="I5" s="175"/>
      <c r="J5" s="187" t="s">
        <v>65</v>
      </c>
      <c r="K5" s="218" t="s">
        <v>66</v>
      </c>
    </row>
    <row r="6" ht="18" customHeight="1" spans="1:13">
      <c r="A6" s="176" t="s">
        <v>205</v>
      </c>
      <c r="B6" s="177">
        <v>80</v>
      </c>
      <c r="C6" s="177"/>
      <c r="D6" s="178" t="s">
        <v>206</v>
      </c>
      <c r="E6" s="179"/>
      <c r="F6" s="179"/>
      <c r="G6" s="178"/>
      <c r="H6" s="180" t="s">
        <v>207</v>
      </c>
      <c r="I6" s="180"/>
      <c r="J6" s="179" t="s">
        <v>65</v>
      </c>
      <c r="K6" s="219" t="s">
        <v>66</v>
      </c>
      <c r="M6" s="220"/>
    </row>
    <row r="7" ht="18" customHeight="1" spans="1:11">
      <c r="A7" s="181"/>
      <c r="B7" s="182"/>
      <c r="C7" s="182"/>
      <c r="D7" s="181"/>
      <c r="E7" s="182"/>
      <c r="F7" s="183"/>
      <c r="G7" s="181"/>
      <c r="H7" s="183"/>
      <c r="I7" s="182"/>
      <c r="J7" s="182"/>
      <c r="K7" s="182"/>
    </row>
    <row r="8" ht="18" customHeight="1" spans="1:11">
      <c r="A8" s="184" t="s">
        <v>208</v>
      </c>
      <c r="B8" s="165" t="s">
        <v>209</v>
      </c>
      <c r="C8" s="165" t="s">
        <v>210</v>
      </c>
      <c r="D8" s="165" t="s">
        <v>211</v>
      </c>
      <c r="E8" s="165" t="s">
        <v>212</v>
      </c>
      <c r="F8" s="165" t="s">
        <v>213</v>
      </c>
      <c r="G8" s="185" t="s">
        <v>78</v>
      </c>
      <c r="H8" s="186"/>
      <c r="I8" s="186" t="str">
        <f>首期!B8</f>
        <v>CGDD24042600030</v>
      </c>
      <c r="J8" s="186"/>
      <c r="K8" s="221"/>
    </row>
    <row r="9" ht="18" customHeight="1" spans="1:11">
      <c r="A9" s="174" t="s">
        <v>214</v>
      </c>
      <c r="B9" s="175"/>
      <c r="C9" s="187" t="s">
        <v>65</v>
      </c>
      <c r="D9" s="187" t="s">
        <v>66</v>
      </c>
      <c r="E9" s="170" t="s">
        <v>215</v>
      </c>
      <c r="F9" s="188" t="s">
        <v>216</v>
      </c>
      <c r="G9" s="189"/>
      <c r="H9" s="190"/>
      <c r="I9" s="190"/>
      <c r="J9" s="190"/>
      <c r="K9" s="222"/>
    </row>
    <row r="10" ht="18" customHeight="1" spans="1:11">
      <c r="A10" s="174" t="s">
        <v>217</v>
      </c>
      <c r="B10" s="175"/>
      <c r="C10" s="187" t="s">
        <v>65</v>
      </c>
      <c r="D10" s="187" t="s">
        <v>66</v>
      </c>
      <c r="E10" s="170" t="s">
        <v>218</v>
      </c>
      <c r="F10" s="188" t="s">
        <v>219</v>
      </c>
      <c r="G10" s="189" t="s">
        <v>220</v>
      </c>
      <c r="H10" s="190"/>
      <c r="I10" s="190"/>
      <c r="J10" s="190"/>
      <c r="K10" s="222"/>
    </row>
    <row r="11" ht="18" customHeight="1" spans="1:11">
      <c r="A11" s="191" t="s">
        <v>179</v>
      </c>
      <c r="B11" s="192"/>
      <c r="C11" s="192"/>
      <c r="D11" s="192"/>
      <c r="E11" s="192"/>
      <c r="F11" s="192"/>
      <c r="G11" s="192"/>
      <c r="H11" s="192"/>
      <c r="I11" s="192"/>
      <c r="J11" s="192"/>
      <c r="K11" s="223"/>
    </row>
    <row r="12" ht="18" customHeight="1" spans="1:11">
      <c r="A12" s="168" t="s">
        <v>89</v>
      </c>
      <c r="B12" s="187" t="s">
        <v>85</v>
      </c>
      <c r="C12" s="187" t="s">
        <v>86</v>
      </c>
      <c r="D12" s="188"/>
      <c r="E12" s="170" t="s">
        <v>87</v>
      </c>
      <c r="F12" s="187" t="s">
        <v>85</v>
      </c>
      <c r="G12" s="187" t="s">
        <v>86</v>
      </c>
      <c r="H12" s="187"/>
      <c r="I12" s="170" t="s">
        <v>221</v>
      </c>
      <c r="J12" s="187" t="s">
        <v>85</v>
      </c>
      <c r="K12" s="218" t="s">
        <v>86</v>
      </c>
    </row>
    <row r="13" ht="18" customHeight="1" spans="1:11">
      <c r="A13" s="168" t="s">
        <v>92</v>
      </c>
      <c r="B13" s="187" t="s">
        <v>85</v>
      </c>
      <c r="C13" s="187" t="s">
        <v>86</v>
      </c>
      <c r="D13" s="188"/>
      <c r="E13" s="170" t="s">
        <v>97</v>
      </c>
      <c r="F13" s="187" t="s">
        <v>85</v>
      </c>
      <c r="G13" s="187" t="s">
        <v>86</v>
      </c>
      <c r="H13" s="187"/>
      <c r="I13" s="170" t="s">
        <v>222</v>
      </c>
      <c r="J13" s="187" t="s">
        <v>85</v>
      </c>
      <c r="K13" s="218" t="s">
        <v>86</v>
      </c>
    </row>
    <row r="14" ht="18" customHeight="1" spans="1:11">
      <c r="A14" s="176" t="s">
        <v>223</v>
      </c>
      <c r="B14" s="179" t="s">
        <v>85</v>
      </c>
      <c r="C14" s="179" t="s">
        <v>86</v>
      </c>
      <c r="D14" s="193"/>
      <c r="E14" s="178" t="s">
        <v>224</v>
      </c>
      <c r="F14" s="179" t="s">
        <v>85</v>
      </c>
      <c r="G14" s="179" t="s">
        <v>86</v>
      </c>
      <c r="H14" s="179"/>
      <c r="I14" s="178" t="s">
        <v>225</v>
      </c>
      <c r="J14" s="179" t="s">
        <v>85</v>
      </c>
      <c r="K14" s="219" t="s">
        <v>86</v>
      </c>
    </row>
    <row r="15" ht="18" customHeight="1" spans="1:11">
      <c r="A15" s="181"/>
      <c r="B15" s="194"/>
      <c r="C15" s="194"/>
      <c r="D15" s="182"/>
      <c r="E15" s="181"/>
      <c r="F15" s="194"/>
      <c r="G15" s="194"/>
      <c r="H15" s="194"/>
      <c r="I15" s="181"/>
      <c r="J15" s="194"/>
      <c r="K15" s="194"/>
    </row>
    <row r="16" s="157" customFormat="1" ht="18" customHeight="1" spans="1:11">
      <c r="A16" s="161" t="s">
        <v>226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24"/>
    </row>
    <row r="17" ht="18" customHeight="1" spans="1:11">
      <c r="A17" s="174" t="s">
        <v>227</v>
      </c>
      <c r="B17" s="175"/>
      <c r="C17" s="175"/>
      <c r="D17" s="175"/>
      <c r="E17" s="175"/>
      <c r="F17" s="175"/>
      <c r="G17" s="175"/>
      <c r="H17" s="175"/>
      <c r="I17" s="175"/>
      <c r="J17" s="175"/>
      <c r="K17" s="225"/>
    </row>
    <row r="18" ht="18" customHeight="1" spans="1:11">
      <c r="A18" s="174" t="s">
        <v>228</v>
      </c>
      <c r="B18" s="175"/>
      <c r="C18" s="175"/>
      <c r="D18" s="175"/>
      <c r="E18" s="175"/>
      <c r="F18" s="175"/>
      <c r="G18" s="175"/>
      <c r="H18" s="175"/>
      <c r="I18" s="175"/>
      <c r="J18" s="175"/>
      <c r="K18" s="225"/>
    </row>
    <row r="19" ht="22" customHeight="1" spans="1:11">
      <c r="A19" s="196"/>
      <c r="B19" s="187"/>
      <c r="C19" s="187"/>
      <c r="D19" s="187"/>
      <c r="E19" s="187"/>
      <c r="F19" s="187"/>
      <c r="G19" s="187"/>
      <c r="H19" s="187"/>
      <c r="I19" s="187"/>
      <c r="J19" s="187"/>
      <c r="K19" s="218"/>
    </row>
    <row r="20" ht="22" customHeight="1" spans="1:11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226"/>
    </row>
    <row r="21" ht="22" customHeight="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26"/>
    </row>
    <row r="22" ht="22" customHeight="1" spans="1:11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226"/>
    </row>
    <row r="23" ht="22" customHeight="1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27"/>
    </row>
    <row r="24" ht="18" customHeight="1" spans="1:11">
      <c r="A24" s="174" t="s">
        <v>116</v>
      </c>
      <c r="B24" s="175"/>
      <c r="C24" s="187" t="s">
        <v>65</v>
      </c>
      <c r="D24" s="187" t="s">
        <v>66</v>
      </c>
      <c r="E24" s="173"/>
      <c r="F24" s="173"/>
      <c r="G24" s="173"/>
      <c r="H24" s="173"/>
      <c r="I24" s="173"/>
      <c r="J24" s="173"/>
      <c r="K24" s="217"/>
    </row>
    <row r="25" ht="18" customHeight="1" spans="1:11">
      <c r="A25" s="201" t="s">
        <v>229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28"/>
    </row>
    <row r="26" ht="15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ht="20" customHeight="1" spans="1:11">
      <c r="A27" s="204" t="s">
        <v>230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29" t="s">
        <v>231</v>
      </c>
    </row>
    <row r="28" ht="23" customHeight="1" spans="1:11">
      <c r="A28" s="197" t="s">
        <v>232</v>
      </c>
      <c r="B28" s="198"/>
      <c r="C28" s="198"/>
      <c r="D28" s="198"/>
      <c r="E28" s="198"/>
      <c r="F28" s="198"/>
      <c r="G28" s="198"/>
      <c r="H28" s="198"/>
      <c r="I28" s="198"/>
      <c r="J28" s="230"/>
      <c r="K28" s="231">
        <v>1</v>
      </c>
    </row>
    <row r="29" ht="23" customHeight="1" spans="1:11">
      <c r="A29" s="197" t="s">
        <v>233</v>
      </c>
      <c r="B29" s="198"/>
      <c r="C29" s="198"/>
      <c r="D29" s="198"/>
      <c r="E29" s="198"/>
      <c r="F29" s="198"/>
      <c r="G29" s="198"/>
      <c r="H29" s="198"/>
      <c r="I29" s="198"/>
      <c r="J29" s="230"/>
      <c r="K29" s="222">
        <v>1</v>
      </c>
    </row>
    <row r="30" ht="23" customHeight="1" spans="1:11">
      <c r="A30" s="197" t="s">
        <v>234</v>
      </c>
      <c r="B30" s="198"/>
      <c r="C30" s="198"/>
      <c r="D30" s="198"/>
      <c r="E30" s="198"/>
      <c r="F30" s="198"/>
      <c r="G30" s="198"/>
      <c r="H30" s="198"/>
      <c r="I30" s="198"/>
      <c r="J30" s="230"/>
      <c r="K30" s="222">
        <v>1</v>
      </c>
    </row>
    <row r="31" ht="23" customHeight="1" spans="1:11">
      <c r="A31" s="197"/>
      <c r="B31" s="198"/>
      <c r="C31" s="198"/>
      <c r="D31" s="198"/>
      <c r="E31" s="198"/>
      <c r="F31" s="198"/>
      <c r="G31" s="198"/>
      <c r="H31" s="198"/>
      <c r="I31" s="198"/>
      <c r="J31" s="230"/>
      <c r="K31" s="222"/>
    </row>
    <row r="32" ht="23" customHeight="1" spans="1:11">
      <c r="A32" s="197"/>
      <c r="B32" s="198"/>
      <c r="C32" s="198"/>
      <c r="D32" s="198"/>
      <c r="E32" s="198"/>
      <c r="F32" s="198"/>
      <c r="G32" s="198"/>
      <c r="H32" s="198"/>
      <c r="I32" s="198"/>
      <c r="J32" s="230"/>
      <c r="K32" s="232"/>
    </row>
    <row r="33" ht="23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230"/>
      <c r="K33" s="233"/>
    </row>
    <row r="34" ht="23" customHeight="1" spans="1:11">
      <c r="A34" s="197"/>
      <c r="B34" s="198"/>
      <c r="C34" s="198"/>
      <c r="D34" s="198"/>
      <c r="E34" s="198"/>
      <c r="F34" s="198"/>
      <c r="G34" s="198"/>
      <c r="H34" s="198"/>
      <c r="I34" s="198"/>
      <c r="J34" s="230"/>
      <c r="K34" s="222"/>
    </row>
    <row r="35" ht="23" customHeight="1" spans="1:11">
      <c r="A35" s="197"/>
      <c r="B35" s="198"/>
      <c r="C35" s="198"/>
      <c r="D35" s="198"/>
      <c r="E35" s="198"/>
      <c r="F35" s="198"/>
      <c r="G35" s="198"/>
      <c r="H35" s="198"/>
      <c r="I35" s="198"/>
      <c r="J35" s="230"/>
      <c r="K35" s="234"/>
    </row>
    <row r="36" ht="23" customHeight="1" spans="1:11">
      <c r="A36" s="206" t="s">
        <v>235</v>
      </c>
      <c r="B36" s="207"/>
      <c r="C36" s="207"/>
      <c r="D36" s="207"/>
      <c r="E36" s="207"/>
      <c r="F36" s="207"/>
      <c r="G36" s="207"/>
      <c r="H36" s="207"/>
      <c r="I36" s="207"/>
      <c r="J36" s="235"/>
      <c r="K36" s="236">
        <f>SUM(K28:K35)</f>
        <v>3</v>
      </c>
    </row>
    <row r="37" ht="18.75" customHeight="1" spans="1:11">
      <c r="A37" s="208" t="s">
        <v>236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37"/>
    </row>
    <row r="38" s="158" customFormat="1" ht="18.75" customHeight="1" spans="1:11">
      <c r="A38" s="174" t="s">
        <v>237</v>
      </c>
      <c r="B38" s="175"/>
      <c r="C38" s="175"/>
      <c r="D38" s="173" t="s">
        <v>238</v>
      </c>
      <c r="E38" s="173"/>
      <c r="F38" s="210" t="s">
        <v>239</v>
      </c>
      <c r="G38" s="211"/>
      <c r="H38" s="175" t="s">
        <v>240</v>
      </c>
      <c r="I38" s="175"/>
      <c r="J38" s="175" t="s">
        <v>241</v>
      </c>
      <c r="K38" s="225"/>
    </row>
    <row r="39" ht="18.75" customHeight="1" spans="1:11">
      <c r="A39" s="174" t="s">
        <v>117</v>
      </c>
      <c r="B39" s="175" t="s">
        <v>242</v>
      </c>
      <c r="C39" s="175"/>
      <c r="D39" s="175"/>
      <c r="E39" s="175"/>
      <c r="F39" s="175"/>
      <c r="G39" s="175"/>
      <c r="H39" s="175"/>
      <c r="I39" s="175"/>
      <c r="J39" s="175"/>
      <c r="K39" s="225"/>
    </row>
    <row r="40" ht="24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25"/>
    </row>
    <row r="41" ht="24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25"/>
    </row>
    <row r="42" ht="32.1" customHeight="1" spans="1:11">
      <c r="A42" s="176" t="s">
        <v>128</v>
      </c>
      <c r="B42" s="212" t="s">
        <v>243</v>
      </c>
      <c r="C42" s="212"/>
      <c r="D42" s="178" t="s">
        <v>244</v>
      </c>
      <c r="E42" s="193" t="s">
        <v>131</v>
      </c>
      <c r="F42" s="178" t="s">
        <v>132</v>
      </c>
      <c r="G42" s="213">
        <v>45463</v>
      </c>
      <c r="H42" s="214" t="s">
        <v>133</v>
      </c>
      <c r="I42" s="214"/>
      <c r="J42" s="212" t="s">
        <v>134</v>
      </c>
      <c r="K42" s="238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tabSelected="1" workbookViewId="0">
      <selection activeCell="G26" sqref="G26"/>
    </sheetView>
  </sheetViews>
  <sheetFormatPr defaultColWidth="9" defaultRowHeight="14.25"/>
  <cols>
    <col min="1" max="1" width="17.75" style="120" customWidth="1"/>
    <col min="2" max="3" width="10.625" style="120" customWidth="1"/>
    <col min="4" max="4" width="10.625" style="121" customWidth="1"/>
    <col min="5" max="7" width="10.625" style="120" customWidth="1"/>
    <col min="8" max="8" width="5.375" style="120" customWidth="1"/>
    <col min="9" max="9" width="2.75" style="120" customWidth="1"/>
    <col min="10" max="12" width="15.625" style="120" customWidth="1"/>
    <col min="13" max="15" width="15.625" style="122" customWidth="1"/>
    <col min="16" max="252" width="9" style="120"/>
    <col min="253" max="16384" width="9" style="123"/>
  </cols>
  <sheetData>
    <row r="1" s="120" customFormat="1" ht="29" customHeight="1" spans="1:255">
      <c r="A1" s="124" t="s">
        <v>138</v>
      </c>
      <c r="B1" s="124"/>
      <c r="C1" s="125"/>
      <c r="D1" s="125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</row>
    <row r="2" s="120" customFormat="1" ht="20" customHeight="1" spans="1:255">
      <c r="A2" s="127" t="s">
        <v>61</v>
      </c>
      <c r="B2" s="128" t="str">
        <f>首期!B4</f>
        <v>QAUUAM95141</v>
      </c>
      <c r="C2" s="129"/>
      <c r="D2" s="128"/>
      <c r="E2" s="130" t="s">
        <v>67</v>
      </c>
      <c r="F2" s="131" t="str">
        <f>首期!B5</f>
        <v>儿童连帽卫衣</v>
      </c>
      <c r="G2" s="131"/>
      <c r="H2" s="131"/>
      <c r="I2" s="150"/>
      <c r="J2" s="127" t="s">
        <v>57</v>
      </c>
      <c r="K2" s="151" t="s">
        <v>56</v>
      </c>
      <c r="L2" s="151"/>
      <c r="M2" s="151"/>
      <c r="N2" s="151"/>
      <c r="O2" s="151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</row>
    <row r="3" s="120" customFormat="1" spans="1:255">
      <c r="A3" s="132" t="s">
        <v>139</v>
      </c>
      <c r="B3" s="133" t="s">
        <v>140</v>
      </c>
      <c r="C3" s="134"/>
      <c r="D3" s="133"/>
      <c r="E3" s="133"/>
      <c r="F3" s="133"/>
      <c r="G3" s="133"/>
      <c r="H3" s="133"/>
      <c r="I3" s="150"/>
      <c r="J3" s="152"/>
      <c r="K3" s="152"/>
      <c r="L3" s="152"/>
      <c r="M3" s="152"/>
      <c r="N3" s="152"/>
      <c r="O3" s="152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</row>
    <row r="4" s="120" customFormat="1" spans="1:255">
      <c r="A4" s="132"/>
      <c r="B4" s="135" t="s">
        <v>141</v>
      </c>
      <c r="C4" s="135" t="s">
        <v>142</v>
      </c>
      <c r="D4" s="135" t="s">
        <v>143</v>
      </c>
      <c r="E4" s="135" t="s">
        <v>144</v>
      </c>
      <c r="F4" s="135" t="s">
        <v>145</v>
      </c>
      <c r="G4" s="135" t="s">
        <v>146</v>
      </c>
      <c r="H4" s="136" t="s">
        <v>147</v>
      </c>
      <c r="I4" s="150"/>
      <c r="J4" s="135" t="s">
        <v>141</v>
      </c>
      <c r="K4" s="135" t="s">
        <v>142</v>
      </c>
      <c r="L4" s="135" t="s">
        <v>143</v>
      </c>
      <c r="M4" s="135" t="s">
        <v>144</v>
      </c>
      <c r="N4" s="135" t="s">
        <v>145</v>
      </c>
      <c r="O4" s="135" t="s">
        <v>146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</row>
    <row r="5" s="120" customFormat="1" ht="16.5" spans="1:255">
      <c r="A5" s="132"/>
      <c r="B5" s="137"/>
      <c r="C5" s="137"/>
      <c r="D5" s="138"/>
      <c r="E5" s="138"/>
      <c r="F5" s="138"/>
      <c r="G5" s="138"/>
      <c r="H5" s="136"/>
      <c r="I5" s="150"/>
      <c r="J5" s="153" t="s">
        <v>112</v>
      </c>
      <c r="K5" s="153" t="s">
        <v>112</v>
      </c>
      <c r="L5" s="153" t="s">
        <v>112</v>
      </c>
      <c r="M5" s="154" t="s">
        <v>111</v>
      </c>
      <c r="N5" s="154" t="s">
        <v>111</v>
      </c>
      <c r="O5" s="154" t="s">
        <v>111</v>
      </c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</row>
    <row r="6" s="120" customFormat="1" ht="21" customHeight="1" spans="1:255">
      <c r="A6" s="139" t="s">
        <v>149</v>
      </c>
      <c r="B6" s="140">
        <f t="shared" ref="B6:B9" si="0">C6-4</f>
        <v>45</v>
      </c>
      <c r="C6" s="140">
        <v>49</v>
      </c>
      <c r="D6" s="140">
        <f t="shared" ref="D6:G6" si="1">C6+4</f>
        <v>53</v>
      </c>
      <c r="E6" s="140">
        <f t="shared" si="1"/>
        <v>57</v>
      </c>
      <c r="F6" s="140">
        <f t="shared" si="1"/>
        <v>61</v>
      </c>
      <c r="G6" s="140">
        <f t="shared" si="1"/>
        <v>65</v>
      </c>
      <c r="H6" s="141" t="s">
        <v>150</v>
      </c>
      <c r="I6" s="150"/>
      <c r="J6" s="153" t="s">
        <v>245</v>
      </c>
      <c r="K6" s="153" t="s">
        <v>246</v>
      </c>
      <c r="L6" s="153" t="s">
        <v>247</v>
      </c>
      <c r="M6" s="153" t="s">
        <v>248</v>
      </c>
      <c r="N6" s="153" t="s">
        <v>249</v>
      </c>
      <c r="O6" s="153" t="s">
        <v>250</v>
      </c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</row>
    <row r="7" s="120" customFormat="1" ht="21" customHeight="1" spans="1:255">
      <c r="A7" s="139" t="s">
        <v>152</v>
      </c>
      <c r="B7" s="140">
        <f t="shared" si="0"/>
        <v>78</v>
      </c>
      <c r="C7" s="140">
        <v>82</v>
      </c>
      <c r="D7" s="140">
        <f t="shared" ref="D7:D9" si="2">C7+4</f>
        <v>86</v>
      </c>
      <c r="E7" s="140">
        <f t="shared" ref="E7:G7" si="3">D7+6</f>
        <v>92</v>
      </c>
      <c r="F7" s="140">
        <f t="shared" si="3"/>
        <v>98</v>
      </c>
      <c r="G7" s="140">
        <f t="shared" si="3"/>
        <v>104</v>
      </c>
      <c r="H7" s="141" t="s">
        <v>150</v>
      </c>
      <c r="I7" s="150"/>
      <c r="J7" s="153" t="s">
        <v>251</v>
      </c>
      <c r="K7" s="153" t="s">
        <v>252</v>
      </c>
      <c r="L7" s="153" t="s">
        <v>253</v>
      </c>
      <c r="M7" s="153" t="s">
        <v>247</v>
      </c>
      <c r="N7" s="153" t="s">
        <v>254</v>
      </c>
      <c r="O7" s="153" t="s">
        <v>255</v>
      </c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</row>
    <row r="8" s="120" customFormat="1" ht="21" customHeight="1" spans="1:255">
      <c r="A8" s="139" t="s">
        <v>154</v>
      </c>
      <c r="B8" s="140">
        <f t="shared" si="0"/>
        <v>76</v>
      </c>
      <c r="C8" s="140">
        <v>80</v>
      </c>
      <c r="D8" s="140">
        <f t="shared" si="2"/>
        <v>84</v>
      </c>
      <c r="E8" s="140">
        <f t="shared" ref="E8:G8" si="4">D8+6</f>
        <v>90</v>
      </c>
      <c r="F8" s="140">
        <f t="shared" si="4"/>
        <v>96</v>
      </c>
      <c r="G8" s="140">
        <f t="shared" si="4"/>
        <v>102</v>
      </c>
      <c r="H8" s="141" t="s">
        <v>150</v>
      </c>
      <c r="I8" s="150"/>
      <c r="J8" s="153" t="s">
        <v>247</v>
      </c>
      <c r="K8" s="153" t="s">
        <v>247</v>
      </c>
      <c r="L8" s="153" t="s">
        <v>247</v>
      </c>
      <c r="M8" s="153" t="s">
        <v>247</v>
      </c>
      <c r="N8" s="153" t="s">
        <v>247</v>
      </c>
      <c r="O8" s="153" t="s">
        <v>247</v>
      </c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</row>
    <row r="9" s="120" customFormat="1" ht="21" customHeight="1" spans="1:255">
      <c r="A9" s="139" t="s">
        <v>155</v>
      </c>
      <c r="B9" s="140">
        <f t="shared" si="0"/>
        <v>72</v>
      </c>
      <c r="C9" s="140">
        <v>76</v>
      </c>
      <c r="D9" s="140">
        <f t="shared" si="2"/>
        <v>80</v>
      </c>
      <c r="E9" s="140">
        <f t="shared" ref="E9:G9" si="5">D9+6</f>
        <v>86</v>
      </c>
      <c r="F9" s="140">
        <f t="shared" si="5"/>
        <v>92</v>
      </c>
      <c r="G9" s="140">
        <f t="shared" si="5"/>
        <v>98</v>
      </c>
      <c r="H9" s="141" t="s">
        <v>156</v>
      </c>
      <c r="I9" s="150"/>
      <c r="J9" s="153" t="s">
        <v>251</v>
      </c>
      <c r="K9" s="153" t="s">
        <v>251</v>
      </c>
      <c r="L9" s="153" t="s">
        <v>251</v>
      </c>
      <c r="M9" s="153" t="s">
        <v>256</v>
      </c>
      <c r="N9" s="153" t="s">
        <v>255</v>
      </c>
      <c r="O9" s="153" t="s">
        <v>251</v>
      </c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</row>
    <row r="10" s="120" customFormat="1" ht="21" customHeight="1" spans="1:255">
      <c r="A10" s="139" t="s">
        <v>158</v>
      </c>
      <c r="B10" s="140">
        <f>C10-2.2</f>
        <v>30.8</v>
      </c>
      <c r="C10" s="140">
        <v>33</v>
      </c>
      <c r="D10" s="140">
        <f t="shared" ref="D10:G10" si="6">C10+2.2</f>
        <v>35.2</v>
      </c>
      <c r="E10" s="140">
        <f t="shared" si="6"/>
        <v>37.4</v>
      </c>
      <c r="F10" s="140">
        <f t="shared" si="6"/>
        <v>39.6</v>
      </c>
      <c r="G10" s="140">
        <f t="shared" si="6"/>
        <v>41.8</v>
      </c>
      <c r="H10" s="141" t="s">
        <v>156</v>
      </c>
      <c r="I10" s="150"/>
      <c r="J10" s="153" t="s">
        <v>257</v>
      </c>
      <c r="K10" s="153" t="s">
        <v>258</v>
      </c>
      <c r="L10" s="153" t="s">
        <v>259</v>
      </c>
      <c r="M10" s="153" t="s">
        <v>260</v>
      </c>
      <c r="N10" s="153" t="s">
        <v>261</v>
      </c>
      <c r="O10" s="153" t="s">
        <v>262</v>
      </c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</row>
    <row r="11" s="120" customFormat="1" ht="21" customHeight="1" spans="1:255">
      <c r="A11" s="139" t="s">
        <v>159</v>
      </c>
      <c r="B11" s="140">
        <f>C11-1.5</f>
        <v>44.5</v>
      </c>
      <c r="C11" s="140">
        <v>46</v>
      </c>
      <c r="D11" s="140">
        <f t="shared" ref="D11:G11" si="7">C11+1.5</f>
        <v>47.5</v>
      </c>
      <c r="E11" s="140">
        <f t="shared" si="7"/>
        <v>49</v>
      </c>
      <c r="F11" s="140">
        <f t="shared" si="7"/>
        <v>50.5</v>
      </c>
      <c r="G11" s="140">
        <f t="shared" si="7"/>
        <v>52</v>
      </c>
      <c r="H11" s="141" t="s">
        <v>160</v>
      </c>
      <c r="I11" s="150"/>
      <c r="J11" s="153" t="s">
        <v>247</v>
      </c>
      <c r="K11" s="153" t="s">
        <v>258</v>
      </c>
      <c r="L11" s="153" t="s">
        <v>248</v>
      </c>
      <c r="M11" s="153" t="s">
        <v>247</v>
      </c>
      <c r="N11" s="153" t="s">
        <v>251</v>
      </c>
      <c r="O11" s="153" t="s">
        <v>263</v>
      </c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</row>
    <row r="12" s="120" customFormat="1" ht="21" customHeight="1" spans="1:255">
      <c r="A12" s="139" t="s">
        <v>161</v>
      </c>
      <c r="B12" s="140">
        <f>C12-4.5</f>
        <v>59</v>
      </c>
      <c r="C12" s="140">
        <v>63.5</v>
      </c>
      <c r="D12" s="140">
        <f t="shared" ref="D12:G12" si="8">C12+4.5</f>
        <v>68</v>
      </c>
      <c r="E12" s="140">
        <f t="shared" si="8"/>
        <v>72.5</v>
      </c>
      <c r="F12" s="140">
        <f t="shared" si="8"/>
        <v>77</v>
      </c>
      <c r="G12" s="140">
        <f t="shared" si="8"/>
        <v>81.5</v>
      </c>
      <c r="H12" s="141" t="s">
        <v>156</v>
      </c>
      <c r="I12" s="150"/>
      <c r="J12" s="153" t="s">
        <v>264</v>
      </c>
      <c r="K12" s="153" t="s">
        <v>245</v>
      </c>
      <c r="L12" s="153" t="s">
        <v>265</v>
      </c>
      <c r="M12" s="153" t="s">
        <v>265</v>
      </c>
      <c r="N12" s="153" t="s">
        <v>265</v>
      </c>
      <c r="O12" s="153" t="s">
        <v>266</v>
      </c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</row>
    <row r="13" s="120" customFormat="1" ht="21" customHeight="1" spans="1:255">
      <c r="A13" s="142" t="s">
        <v>164</v>
      </c>
      <c r="B13" s="33">
        <f>C13-1.75</f>
        <v>32.25</v>
      </c>
      <c r="C13" s="33">
        <v>34</v>
      </c>
      <c r="D13" s="33">
        <f t="shared" ref="D13:G13" si="9">C13+2.1</f>
        <v>36.1</v>
      </c>
      <c r="E13" s="33">
        <f t="shared" si="9"/>
        <v>38.2</v>
      </c>
      <c r="F13" s="33">
        <f t="shared" si="9"/>
        <v>40.3</v>
      </c>
      <c r="G13" s="33">
        <f t="shared" si="9"/>
        <v>42.4</v>
      </c>
      <c r="H13" s="141">
        <v>0</v>
      </c>
      <c r="I13" s="150"/>
      <c r="J13" s="153" t="s">
        <v>247</v>
      </c>
      <c r="K13" s="153" t="s">
        <v>247</v>
      </c>
      <c r="L13" s="153" t="s">
        <v>247</v>
      </c>
      <c r="M13" s="153" t="s">
        <v>247</v>
      </c>
      <c r="N13" s="153" t="s">
        <v>247</v>
      </c>
      <c r="O13" s="153" t="s">
        <v>247</v>
      </c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</row>
    <row r="14" s="120" customFormat="1" ht="21" customHeight="1" spans="1:255">
      <c r="A14" s="139" t="s">
        <v>165</v>
      </c>
      <c r="B14" s="140">
        <f>C14-0.8</f>
        <v>16.2</v>
      </c>
      <c r="C14" s="140">
        <v>17</v>
      </c>
      <c r="D14" s="140">
        <f>C14+0.8</f>
        <v>17.8</v>
      </c>
      <c r="E14" s="140">
        <f t="shared" ref="E14:G14" si="10">D14+1.2</f>
        <v>19</v>
      </c>
      <c r="F14" s="140">
        <f t="shared" si="10"/>
        <v>20.2</v>
      </c>
      <c r="G14" s="140">
        <f t="shared" si="10"/>
        <v>21.4</v>
      </c>
      <c r="H14" s="141">
        <v>0</v>
      </c>
      <c r="I14" s="150"/>
      <c r="J14" s="153" t="s">
        <v>247</v>
      </c>
      <c r="K14" s="153" t="s">
        <v>247</v>
      </c>
      <c r="L14" s="153" t="s">
        <v>249</v>
      </c>
      <c r="M14" s="153" t="s">
        <v>247</v>
      </c>
      <c r="N14" s="153" t="s">
        <v>247</v>
      </c>
      <c r="O14" s="153" t="s">
        <v>249</v>
      </c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</row>
    <row r="15" s="120" customFormat="1" ht="21" customHeight="1" spans="1:255">
      <c r="A15" s="139" t="s">
        <v>167</v>
      </c>
      <c r="B15" s="140">
        <f>C15-0.65</f>
        <v>12.85</v>
      </c>
      <c r="C15" s="140">
        <v>13.5</v>
      </c>
      <c r="D15" s="140">
        <f>C15+0.65</f>
        <v>14.15</v>
      </c>
      <c r="E15" s="140">
        <f t="shared" ref="E15:G15" si="11">D15+0.9</f>
        <v>15.05</v>
      </c>
      <c r="F15" s="140">
        <f t="shared" si="11"/>
        <v>15.95</v>
      </c>
      <c r="G15" s="140">
        <f t="shared" si="11"/>
        <v>16.85</v>
      </c>
      <c r="H15" s="141">
        <v>0</v>
      </c>
      <c r="I15" s="150"/>
      <c r="J15" s="153" t="s">
        <v>247</v>
      </c>
      <c r="K15" s="153" t="s">
        <v>247</v>
      </c>
      <c r="L15" s="153" t="s">
        <v>247</v>
      </c>
      <c r="M15" s="153" t="s">
        <v>247</v>
      </c>
      <c r="N15" s="153" t="s">
        <v>247</v>
      </c>
      <c r="O15" s="153" t="s">
        <v>247</v>
      </c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  <c r="IT15" s="123"/>
      <c r="IU15" s="123"/>
    </row>
    <row r="16" s="120" customFormat="1" ht="21" customHeight="1" spans="1:255">
      <c r="A16" s="139" t="s">
        <v>168</v>
      </c>
      <c r="B16" s="143">
        <f>C16-0.2</f>
        <v>10.8</v>
      </c>
      <c r="C16" s="143">
        <v>11</v>
      </c>
      <c r="D16" s="143">
        <f>C16+0.2</f>
        <v>11.2</v>
      </c>
      <c r="E16" s="143">
        <f t="shared" ref="E16:G16" si="12">D16+0.4</f>
        <v>11.6</v>
      </c>
      <c r="F16" s="143">
        <f t="shared" si="12"/>
        <v>12</v>
      </c>
      <c r="G16" s="143">
        <f t="shared" si="12"/>
        <v>12.4</v>
      </c>
      <c r="H16" s="141">
        <v>0</v>
      </c>
      <c r="I16" s="150"/>
      <c r="J16" s="153" t="s">
        <v>247</v>
      </c>
      <c r="K16" s="153" t="s">
        <v>247</v>
      </c>
      <c r="L16" s="153" t="s">
        <v>247</v>
      </c>
      <c r="M16" s="153" t="s">
        <v>247</v>
      </c>
      <c r="N16" s="153" t="s">
        <v>247</v>
      </c>
      <c r="O16" s="153" t="s">
        <v>247</v>
      </c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</row>
    <row r="17" s="120" customFormat="1" ht="21" customHeight="1" spans="1:255">
      <c r="A17" s="139" t="s">
        <v>169</v>
      </c>
      <c r="B17" s="143">
        <v>8.3</v>
      </c>
      <c r="C17" s="143">
        <v>8.5</v>
      </c>
      <c r="D17" s="143">
        <f>C17+0.2</f>
        <v>8.7</v>
      </c>
      <c r="E17" s="143">
        <f t="shared" ref="E17:G17" si="13">D17+0.4</f>
        <v>9.1</v>
      </c>
      <c r="F17" s="143">
        <f t="shared" si="13"/>
        <v>9.5</v>
      </c>
      <c r="G17" s="143">
        <f t="shared" si="13"/>
        <v>9.9</v>
      </c>
      <c r="H17" s="141">
        <v>0</v>
      </c>
      <c r="I17" s="150"/>
      <c r="J17" s="153" t="s">
        <v>247</v>
      </c>
      <c r="K17" s="153" t="s">
        <v>247</v>
      </c>
      <c r="L17" s="153" t="s">
        <v>247</v>
      </c>
      <c r="M17" s="153" t="s">
        <v>247</v>
      </c>
      <c r="N17" s="153" t="s">
        <v>247</v>
      </c>
      <c r="O17" s="153" t="s">
        <v>247</v>
      </c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</row>
    <row r="18" s="120" customFormat="1" ht="21" customHeight="1" spans="1:255">
      <c r="A18" s="139" t="s">
        <v>170</v>
      </c>
      <c r="B18" s="143">
        <v>4.5</v>
      </c>
      <c r="C18" s="143">
        <v>4.5</v>
      </c>
      <c r="D18" s="143">
        <v>4.5</v>
      </c>
      <c r="E18" s="143">
        <v>4.5</v>
      </c>
      <c r="F18" s="143">
        <v>4.5</v>
      </c>
      <c r="G18" s="143">
        <v>4.5</v>
      </c>
      <c r="H18" s="141">
        <v>0</v>
      </c>
      <c r="I18" s="150"/>
      <c r="J18" s="153" t="s">
        <v>247</v>
      </c>
      <c r="K18" s="153" t="s">
        <v>247</v>
      </c>
      <c r="L18" s="153" t="s">
        <v>247</v>
      </c>
      <c r="M18" s="153" t="s">
        <v>247</v>
      </c>
      <c r="N18" s="153" t="s">
        <v>247</v>
      </c>
      <c r="O18" s="153" t="s">
        <v>247</v>
      </c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  <c r="IR18" s="123"/>
      <c r="IS18" s="123"/>
      <c r="IT18" s="123"/>
      <c r="IU18" s="123"/>
    </row>
    <row r="19" s="120" customFormat="1" ht="21" customHeight="1" spans="1:255">
      <c r="A19" s="139" t="s">
        <v>171</v>
      </c>
      <c r="B19" s="143">
        <v>5</v>
      </c>
      <c r="C19" s="143">
        <v>5</v>
      </c>
      <c r="D19" s="143">
        <v>5</v>
      </c>
      <c r="E19" s="143">
        <v>5</v>
      </c>
      <c r="F19" s="143">
        <v>5</v>
      </c>
      <c r="G19" s="143">
        <v>5</v>
      </c>
      <c r="H19" s="141">
        <v>0</v>
      </c>
      <c r="I19" s="150"/>
      <c r="J19" s="153" t="s">
        <v>247</v>
      </c>
      <c r="K19" s="153" t="s">
        <v>247</v>
      </c>
      <c r="L19" s="153" t="s">
        <v>247</v>
      </c>
      <c r="M19" s="153" t="s">
        <v>247</v>
      </c>
      <c r="N19" s="153" t="s">
        <v>247</v>
      </c>
      <c r="O19" s="153" t="s">
        <v>247</v>
      </c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  <c r="IR19" s="123"/>
      <c r="IS19" s="123"/>
      <c r="IT19" s="123"/>
      <c r="IU19" s="123"/>
    </row>
    <row r="20" s="120" customFormat="1" ht="21" customHeight="1" spans="1:255">
      <c r="A20" s="139" t="s">
        <v>172</v>
      </c>
      <c r="B20" s="143">
        <f>C20-0.5</f>
        <v>30.5</v>
      </c>
      <c r="C20" s="144">
        <v>31</v>
      </c>
      <c r="D20" s="143">
        <f>C20+0.8</f>
        <v>31.8</v>
      </c>
      <c r="E20" s="143">
        <f>D20+0.8</f>
        <v>32.6</v>
      </c>
      <c r="F20" s="143">
        <f>E20+0.8</f>
        <v>33.4</v>
      </c>
      <c r="G20" s="143">
        <f>F20+0.5</f>
        <v>33.9</v>
      </c>
      <c r="H20" s="141">
        <v>0</v>
      </c>
      <c r="I20" s="150"/>
      <c r="J20" s="153" t="s">
        <v>247</v>
      </c>
      <c r="K20" s="153" t="s">
        <v>247</v>
      </c>
      <c r="L20" s="153" t="s">
        <v>247</v>
      </c>
      <c r="M20" s="153" t="s">
        <v>247</v>
      </c>
      <c r="N20" s="153" t="s">
        <v>247</v>
      </c>
      <c r="O20" s="153" t="s">
        <v>247</v>
      </c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  <c r="IR20" s="123"/>
      <c r="IS20" s="123"/>
      <c r="IT20" s="123"/>
      <c r="IU20" s="123"/>
    </row>
    <row r="21" s="120" customFormat="1" ht="21" customHeight="1" spans="1:255">
      <c r="A21" s="139" t="s">
        <v>173</v>
      </c>
      <c r="B21" s="143">
        <f>C21-0.8</f>
        <v>21.7</v>
      </c>
      <c r="C21" s="144">
        <v>22.5</v>
      </c>
      <c r="D21" s="143">
        <f>C21+0.75</f>
        <v>23.25</v>
      </c>
      <c r="E21" s="143">
        <f>D21+0.75</f>
        <v>24</v>
      </c>
      <c r="F21" s="143">
        <f>E21+0.75</f>
        <v>24.75</v>
      </c>
      <c r="G21" s="143">
        <f>F21+0.5</f>
        <v>25.25</v>
      </c>
      <c r="H21" s="141">
        <v>0</v>
      </c>
      <c r="I21" s="150"/>
      <c r="J21" s="153" t="s">
        <v>247</v>
      </c>
      <c r="K21" s="153" t="s">
        <v>247</v>
      </c>
      <c r="L21" s="153" t="s">
        <v>247</v>
      </c>
      <c r="M21" s="153" t="s">
        <v>247</v>
      </c>
      <c r="N21" s="153" t="s">
        <v>247</v>
      </c>
      <c r="O21" s="153" t="s">
        <v>247</v>
      </c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  <c r="IR21" s="123"/>
      <c r="IS21" s="123"/>
      <c r="IT21" s="123"/>
      <c r="IU21" s="123"/>
    </row>
    <row r="22" ht="16.5" spans="1:15">
      <c r="A22" s="145"/>
      <c r="B22" s="145"/>
      <c r="C22" s="146"/>
      <c r="D22" s="146"/>
      <c r="E22" s="147"/>
      <c r="F22" s="146"/>
      <c r="G22" s="146"/>
      <c r="H22" s="146"/>
      <c r="M22" s="120"/>
      <c r="N22" s="120"/>
      <c r="O22" s="120"/>
    </row>
    <row r="23" spans="1:15">
      <c r="A23" s="148" t="s">
        <v>174</v>
      </c>
      <c r="B23" s="148"/>
      <c r="C23" s="149"/>
      <c r="D23" s="149"/>
      <c r="M23" s="120"/>
      <c r="N23" s="120"/>
      <c r="O23" s="120"/>
    </row>
    <row r="24" spans="3:15">
      <c r="C24" s="121"/>
      <c r="J24" s="155" t="s">
        <v>175</v>
      </c>
      <c r="K24" s="156">
        <v>45463</v>
      </c>
      <c r="L24" s="155" t="s">
        <v>176</v>
      </c>
      <c r="M24" s="155" t="s">
        <v>131</v>
      </c>
      <c r="N24" s="155" t="s">
        <v>177</v>
      </c>
      <c r="O24" s="120" t="s">
        <v>134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4.5" customWidth="1"/>
    <col min="3" max="3" width="16.1" style="106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268</v>
      </c>
      <c r="B2" s="5" t="s">
        <v>269</v>
      </c>
      <c r="C2" s="5" t="s">
        <v>270</v>
      </c>
      <c r="D2" s="5" t="s">
        <v>271</v>
      </c>
      <c r="E2" s="5" t="s">
        <v>272</v>
      </c>
      <c r="F2" s="5" t="s">
        <v>273</v>
      </c>
      <c r="G2" s="5" t="s">
        <v>274</v>
      </c>
      <c r="H2" s="107" t="s">
        <v>275</v>
      </c>
      <c r="I2" s="4" t="s">
        <v>276</v>
      </c>
      <c r="J2" s="4" t="s">
        <v>277</v>
      </c>
      <c r="K2" s="4" t="s">
        <v>278</v>
      </c>
      <c r="L2" s="4" t="s">
        <v>279</v>
      </c>
      <c r="M2" s="4" t="s">
        <v>280</v>
      </c>
      <c r="N2" s="5" t="s">
        <v>281</v>
      </c>
      <c r="O2" s="5" t="s">
        <v>282</v>
      </c>
    </row>
    <row r="3" s="1" customFormat="1" ht="16.5" spans="1:15">
      <c r="A3" s="4"/>
      <c r="B3" s="7"/>
      <c r="C3" s="7"/>
      <c r="D3" s="7"/>
      <c r="E3" s="7"/>
      <c r="F3" s="7"/>
      <c r="G3" s="7"/>
      <c r="H3" s="108"/>
      <c r="I3" s="4" t="s">
        <v>231</v>
      </c>
      <c r="J3" s="4" t="s">
        <v>231</v>
      </c>
      <c r="K3" s="4" t="s">
        <v>231</v>
      </c>
      <c r="L3" s="4" t="s">
        <v>231</v>
      </c>
      <c r="M3" s="4" t="s">
        <v>231</v>
      </c>
      <c r="N3" s="7"/>
      <c r="O3" s="7"/>
    </row>
    <row r="4" s="105" customFormat="1" ht="20" customHeight="1" spans="1:15">
      <c r="A4" s="35">
        <v>1</v>
      </c>
      <c r="B4" s="24" t="s">
        <v>283</v>
      </c>
      <c r="C4" s="25" t="s">
        <v>284</v>
      </c>
      <c r="D4" s="24" t="s">
        <v>285</v>
      </c>
      <c r="E4" s="26" t="s">
        <v>286</v>
      </c>
      <c r="F4" s="23" t="s">
        <v>287</v>
      </c>
      <c r="G4" s="35" t="s">
        <v>65</v>
      </c>
      <c r="H4" s="35" t="s">
        <v>65</v>
      </c>
      <c r="I4" s="114">
        <v>1</v>
      </c>
      <c r="J4" s="115">
        <v>1</v>
      </c>
      <c r="K4" s="115">
        <v>0</v>
      </c>
      <c r="L4" s="115">
        <v>0</v>
      </c>
      <c r="M4" s="35">
        <v>0</v>
      </c>
      <c r="N4" s="35">
        <f>SUM(I4:M4)</f>
        <v>2</v>
      </c>
      <c r="O4" s="35"/>
    </row>
    <row r="5" s="105" customFormat="1" ht="20" customHeight="1" spans="1:15">
      <c r="A5" s="35">
        <v>2</v>
      </c>
      <c r="B5" s="24" t="s">
        <v>288</v>
      </c>
      <c r="C5" s="25" t="s">
        <v>284</v>
      </c>
      <c r="D5" s="24" t="s">
        <v>289</v>
      </c>
      <c r="E5" s="26" t="s">
        <v>286</v>
      </c>
      <c r="F5" s="23" t="s">
        <v>287</v>
      </c>
      <c r="G5" s="109" t="s">
        <v>65</v>
      </c>
      <c r="H5" s="109" t="s">
        <v>65</v>
      </c>
      <c r="I5" s="116">
        <v>2</v>
      </c>
      <c r="J5" s="115">
        <v>0</v>
      </c>
      <c r="K5" s="115">
        <v>1</v>
      </c>
      <c r="L5" s="115">
        <v>0</v>
      </c>
      <c r="M5" s="35">
        <v>0</v>
      </c>
      <c r="N5" s="35">
        <f>SUM(I5:M5)</f>
        <v>3</v>
      </c>
      <c r="O5" s="35"/>
    </row>
    <row r="6" s="105" customFormat="1" ht="20" customHeight="1" spans="1:15">
      <c r="A6" s="35"/>
      <c r="B6" s="29"/>
      <c r="C6" s="30"/>
      <c r="D6" s="31"/>
      <c r="E6" s="32"/>
      <c r="F6" s="83"/>
      <c r="G6" s="109"/>
      <c r="H6" s="109"/>
      <c r="I6" s="116"/>
      <c r="J6" s="115"/>
      <c r="K6" s="115"/>
      <c r="L6" s="115"/>
      <c r="M6" s="35"/>
      <c r="N6" s="35"/>
      <c r="O6" s="35"/>
    </row>
    <row r="7" s="105" customFormat="1" ht="20" customHeight="1" spans="1:15">
      <c r="A7" s="35"/>
      <c r="B7" s="29"/>
      <c r="C7" s="30"/>
      <c r="D7" s="31"/>
      <c r="E7" s="32"/>
      <c r="F7" s="83"/>
      <c r="G7" s="109"/>
      <c r="H7" s="109"/>
      <c r="I7" s="116"/>
      <c r="J7" s="115"/>
      <c r="K7" s="115"/>
      <c r="L7" s="115"/>
      <c r="M7" s="35"/>
      <c r="N7" s="35"/>
      <c r="O7" s="35"/>
    </row>
    <row r="8" s="105" customFormat="1" ht="20" customHeight="1" spans="1:15">
      <c r="A8" s="35"/>
      <c r="B8" s="29"/>
      <c r="C8" s="30"/>
      <c r="D8" s="31"/>
      <c r="E8" s="32"/>
      <c r="F8" s="83"/>
      <c r="G8" s="109"/>
      <c r="H8" s="109"/>
      <c r="I8" s="116"/>
      <c r="J8" s="115"/>
      <c r="K8" s="115"/>
      <c r="L8" s="115"/>
      <c r="M8" s="35"/>
      <c r="N8" s="35"/>
      <c r="O8" s="35"/>
    </row>
    <row r="9" s="105" customFormat="1" ht="20" customHeight="1" spans="1:15">
      <c r="A9" s="35"/>
      <c r="B9" s="110"/>
      <c r="C9" s="88"/>
      <c r="D9" s="88"/>
      <c r="E9" s="32"/>
      <c r="F9" s="83"/>
      <c r="G9" s="109"/>
      <c r="H9" s="109"/>
      <c r="I9" s="116"/>
      <c r="J9" s="115"/>
      <c r="K9" s="115"/>
      <c r="L9" s="115"/>
      <c r="M9" s="35"/>
      <c r="N9" s="35"/>
      <c r="O9" s="35"/>
    </row>
    <row r="10" ht="20" customHeight="1" spans="1:15">
      <c r="A10" s="111"/>
      <c r="B10" s="29"/>
      <c r="C10" s="31"/>
      <c r="D10" s="31"/>
      <c r="E10" s="32"/>
      <c r="F10" s="83"/>
      <c r="G10" s="109"/>
      <c r="H10" s="109"/>
      <c r="I10" s="116"/>
      <c r="J10" s="115"/>
      <c r="K10" s="115"/>
      <c r="L10" s="115"/>
      <c r="M10" s="35"/>
      <c r="N10" s="35"/>
      <c r="O10" s="10"/>
    </row>
    <row r="11" ht="20" customHeight="1" spans="1:15">
      <c r="A11" s="111"/>
      <c r="B11" s="29"/>
      <c r="C11" s="31"/>
      <c r="D11" s="31"/>
      <c r="E11" s="32"/>
      <c r="F11" s="83"/>
      <c r="G11" s="109"/>
      <c r="H11" s="109"/>
      <c r="I11" s="116"/>
      <c r="J11" s="115"/>
      <c r="K11" s="115"/>
      <c r="L11" s="115"/>
      <c r="M11" s="35"/>
      <c r="N11" s="35"/>
      <c r="O11" s="10"/>
    </row>
    <row r="12" ht="20" customHeight="1" spans="1:15">
      <c r="A12" s="111"/>
      <c r="B12" s="63"/>
      <c r="C12" s="30"/>
      <c r="D12" s="30"/>
      <c r="E12" s="32"/>
      <c r="F12" s="83"/>
      <c r="G12" s="109"/>
      <c r="H12" s="109"/>
      <c r="I12" s="116"/>
      <c r="J12" s="115"/>
      <c r="K12" s="115"/>
      <c r="L12" s="115"/>
      <c r="M12" s="35"/>
      <c r="N12" s="35"/>
      <c r="O12" s="10"/>
    </row>
    <row r="13" ht="20" customHeight="1" spans="1:15">
      <c r="A13" s="111"/>
      <c r="B13" s="63"/>
      <c r="C13" s="30"/>
      <c r="D13" s="30"/>
      <c r="E13" s="32"/>
      <c r="F13" s="83"/>
      <c r="G13" s="109"/>
      <c r="H13" s="109"/>
      <c r="I13" s="116"/>
      <c r="J13" s="115"/>
      <c r="K13" s="115"/>
      <c r="L13" s="115"/>
      <c r="M13" s="35"/>
      <c r="N13" s="35"/>
      <c r="O13" s="10"/>
    </row>
    <row r="14" ht="20" customHeight="1" spans="1:15">
      <c r="A14" s="35"/>
      <c r="B14" s="33"/>
      <c r="C14" s="33"/>
      <c r="D14" s="33"/>
      <c r="E14" s="32"/>
      <c r="F14" s="83"/>
      <c r="G14" s="109"/>
      <c r="H14" s="109"/>
      <c r="I14" s="116"/>
      <c r="J14" s="115"/>
      <c r="K14" s="115"/>
      <c r="L14" s="115"/>
      <c r="M14" s="35"/>
      <c r="N14" s="35"/>
      <c r="O14" s="10"/>
    </row>
    <row r="15" ht="20" customHeight="1" spans="1:15">
      <c r="A15" s="35"/>
      <c r="B15" s="33"/>
      <c r="C15" s="33"/>
      <c r="D15" s="33"/>
      <c r="E15" s="32"/>
      <c r="F15" s="83"/>
      <c r="G15" s="109"/>
      <c r="H15" s="109"/>
      <c r="I15" s="116"/>
      <c r="J15" s="115"/>
      <c r="K15" s="115"/>
      <c r="L15" s="115"/>
      <c r="M15" s="35"/>
      <c r="N15" s="35"/>
      <c r="O15" s="10"/>
    </row>
    <row r="16" ht="20" customHeight="1" spans="1:15">
      <c r="A16" s="35"/>
      <c r="B16" s="33"/>
      <c r="C16" s="33"/>
      <c r="D16" s="33"/>
      <c r="E16" s="32"/>
      <c r="F16" s="83"/>
      <c r="G16" s="109"/>
      <c r="H16" s="109"/>
      <c r="I16" s="116"/>
      <c r="J16" s="115"/>
      <c r="K16" s="115"/>
      <c r="L16" s="115"/>
      <c r="M16" s="35"/>
      <c r="N16" s="35"/>
      <c r="O16" s="10"/>
    </row>
    <row r="17" ht="20" customHeight="1" spans="1:15">
      <c r="A17" s="9"/>
      <c r="B17" s="92"/>
      <c r="C17" s="92"/>
      <c r="D17" s="92"/>
      <c r="E17" s="93"/>
      <c r="F17" s="92"/>
      <c r="G17" s="9"/>
      <c r="H17" s="10"/>
      <c r="I17" s="117"/>
      <c r="J17" s="118"/>
      <c r="K17" s="118"/>
      <c r="L17" s="118"/>
      <c r="M17" s="9"/>
      <c r="N17" s="9"/>
      <c r="O17" s="10"/>
    </row>
    <row r="18" s="2" customFormat="1" ht="18.75" spans="1:15">
      <c r="A18" s="13" t="s">
        <v>290</v>
      </c>
      <c r="B18" s="14"/>
      <c r="C18" s="92"/>
      <c r="D18" s="15"/>
      <c r="E18" s="16"/>
      <c r="F18" s="92"/>
      <c r="G18" s="9"/>
      <c r="H18" s="40"/>
      <c r="I18" s="34"/>
      <c r="J18" s="13" t="s">
        <v>291</v>
      </c>
      <c r="K18" s="14"/>
      <c r="L18" s="14"/>
      <c r="M18" s="15"/>
      <c r="N18" s="14"/>
      <c r="O18" s="21"/>
    </row>
    <row r="19" ht="61" customHeight="1" spans="1:15">
      <c r="A19" s="112" t="s">
        <v>292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9"/>
    </row>
  </sheetData>
  <mergeCells count="13">
    <mergeCell ref="A1:O1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9 O10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2024-06-21T08:50:16Z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