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<sst xmlns="http://schemas.openxmlformats.org/spreadsheetml/2006/main" count="801" uniqueCount="336">
  <si>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</si>
  <si>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</si>
  <si>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</si>
  <si>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</si>
  <si>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</si>
  <si>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</si>
  <si>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</si>
  <si>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</si>
  <si>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</si>
  <si>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</si>
  <si>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</si>
  <si>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</si>
  <si>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</si>
  <si>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</si>
  <si>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</si>
  <si>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</si>
  <si>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</si>
  <si>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</si>
  <si>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</si>
  <si>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</si>
  <si>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</si>
  <si>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</si>
  <si>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</si>
  <si>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</si>
  <si>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</si>
  <si>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</si>
  <si>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</si>
  <si>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</si>
  <si>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</si>
  <si>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</si>
  <si>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</si>
  <si>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</si>
  <si>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</si>
  <si>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</si>
  <si>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</si>
  <si>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</si>
  <si>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</si>
  <si>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</si>
  <si>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</si>
  <si>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</si>
  <si>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</si>
  <si>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</si>
  <si>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</si>
  <si>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</si>
  <si>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</si>
  <si>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</si>
  <si>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</si>
  <si>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</si>
  <si>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</si>
  <si>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</si>
  <si>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</si>
  <si>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</si>
  <si>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</si>
  <si>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</si>
  <si>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</si>
  <si>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</si>
  <si>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</si>
  <si>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</si>
  <si>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</si>
  <si>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</si>
  <si>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</si>
  <si>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</si>
  <si>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QAUUAM95141</t>
  </si>
  <si>
    <t>合同交期</t>
  </si>
  <si>
    <t>产前确认样</t>
  </si>
  <si>
    <t>有</t>
  </si>
  <si>
    <t>无</t>
  </si>
  <si>
    <t>品名</t>
  </si>
  <si>
    <t>儿童连帽卫衣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</si>
  <si>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</si>
  <si>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</si>
  <si>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</si>
  <si>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</si>
  <si>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</si>
  <si>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</si>
  <si>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</si>
  <si>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</si>
  <si>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</si>
  <si>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</si>
  <si>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CGDD24042600030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</si>
  <si>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</si>
  <si>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</si>
  <si>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</si>
  <si>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</si>
  <si>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</si>
  <si>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</si>
  <si>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</si>
  <si>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</si>
  <si>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</si>
  <si>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</si>
  <si>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</si>
  <si>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</si>
  <si>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</si>
  <si>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</si>
  <si>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</si>
  <si>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</si>
  <si>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</si>
  <si>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</si>
  <si>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</si>
  <si>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</si>
  <si>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</si>
  <si>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</si>
  <si>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</si>
  <si>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</si>
  <si>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</si>
  <si>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</si>
  <si>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</si>
  <si>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</si>
  <si>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</si>
  <si>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</si>
  <si>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</si>
  <si>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藏蓝</t>
  </si>
  <si>
    <t>远山紫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</si>
  <si>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</si>
  <si>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藏蓝色130/64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</si>
  <si>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</si>
  <si>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</si>
  <si>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</si>
  <si>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</si>
  <si>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</si>
  <si>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1、后领织带容皱，上领欠圆顺</t>
  </si>
  <si>
    <t>2、鼠袋歪斜，间线有宽窄。袖口容位不均匀</t>
  </si>
  <si>
    <t>3、线头没有清理干净</t>
  </si>
  <si>
    <t>以上问题请及时改正。</t>
  </si>
  <si>
    <t>【耐洗水确认】</t>
  </si>
  <si>
    <t>粘衬</t>
  </si>
  <si>
    <t>胶膜</t>
  </si>
  <si>
    <t>扭曲</t>
  </si>
  <si>
    <t>补充事项：大货·首件未洗水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</si>
  <si>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</si>
  <si>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</si>
  <si>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</si>
  <si>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</si>
  <si>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</si>
  <si>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</si>
  <si>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</si>
  <si>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</si>
  <si>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</si>
  <si>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</si>
  <si>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</si>
  <si>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</si>
  <si>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</si>
  <si>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</si>
  <si>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</si>
  <si>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</si>
  <si>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</si>
  <si>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</si>
  <si>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</si>
  <si>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170/88</t>
  </si>
  <si>
    <t>洗前</t>
  </si>
  <si>
    <r>
      <t>130</t>
    </r>
    <r>
      <rPr>
        <b/>
        <sz val="11"/>
        <rFont val="宋体"/>
        <charset val="134"/>
      </rPr>
      <t>藏蓝</t>
    </r>
  </si>
  <si>
    <t>后中长</t>
  </si>
  <si>
    <t>+0</t>
  </si>
  <si>
    <t>-0.5</t>
  </si>
  <si>
    <t>胸围</t>
  </si>
  <si>
    <t>+2</t>
  </si>
  <si>
    <t>+1</t>
  </si>
  <si>
    <t>摆围(平量)</t>
  </si>
  <si>
    <t>肩宽</t>
  </si>
  <si>
    <t>领围</t>
  </si>
  <si>
    <t>后中袖长(含袖口）</t>
  </si>
  <si>
    <t>-1</t>
  </si>
  <si>
    <t>-1.5</t>
  </si>
  <si>
    <t>后中袖长（短袖）</t>
  </si>
  <si>
    <t>、</t>
  </si>
  <si>
    <t>袖肥/2</t>
  </si>
  <si>
    <t>+0.5</t>
  </si>
  <si>
    <t>-0.3</t>
  </si>
  <si>
    <t>袖肘围/2</t>
  </si>
  <si>
    <t>袖口围/2（平量）</t>
  </si>
  <si>
    <t>袖口高</t>
  </si>
  <si>
    <t>下摆高</t>
  </si>
  <si>
    <t>帽高</t>
  </si>
  <si>
    <t>帽宽</t>
  </si>
  <si>
    <t>大货1首件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</si>
  <si>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</si>
  <si>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</si>
  <si>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</si>
  <si>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</si>
  <si>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</si>
  <si>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</si>
  <si>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</si>
  <si>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</si>
  <si>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</si>
  <si>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</si>
  <si>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</si>
  <si>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</si>
  <si>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</si>
  <si>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</si>
  <si>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儿童长裤</t>
  </si>
  <si>
    <t>120/53</t>
  </si>
  <si>
    <t>130/56</t>
  </si>
  <si>
    <t>140/57</t>
  </si>
  <si>
    <t>150/63</t>
  </si>
  <si>
    <t>160/69</t>
  </si>
  <si>
    <t>170/74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</si>
  <si>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</si>
  <si>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</si>
  <si>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</si>
  <si>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</si>
  <si>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</si>
  <si>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</si>
  <si>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</si>
  <si>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</si>
  <si>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</si>
  <si>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</si>
  <si>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</si>
  <si>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</si>
  <si>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</si>
  <si>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</si>
  <si>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</si>
  <si>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</si>
  <si>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</si>
  <si>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</si>
  <si>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</si>
  <si>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</si>
  <si>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</si>
  <si>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</si>
  <si>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</si>
  <si>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</si>
  <si>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</si>
  <si>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</si>
  <si>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</si>
  <si>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</si>
  <si>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</si>
  <si>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</si>
  <si>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</si>
  <si>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</si>
  <si>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</si>
  <si>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</si>
  <si>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</si>
  <si>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</si>
  <si>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</si>
  <si>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</si>
  <si>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</si>
  <si>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</si>
  <si>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</si>
  <si>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</si>
  <si>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</si>
  <si>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</si>
  <si>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走货925件，抽查80件，发现3件不良品，已按照以上提出的问题点改正，可以出货</t>
  </si>
  <si>
    <t>服装QC部门</t>
  </si>
  <si>
    <t>检验人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</si>
  <si>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</si>
  <si>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±1</t>
  </si>
  <si>
    <t>摆围(拉量)</t>
  </si>
  <si>
    <t>±0.5</t>
  </si>
  <si>
    <t>±0.3</t>
  </si>
  <si>
    <t>袖口围/2（拉量）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</si>
  <si>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</si>
  <si>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</si>
  <si>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</si>
  <si>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</si>
  <si>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</si>
  <si>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</si>
  <si>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</si>
  <si>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</si>
  <si>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</si>
  <si>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</si>
  <si>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</si>
  <si>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</si>
  <si>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</si>
  <si>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</si>
  <si>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</si>
  <si>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</si>
  <si>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2403Y0676</t>
  </si>
  <si>
    <t>珠地提花弹力双面</t>
  </si>
  <si>
    <t>24FW远山紫</t>
  </si>
  <si>
    <t>QAMMAM95141</t>
  </si>
  <si>
    <t>三迈</t>
  </si>
  <si>
    <t>2403Y0675H</t>
  </si>
  <si>
    <t>199SS藏蓝</t>
  </si>
  <si>
    <t>制表时间：2024/5/10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</si>
  <si>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</si>
  <si>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</si>
  <si>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</si>
  <si>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</si>
  <si>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</si>
  <si>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</si>
  <si>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</si>
  <si>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</si>
  <si>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</si>
  <si>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</si>
  <si>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</si>
  <si>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制表时间：2024/5/12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</si>
  <si>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</si>
  <si>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</si>
  <si>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</si>
  <si>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</si>
  <si>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</si>
  <si>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</si>
  <si>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</si>
  <si>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</si>
  <si>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</si>
  <si>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</si>
  <si>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</si>
  <si>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</si>
  <si>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</si>
  <si>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</si>
  <si>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</si>
  <si>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</si>
  <si>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</si>
  <si>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制表时间：2024/5/15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</si>
  <si>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</si>
  <si>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</si>
  <si>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</si>
  <si>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</si>
  <si>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</si>
  <si>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</si>
  <si>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</si>
  <si>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</si>
  <si>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</si>
  <si>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</si>
  <si>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</si>
  <si>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</si>
  <si>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</si>
  <si>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</si>
  <si>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</si>
  <si>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</si>
  <si>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前幅+后幅</t>
  </si>
  <si>
    <t>印花</t>
  </si>
  <si>
    <t>无脱落开裂</t>
  </si>
  <si>
    <t>制表时间：2024/6/1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</si>
  <si>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</si>
  <si>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</si>
  <si>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</si>
  <si>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</si>
  <si>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</si>
  <si>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</si>
  <si>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TOREAD压花弹力后领带</t>
  </si>
  <si>
    <t>24FW闪耀橙</t>
  </si>
  <si>
    <t>-5</t>
  </si>
  <si>
    <t>-4</t>
  </si>
  <si>
    <t>制表时间：5-25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</si>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</sst>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_ [$¥-804]* #,##0.00_ ;_ [$¥-804]* \-#,##0.00_ ;_ [$¥-804]* &quot;-&quot;??_ ;_ @_ "/>
  </numFmts>
  <fonts count="7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Microsoft YaHei"/>
      <charset val="134"/>
    </font>
    <font>
      <sz val="11"/>
      <name val="Microsoft YaHei"/>
      <charset val="136"/>
    </font>
    <font>
      <b/>
      <sz val="10"/>
      <name val="Microsoft YaHei"/>
      <charset val="136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Microsoft YaHei"/>
      <charset val="136"/>
    </font>
    <font>
      <sz val="11"/>
      <name val="Microsoft YaHei"/>
      <charset val="134"/>
    </font>
    <font>
      <sz val="12"/>
      <color theme="1"/>
      <name val="微软雅黑"/>
      <charset val="134"/>
    </font>
    <font>
      <b/>
      <sz val="11"/>
      <name val="Microsoft YaHei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仿宋_GB2312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sz val="11"/>
      <name val="Arial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7" fillId="8" borderId="86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87" applyNumberFormat="0" applyFill="0" applyAlignment="0" applyProtection="0">
      <alignment vertical="center"/>
    </xf>
    <xf numFmtId="0" fontId="59" fillId="0" borderId="87" applyNumberFormat="0" applyFill="0" applyAlignment="0" applyProtection="0">
      <alignment vertical="center"/>
    </xf>
    <xf numFmtId="0" fontId="60" fillId="0" borderId="8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9" borderId="89" applyNumberFormat="0" applyAlignment="0" applyProtection="0">
      <alignment vertical="center"/>
    </xf>
    <xf numFmtId="0" fontId="62" fillId="10" borderId="90" applyNumberFormat="0" applyAlignment="0" applyProtection="0">
      <alignment vertical="center"/>
    </xf>
    <xf numFmtId="0" fontId="63" fillId="10" borderId="89" applyNumberFormat="0" applyAlignment="0" applyProtection="0">
      <alignment vertical="center"/>
    </xf>
    <xf numFmtId="0" fontId="64" fillId="11" borderId="91" applyNumberFormat="0" applyAlignment="0" applyProtection="0">
      <alignment vertical="center"/>
    </xf>
    <xf numFmtId="0" fontId="65" fillId="0" borderId="92" applyNumberFormat="0" applyFill="0" applyAlignment="0" applyProtection="0">
      <alignment vertical="center"/>
    </xf>
    <xf numFmtId="0" fontId="66" fillId="0" borderId="93" applyNumberFormat="0" applyFill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10" fillId="0" borderId="0"/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7" fillId="0" borderId="0">
      <alignment vertical="center"/>
    </xf>
    <xf numFmtId="0" fontId="10" fillId="0" borderId="0"/>
    <xf numFmtId="0" fontId="17" fillId="0" borderId="0">
      <alignment vertical="center"/>
    </xf>
    <xf numFmtId="0" fontId="72" fillId="0" borderId="0"/>
    <xf numFmtId="0" fontId="10" fillId="0" borderId="0">
      <alignment vertical="center"/>
    </xf>
    <xf numFmtId="0" fontId="17" fillId="0" borderId="0">
      <alignment vertical="center"/>
    </xf>
    <xf numFmtId="0" fontId="10" fillId="0" borderId="0"/>
  </cellStyleXfs>
  <cellXfs count="5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2" xfId="0" applyFont="1" applyBorder="1"/>
    <xf numFmtId="0" fontId="16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17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7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8" fillId="0" borderId="9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0" fillId="0" borderId="9" xfId="0" applyBorder="1" applyAlignment="1"/>
    <xf numFmtId="0" fontId="0" fillId="0" borderId="9" xfId="0" applyBorder="1" applyAlignment="1">
      <alignment horizontal="center"/>
    </xf>
    <xf numFmtId="0" fontId="15" fillId="0" borderId="9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0" fontId="15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/>
    </xf>
    <xf numFmtId="9" fontId="0" fillId="0" borderId="5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/>
    </xf>
    <xf numFmtId="9" fontId="0" fillId="0" borderId="6" xfId="0" applyNumberFormat="1" applyFont="1" applyFill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21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7" fillId="0" borderId="2" xfId="0" applyNumberFormat="1" applyFont="1" applyFill="1" applyBorder="1" applyAlignment="1" applyProtection="1">
      <alignment horizontal="center"/>
    </xf>
    <xf numFmtId="176" fontId="17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22" fillId="0" borderId="0" xfId="53" applyFont="1" applyFill="1" applyAlignment="1"/>
    <xf numFmtId="0" fontId="10" fillId="0" borderId="0" xfId="53" applyFont="1" applyFill="1" applyAlignment="1"/>
    <xf numFmtId="49" fontId="22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3" fillId="0" borderId="0" xfId="53" applyFont="1" applyFill="1" applyBorder="1" applyAlignment="1">
      <alignment horizontal="center" vertical="center"/>
    </xf>
    <xf numFmtId="0" fontId="10" fillId="0" borderId="0" xfId="53" applyFont="1" applyFill="1" applyBorder="1" applyAlignment="1">
      <alignment horizontal="center" vertical="center"/>
    </xf>
    <xf numFmtId="0" fontId="22" fillId="0" borderId="0" xfId="53" applyFont="1" applyFill="1" applyBorder="1" applyAlignment="1">
      <alignment horizontal="center" vertical="center"/>
    </xf>
    <xf numFmtId="0" fontId="24" fillId="0" borderId="11" xfId="52" applyFont="1" applyFill="1" applyBorder="1" applyAlignment="1">
      <alignment horizontal="left" vertical="center"/>
    </xf>
    <xf numFmtId="0" fontId="24" fillId="0" borderId="12" xfId="52" applyFont="1" applyFill="1" applyBorder="1" applyAlignment="1">
      <alignment horizontal="center" vertical="center"/>
    </xf>
    <xf numFmtId="0" fontId="25" fillId="0" borderId="12" xfId="52" applyFont="1" applyFill="1" applyBorder="1" applyAlignment="1">
      <alignment horizontal="center" vertical="center"/>
    </xf>
    <xf numFmtId="0" fontId="24" fillId="0" borderId="13" xfId="52" applyFont="1" applyFill="1" applyBorder="1" applyAlignment="1">
      <alignment horizontal="center" vertical="center"/>
    </xf>
    <xf numFmtId="0" fontId="24" fillId="0" borderId="14" xfId="52" applyFont="1" applyFill="1" applyBorder="1" applyAlignment="1">
      <alignment vertical="center"/>
    </xf>
    <xf numFmtId="0" fontId="26" fillId="0" borderId="14" xfId="52" applyFont="1" applyFill="1" applyBorder="1" applyAlignment="1">
      <alignment horizontal="center" vertical="center"/>
    </xf>
    <xf numFmtId="0" fontId="27" fillId="0" borderId="15" xfId="53" applyFont="1" applyFill="1" applyBorder="1" applyAlignment="1" applyProtection="1">
      <alignment horizontal="center" vertical="center"/>
    </xf>
    <xf numFmtId="0" fontId="28" fillId="0" borderId="2" xfId="53" applyFont="1" applyFill="1" applyBorder="1" applyAlignment="1">
      <alignment horizontal="center" vertical="center"/>
    </xf>
    <xf numFmtId="0" fontId="11" fillId="0" borderId="2" xfId="53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 wrapText="1"/>
    </xf>
    <xf numFmtId="49" fontId="30" fillId="0" borderId="2" xfId="51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/>
    </xf>
    <xf numFmtId="0" fontId="32" fillId="0" borderId="2" xfId="0" applyNumberFormat="1" applyFont="1" applyFill="1" applyBorder="1" applyAlignment="1">
      <alignment horizontal="left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33" fillId="0" borderId="2" xfId="49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177" fontId="35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34" fillId="0" borderId="16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/>
    </xf>
    <xf numFmtId="0" fontId="36" fillId="0" borderId="0" xfId="51" applyNumberFormat="1" applyFont="1" applyFill="1" applyBorder="1" applyAlignment="1">
      <alignment horizontal="center" vertical="center"/>
    </xf>
    <xf numFmtId="0" fontId="37" fillId="0" borderId="0" xfId="53" applyFont="1" applyFill="1" applyAlignment="1"/>
    <xf numFmtId="0" fontId="11" fillId="0" borderId="0" xfId="53" applyFont="1" applyFill="1" applyAlignment="1"/>
    <xf numFmtId="0" fontId="22" fillId="0" borderId="14" xfId="53" applyFont="1" applyFill="1" applyBorder="1" applyAlignment="1">
      <alignment horizontal="center"/>
    </xf>
    <xf numFmtId="0" fontId="24" fillId="0" borderId="14" xfId="52" applyFont="1" applyFill="1" applyBorder="1" applyAlignment="1">
      <alignment horizontal="left" vertical="center"/>
    </xf>
    <xf numFmtId="0" fontId="22" fillId="0" borderId="14" xfId="52" applyFont="1" applyFill="1" applyBorder="1" applyAlignment="1">
      <alignment horizontal="center" vertical="center"/>
    </xf>
    <xf numFmtId="0" fontId="22" fillId="0" borderId="17" xfId="52" applyFont="1" applyFill="1" applyBorder="1" applyAlignment="1">
      <alignment horizontal="center" vertical="center"/>
    </xf>
    <xf numFmtId="0" fontId="22" fillId="0" borderId="2" xfId="53" applyFont="1" applyFill="1" applyBorder="1" applyAlignment="1">
      <alignment horizontal="center"/>
    </xf>
    <xf numFmtId="0" fontId="28" fillId="0" borderId="2" xfId="53" applyFont="1" applyFill="1" applyBorder="1" applyAlignment="1" applyProtection="1">
      <alignment horizontal="center" vertical="center"/>
    </xf>
    <xf numFmtId="0" fontId="28" fillId="0" borderId="18" xfId="53" applyFont="1" applyFill="1" applyBorder="1" applyAlignment="1" applyProtection="1">
      <alignment horizontal="center" vertical="center"/>
    </xf>
    <xf numFmtId="0" fontId="22" fillId="0" borderId="5" xfId="53" applyFont="1" applyFill="1" applyBorder="1" applyAlignment="1">
      <alignment horizontal="center"/>
    </xf>
    <xf numFmtId="49" fontId="37" fillId="0" borderId="19" xfId="54" applyNumberFormat="1" applyFont="1" applyFill="1" applyBorder="1" applyAlignment="1">
      <alignment horizontal="center" vertical="center"/>
    </xf>
    <xf numFmtId="0" fontId="31" fillId="0" borderId="19" xfId="0" applyNumberFormat="1" applyFont="1" applyFill="1" applyBorder="1" applyAlignment="1">
      <alignment horizontal="center" vertical="center"/>
    </xf>
    <xf numFmtId="0" fontId="22" fillId="0" borderId="20" xfId="53" applyFont="1" applyFill="1" applyBorder="1" applyAlignment="1">
      <alignment horizontal="center"/>
    </xf>
    <xf numFmtId="49" fontId="22" fillId="0" borderId="21" xfId="53" applyNumberFormat="1" applyFont="1" applyFill="1" applyBorder="1" applyAlignment="1">
      <alignment horizontal="center"/>
    </xf>
    <xf numFmtId="49" fontId="37" fillId="0" borderId="21" xfId="54" applyNumberFormat="1" applyFont="1" applyFill="1" applyBorder="1" applyAlignment="1">
      <alignment horizontal="center" vertical="center"/>
    </xf>
    <xf numFmtId="0" fontId="28" fillId="0" borderId="0" xfId="53" applyFont="1" applyFill="1" applyAlignment="1"/>
    <xf numFmtId="14" fontId="28" fillId="0" borderId="0" xfId="53" applyNumberFormat="1" applyFont="1" applyFill="1" applyAlignment="1">
      <alignment horizontal="left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10" fillId="0" borderId="0" xfId="52" applyFill="1" applyAlignment="1">
      <alignment horizontal="left" vertical="center"/>
    </xf>
    <xf numFmtId="0" fontId="38" fillId="0" borderId="22" xfId="52" applyFont="1" applyBorder="1" applyAlignment="1">
      <alignment horizontal="center" vertical="top"/>
    </xf>
    <xf numFmtId="0" fontId="39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39" fillId="0" borderId="24" xfId="52" applyFont="1" applyFill="1" applyBorder="1" applyAlignment="1">
      <alignment horizontal="center" vertical="center"/>
    </xf>
    <xf numFmtId="0" fontId="11" fillId="0" borderId="24" xfId="52" applyFont="1" applyFill="1" applyBorder="1" applyAlignment="1">
      <alignment vertical="center"/>
    </xf>
    <xf numFmtId="0" fontId="39" fillId="0" borderId="24" xfId="52" applyFont="1" applyFill="1" applyBorder="1" applyAlignment="1">
      <alignment vertical="center"/>
    </xf>
    <xf numFmtId="0" fontId="25" fillId="0" borderId="19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39" fillId="0" borderId="26" xfId="52" applyFont="1" applyFill="1" applyBorder="1" applyAlignment="1">
      <alignment vertical="center"/>
    </xf>
    <xf numFmtId="0" fontId="25" fillId="0" borderId="19" xfId="52" applyFont="1" applyFill="1" applyBorder="1" applyAlignment="1">
      <alignment horizontal="left" vertical="center"/>
    </xf>
    <xf numFmtId="0" fontId="39" fillId="0" borderId="19" xfId="52" applyFont="1" applyFill="1" applyBorder="1" applyAlignment="1">
      <alignment vertical="center"/>
    </xf>
    <xf numFmtId="58" fontId="11" fillId="0" borderId="19" xfId="52" applyNumberFormat="1" applyFont="1" applyFill="1" applyBorder="1" applyAlignment="1">
      <alignment horizontal="center" vertical="center"/>
    </xf>
    <xf numFmtId="0" fontId="11" fillId="0" borderId="19" xfId="52" applyFont="1" applyFill="1" applyBorder="1" applyAlignment="1">
      <alignment horizontal="center" vertical="center"/>
    </xf>
    <xf numFmtId="0" fontId="39" fillId="0" borderId="19" xfId="52" applyFont="1" applyFill="1" applyBorder="1" applyAlignment="1">
      <alignment horizontal="center" vertical="center"/>
    </xf>
    <xf numFmtId="0" fontId="39" fillId="0" borderId="26" xfId="52" applyFont="1" applyFill="1" applyBorder="1" applyAlignment="1">
      <alignment horizontal="left" vertical="center"/>
    </xf>
    <xf numFmtId="0" fontId="39" fillId="0" borderId="19" xfId="52" applyFont="1" applyFill="1" applyBorder="1" applyAlignment="1">
      <alignment horizontal="left" vertical="center"/>
    </xf>
    <xf numFmtId="0" fontId="39" fillId="0" borderId="27" xfId="52" applyFont="1" applyFill="1" applyBorder="1" applyAlignment="1">
      <alignment vertical="center"/>
    </xf>
    <xf numFmtId="0" fontId="25" fillId="0" borderId="28" xfId="52" applyFont="1" applyFill="1" applyBorder="1" applyAlignment="1">
      <alignment horizontal="left" vertical="center"/>
    </xf>
    <xf numFmtId="0" fontId="39" fillId="0" borderId="28" xfId="52" applyFont="1" applyFill="1" applyBorder="1" applyAlignment="1">
      <alignment vertical="center"/>
    </xf>
    <xf numFmtId="0" fontId="11" fillId="0" borderId="28" xfId="52" applyFont="1" applyFill="1" applyBorder="1" applyAlignment="1">
      <alignment horizontal="left" vertical="center"/>
    </xf>
    <xf numFmtId="0" fontId="39" fillId="0" borderId="28" xfId="52" applyFont="1" applyFill="1" applyBorder="1" applyAlignment="1">
      <alignment horizontal="left" vertical="center"/>
    </xf>
    <xf numFmtId="0" fontId="39" fillId="0" borderId="0" xfId="52" applyFont="1" applyFill="1" applyBorder="1" applyAlignment="1">
      <alignment vertical="center"/>
    </xf>
    <xf numFmtId="0" fontId="11" fillId="0" borderId="0" xfId="52" applyFont="1" applyFill="1" applyBorder="1" applyAlignment="1">
      <alignment vertical="center"/>
    </xf>
    <xf numFmtId="0" fontId="11" fillId="0" borderId="0" xfId="52" applyFont="1" applyFill="1" applyAlignment="1">
      <alignment horizontal="left" vertical="center"/>
    </xf>
    <xf numFmtId="0" fontId="39" fillId="0" borderId="23" xfId="52" applyFont="1" applyFill="1" applyBorder="1" applyAlignment="1">
      <alignment vertical="center"/>
    </xf>
    <xf numFmtId="0" fontId="39" fillId="0" borderId="29" xfId="52" applyFont="1" applyFill="1" applyBorder="1" applyAlignment="1">
      <alignment vertical="center"/>
    </xf>
    <xf numFmtId="0" fontId="39" fillId="0" borderId="30" xfId="52" applyFont="1" applyFill="1" applyBorder="1" applyAlignment="1">
      <alignment vertical="center"/>
    </xf>
    <xf numFmtId="0" fontId="11" fillId="0" borderId="19" xfId="52" applyFont="1" applyFill="1" applyBorder="1" applyAlignment="1">
      <alignment horizontal="left" vertical="center"/>
    </xf>
    <xf numFmtId="0" fontId="11" fillId="0" borderId="19" xfId="52" applyFont="1" applyFill="1" applyBorder="1" applyAlignment="1">
      <alignment vertical="center"/>
    </xf>
    <xf numFmtId="0" fontId="11" fillId="0" borderId="31" xfId="52" applyFont="1" applyFill="1" applyBorder="1" applyAlignment="1">
      <alignment horizontal="center" vertical="center"/>
    </xf>
    <xf numFmtId="0" fontId="11" fillId="0" borderId="32" xfId="52" applyFont="1" applyFill="1" applyBorder="1" applyAlignment="1">
      <alignment horizontal="center" vertical="center"/>
    </xf>
    <xf numFmtId="0" fontId="29" fillId="0" borderId="33" xfId="52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horizontal="left" vertical="center"/>
    </xf>
    <xf numFmtId="0" fontId="11" fillId="0" borderId="28" xfId="52" applyFont="1" applyFill="1" applyBorder="1" applyAlignment="1">
      <alignment vertical="center"/>
    </xf>
    <xf numFmtId="0" fontId="11" fillId="0" borderId="0" xfId="52" applyFont="1" applyFill="1" applyBorder="1" applyAlignment="1">
      <alignment horizontal="left" vertical="center"/>
    </xf>
    <xf numFmtId="0" fontId="39" fillId="0" borderId="24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11" fillId="0" borderId="33" xfId="52" applyFont="1" applyFill="1" applyBorder="1" applyAlignment="1">
      <alignment horizontal="left" vertical="center"/>
    </xf>
    <xf numFmtId="0" fontId="11" fillId="0" borderId="32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 wrapText="1"/>
    </xf>
    <xf numFmtId="0" fontId="11" fillId="0" borderId="19" xfId="52" applyFont="1" applyFill="1" applyBorder="1" applyAlignment="1">
      <alignment horizontal="left" vertical="center" wrapText="1"/>
    </xf>
    <xf numFmtId="0" fontId="39" fillId="0" borderId="27" xfId="52" applyFont="1" applyFill="1" applyBorder="1" applyAlignment="1">
      <alignment horizontal="left" vertical="center"/>
    </xf>
    <xf numFmtId="0" fontId="10" fillId="0" borderId="28" xfId="52" applyFill="1" applyBorder="1" applyAlignment="1">
      <alignment horizontal="center" vertical="center"/>
    </xf>
    <xf numFmtId="0" fontId="39" fillId="0" borderId="34" xfId="52" applyFont="1" applyFill="1" applyBorder="1" applyAlignment="1">
      <alignment horizontal="center" vertical="center"/>
    </xf>
    <xf numFmtId="0" fontId="39" fillId="0" borderId="35" xfId="52" applyFont="1" applyFill="1" applyBorder="1" applyAlignment="1">
      <alignment horizontal="left" vertical="center"/>
    </xf>
    <xf numFmtId="0" fontId="39" fillId="0" borderId="30" xfId="52" applyFont="1" applyFill="1" applyBorder="1" applyAlignment="1">
      <alignment horizontal="left" vertical="center"/>
    </xf>
    <xf numFmtId="0" fontId="11" fillId="0" borderId="33" xfId="52" applyFont="1" applyFill="1" applyBorder="1" applyAlignment="1">
      <alignment horizontal="right" vertical="center"/>
    </xf>
    <xf numFmtId="0" fontId="11" fillId="0" borderId="32" xfId="52" applyFont="1" applyFill="1" applyBorder="1" applyAlignment="1">
      <alignment horizontal="right" vertical="center"/>
    </xf>
    <xf numFmtId="0" fontId="29" fillId="0" borderId="23" xfId="52" applyFont="1" applyFill="1" applyBorder="1" applyAlignment="1">
      <alignment horizontal="left" vertical="center"/>
    </xf>
    <xf numFmtId="0" fontId="29" fillId="0" borderId="24" xfId="52" applyFont="1" applyFill="1" applyBorder="1" applyAlignment="1">
      <alignment horizontal="left" vertical="center"/>
    </xf>
    <xf numFmtId="0" fontId="39" fillId="0" borderId="31" xfId="52" applyFont="1" applyFill="1" applyBorder="1" applyAlignment="1">
      <alignment horizontal="left" vertical="center"/>
    </xf>
    <xf numFmtId="0" fontId="39" fillId="0" borderId="36" xfId="52" applyFont="1" applyFill="1" applyBorder="1" applyAlignment="1">
      <alignment horizontal="left" vertical="center"/>
    </xf>
    <xf numFmtId="0" fontId="11" fillId="0" borderId="28" xfId="52" applyFont="1" applyFill="1" applyBorder="1" applyAlignment="1">
      <alignment horizontal="center" vertical="center"/>
    </xf>
    <xf numFmtId="58" fontId="11" fillId="0" borderId="28" xfId="52" applyNumberFormat="1" applyFont="1" applyFill="1" applyBorder="1" applyAlignment="1">
      <alignment horizontal="center" vertical="center"/>
    </xf>
    <xf numFmtId="0" fontId="39" fillId="0" borderId="28" xfId="52" applyFont="1" applyFill="1" applyBorder="1" applyAlignment="1">
      <alignment horizontal="center" vertical="center"/>
    </xf>
    <xf numFmtId="0" fontId="11" fillId="0" borderId="24" xfId="52" applyFont="1" applyFill="1" applyBorder="1" applyAlignment="1">
      <alignment horizontal="center" vertical="center"/>
    </xf>
    <xf numFmtId="0" fontId="11" fillId="0" borderId="37" xfId="52" applyFont="1" applyFill="1" applyBorder="1" applyAlignment="1">
      <alignment horizontal="center" vertical="center"/>
    </xf>
    <xf numFmtId="0" fontId="39" fillId="0" borderId="25" xfId="52" applyFont="1" applyFill="1" applyBorder="1" applyAlignment="1">
      <alignment horizontal="center" vertical="center"/>
    </xf>
    <xf numFmtId="0" fontId="11" fillId="0" borderId="25" xfId="52" applyFont="1" applyFill="1" applyBorder="1" applyAlignment="1">
      <alignment horizontal="left" vertical="center"/>
    </xf>
    <xf numFmtId="0" fontId="11" fillId="0" borderId="3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9" fillId="0" borderId="39" xfId="52" applyFont="1" applyFill="1" applyBorder="1" applyAlignment="1">
      <alignment vertical="center"/>
    </xf>
    <xf numFmtId="0" fontId="11" fillId="0" borderId="40" xfId="52" applyFont="1" applyFill="1" applyBorder="1" applyAlignment="1">
      <alignment horizontal="center" vertical="center"/>
    </xf>
    <xf numFmtId="0" fontId="29" fillId="0" borderId="40" xfId="52" applyFont="1" applyFill="1" applyBorder="1" applyAlignment="1">
      <alignment horizontal="left" vertical="center"/>
    </xf>
    <xf numFmtId="0" fontId="39" fillId="0" borderId="37" xfId="52" applyFont="1" applyFill="1" applyBorder="1" applyAlignment="1">
      <alignment horizontal="left" vertical="center"/>
    </xf>
    <xf numFmtId="0" fontId="39" fillId="0" borderId="25" xfId="52" applyFont="1" applyFill="1" applyBorder="1" applyAlignment="1">
      <alignment horizontal="left" vertical="center"/>
    </xf>
    <xf numFmtId="0" fontId="11" fillId="0" borderId="40" xfId="52" applyFont="1" applyFill="1" applyBorder="1" applyAlignment="1">
      <alignment horizontal="left" vertical="center"/>
    </xf>
    <xf numFmtId="0" fontId="11" fillId="0" borderId="25" xfId="52" applyFont="1" applyFill="1" applyBorder="1" applyAlignment="1">
      <alignment horizontal="left" vertical="center" wrapText="1"/>
    </xf>
    <xf numFmtId="0" fontId="10" fillId="0" borderId="38" xfId="52" applyFill="1" applyBorder="1" applyAlignment="1">
      <alignment horizontal="center" vertical="center"/>
    </xf>
    <xf numFmtId="0" fontId="39" fillId="0" borderId="39" xfId="52" applyFont="1" applyFill="1" applyBorder="1" applyAlignment="1">
      <alignment horizontal="center" vertical="center"/>
    </xf>
    <xf numFmtId="0" fontId="11" fillId="0" borderId="36" xfId="52" applyFont="1" applyFill="1" applyBorder="1" applyAlignment="1">
      <alignment horizontal="left" vertical="center"/>
    </xf>
    <xf numFmtId="0" fontId="11" fillId="0" borderId="25" xfId="52" applyFont="1" applyFill="1" applyBorder="1" applyAlignment="1">
      <alignment horizontal="center" vertical="center"/>
    </xf>
    <xf numFmtId="0" fontId="11" fillId="0" borderId="25" xfId="52" applyFont="1" applyFill="1" applyBorder="1" applyAlignment="1">
      <alignment horizontal="center" vertical="center" wrapText="1"/>
    </xf>
    <xf numFmtId="0" fontId="10" fillId="0" borderId="40" xfId="52" applyFont="1" applyFill="1" applyBorder="1" applyAlignment="1">
      <alignment horizontal="center" vertical="center"/>
    </xf>
    <xf numFmtId="0" fontId="15" fillId="0" borderId="40" xfId="52" applyFont="1" applyFill="1" applyBorder="1" applyAlignment="1">
      <alignment horizontal="center" vertical="center"/>
    </xf>
    <xf numFmtId="0" fontId="11" fillId="0" borderId="36" xfId="52" applyFont="1" applyFill="1" applyBorder="1" applyAlignment="1">
      <alignment horizontal="right" vertical="center"/>
    </xf>
    <xf numFmtId="0" fontId="11" fillId="0" borderId="41" xfId="52" applyFont="1" applyFill="1" applyBorder="1" applyAlignment="1">
      <alignment horizontal="center" vertical="center"/>
    </xf>
    <xf numFmtId="0" fontId="29" fillId="0" borderId="37" xfId="52" applyFont="1" applyFill="1" applyBorder="1" applyAlignment="1">
      <alignment horizontal="left" vertical="center"/>
    </xf>
    <xf numFmtId="0" fontId="11" fillId="0" borderId="38" xfId="52" applyFont="1" applyFill="1" applyBorder="1" applyAlignment="1">
      <alignment horizontal="center" vertical="center"/>
    </xf>
    <xf numFmtId="0" fontId="37" fillId="0" borderId="0" xfId="53" applyFont="1" applyFill="1" applyAlignment="1">
      <alignment horizontal="center"/>
    </xf>
    <xf numFmtId="0" fontId="24" fillId="0" borderId="42" xfId="52" applyFont="1" applyFill="1" applyBorder="1" applyAlignment="1">
      <alignment horizontal="left" vertical="center"/>
    </xf>
    <xf numFmtId="0" fontId="24" fillId="0" borderId="43" xfId="52" applyFont="1" applyFill="1" applyBorder="1" applyAlignment="1">
      <alignment horizontal="center" vertical="center"/>
    </xf>
    <xf numFmtId="0" fontId="25" fillId="0" borderId="43" xfId="52" applyFont="1" applyFill="1" applyBorder="1" applyAlignment="1">
      <alignment horizontal="center" vertical="center"/>
    </xf>
    <xf numFmtId="0" fontId="24" fillId="0" borderId="44" xfId="52" applyFont="1" applyFill="1" applyBorder="1" applyAlignment="1">
      <alignment horizontal="center" vertical="center"/>
    </xf>
    <xf numFmtId="0" fontId="24" fillId="0" borderId="45" xfId="52" applyFont="1" applyFill="1" applyBorder="1" applyAlignment="1">
      <alignment vertical="center"/>
    </xf>
    <xf numFmtId="0" fontId="26" fillId="0" borderId="45" xfId="52" applyFont="1" applyFill="1" applyBorder="1" applyAlignment="1">
      <alignment horizontal="center" vertical="center"/>
    </xf>
    <xf numFmtId="0" fontId="22" fillId="0" borderId="45" xfId="53" applyFont="1" applyFill="1" applyBorder="1" applyAlignment="1">
      <alignment horizontal="center"/>
    </xf>
    <xf numFmtId="0" fontId="27" fillId="0" borderId="46" xfId="53" applyFont="1" applyFill="1" applyBorder="1" applyAlignment="1" applyProtection="1">
      <alignment horizontal="center" vertical="center"/>
    </xf>
    <xf numFmtId="0" fontId="40" fillId="0" borderId="46" xfId="0" applyFont="1" applyFill="1" applyBorder="1" applyAlignment="1">
      <alignment vertical="center"/>
    </xf>
    <xf numFmtId="0" fontId="40" fillId="0" borderId="2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left" vertical="center"/>
    </xf>
    <xf numFmtId="0" fontId="41" fillId="0" borderId="47" xfId="0" applyNumberFormat="1" applyFont="1" applyFill="1" applyBorder="1" applyAlignment="1">
      <alignment shrinkToFit="1"/>
    </xf>
    <xf numFmtId="0" fontId="34" fillId="0" borderId="48" xfId="0" applyNumberFormat="1" applyFont="1" applyFill="1" applyBorder="1" applyAlignment="1">
      <alignment horizontal="center" vertical="center"/>
    </xf>
    <xf numFmtId="0" fontId="36" fillId="0" borderId="48" xfId="0" applyFont="1" applyFill="1" applyBorder="1" applyAlignment="1">
      <alignment horizontal="center" vertical="center"/>
    </xf>
    <xf numFmtId="0" fontId="22" fillId="0" borderId="49" xfId="53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4" fillId="0" borderId="45" xfId="52" applyFont="1" applyFill="1" applyBorder="1" applyAlignment="1">
      <alignment horizontal="left" vertical="center"/>
    </xf>
    <xf numFmtId="0" fontId="22" fillId="0" borderId="45" xfId="52" applyFont="1" applyFill="1" applyBorder="1" applyAlignment="1">
      <alignment horizontal="center" vertical="center"/>
    </xf>
    <xf numFmtId="0" fontId="22" fillId="0" borderId="50" xfId="52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left" vertical="center"/>
    </xf>
    <xf numFmtId="0" fontId="28" fillId="0" borderId="2" xfId="53" applyFont="1" applyFill="1" applyBorder="1" applyAlignment="1" applyProtection="1">
      <alignment vertical="center"/>
    </xf>
    <xf numFmtId="0" fontId="0" fillId="0" borderId="52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31" fillId="0" borderId="25" xfId="0" applyNumberFormat="1" applyFont="1" applyFill="1" applyBorder="1" applyAlignment="1">
      <alignment horizontal="center" vertical="center"/>
    </xf>
    <xf numFmtId="49" fontId="37" fillId="0" borderId="25" xfId="54" applyNumberFormat="1" applyFont="1" applyFill="1" applyBorder="1" applyAlignment="1">
      <alignment horizontal="center" vertical="center"/>
    </xf>
    <xf numFmtId="49" fontId="22" fillId="0" borderId="28" xfId="53" applyNumberFormat="1" applyFont="1" applyFill="1" applyBorder="1" applyAlignment="1">
      <alignment horizontal="center"/>
    </xf>
    <xf numFmtId="49" fontId="37" fillId="0" borderId="28" xfId="54" applyNumberFormat="1" applyFont="1" applyFill="1" applyBorder="1" applyAlignment="1">
      <alignment horizontal="center" vertical="center"/>
    </xf>
    <xf numFmtId="49" fontId="37" fillId="0" borderId="38" xfId="54" applyNumberFormat="1" applyFont="1" applyFill="1" applyBorder="1" applyAlignment="1">
      <alignment horizontal="center" vertical="center"/>
    </xf>
    <xf numFmtId="14" fontId="28" fillId="0" borderId="0" xfId="53" applyNumberFormat="1" applyFont="1" applyFill="1" applyAlignment="1"/>
    <xf numFmtId="58" fontId="37" fillId="0" borderId="0" xfId="53" applyNumberFormat="1" applyFont="1" applyFill="1" applyAlignment="1">
      <alignment horizontal="left"/>
    </xf>
    <xf numFmtId="0" fontId="10" fillId="0" borderId="0" xfId="52" applyFont="1" applyAlignment="1">
      <alignment horizontal="left" vertical="center"/>
    </xf>
    <xf numFmtId="0" fontId="15" fillId="0" borderId="54" xfId="52" applyFont="1" applyBorder="1" applyAlignment="1">
      <alignment horizontal="left" vertical="center"/>
    </xf>
    <xf numFmtId="0" fontId="25" fillId="0" borderId="55" xfId="52" applyFont="1" applyBorder="1" applyAlignment="1">
      <alignment horizontal="center" vertical="center"/>
    </xf>
    <xf numFmtId="0" fontId="15" fillId="0" borderId="55" xfId="52" applyFont="1" applyBorder="1" applyAlignment="1">
      <alignment horizontal="center" vertical="center"/>
    </xf>
    <xf numFmtId="0" fontId="29" fillId="0" borderId="55" xfId="52" applyFont="1" applyBorder="1" applyAlignment="1">
      <alignment horizontal="left" vertical="center"/>
    </xf>
    <xf numFmtId="0" fontId="29" fillId="0" borderId="23" xfId="52" applyFont="1" applyBorder="1" applyAlignment="1">
      <alignment horizontal="center" vertical="center"/>
    </xf>
    <xf numFmtId="0" fontId="29" fillId="0" borderId="24" xfId="52" applyFont="1" applyBorder="1" applyAlignment="1">
      <alignment horizontal="center" vertical="center"/>
    </xf>
    <xf numFmtId="0" fontId="29" fillId="0" borderId="37" xfId="52" applyFont="1" applyBorder="1" applyAlignment="1">
      <alignment horizontal="center" vertical="center"/>
    </xf>
    <xf numFmtId="0" fontId="15" fillId="0" borderId="23" xfId="52" applyFont="1" applyBorder="1" applyAlignment="1">
      <alignment horizontal="center" vertical="center"/>
    </xf>
    <xf numFmtId="0" fontId="15" fillId="0" borderId="24" xfId="52" applyFont="1" applyBorder="1" applyAlignment="1">
      <alignment horizontal="center" vertical="center"/>
    </xf>
    <xf numFmtId="0" fontId="15" fillId="0" borderId="37" xfId="52" applyFont="1" applyBorder="1" applyAlignment="1">
      <alignment horizontal="center" vertical="center"/>
    </xf>
    <xf numFmtId="0" fontId="29" fillId="0" borderId="26" xfId="52" applyFont="1" applyBorder="1" applyAlignment="1">
      <alignment horizontal="left" vertical="center"/>
    </xf>
    <xf numFmtId="0" fontId="29" fillId="0" borderId="19" xfId="52" applyFont="1" applyBorder="1" applyAlignment="1">
      <alignment horizontal="left" vertical="center"/>
    </xf>
    <xf numFmtId="14" fontId="25" fillId="0" borderId="19" xfId="52" applyNumberFormat="1" applyFont="1" applyBorder="1" applyAlignment="1">
      <alignment horizontal="center" vertical="center"/>
    </xf>
    <xf numFmtId="14" fontId="25" fillId="0" borderId="25" xfId="52" applyNumberFormat="1" applyFont="1" applyBorder="1" applyAlignment="1">
      <alignment horizontal="center" vertical="center"/>
    </xf>
    <xf numFmtId="0" fontId="29" fillId="0" borderId="26" xfId="52" applyFont="1" applyBorder="1" applyAlignment="1">
      <alignment vertical="center"/>
    </xf>
    <xf numFmtId="49" fontId="25" fillId="0" borderId="19" xfId="52" applyNumberFormat="1" applyFont="1" applyBorder="1" applyAlignment="1">
      <alignment horizontal="center" vertical="center"/>
    </xf>
    <xf numFmtId="0" fontId="25" fillId="0" borderId="25" xfId="52" applyFont="1" applyBorder="1" applyAlignment="1">
      <alignment horizontal="center" vertical="center"/>
    </xf>
    <xf numFmtId="0" fontId="29" fillId="0" borderId="19" xfId="52" applyFont="1" applyBorder="1" applyAlignment="1">
      <alignment vertical="center"/>
    </xf>
    <xf numFmtId="0" fontId="25" fillId="0" borderId="56" xfId="52" applyFont="1" applyBorder="1" applyAlignment="1">
      <alignment horizontal="center" vertical="center"/>
    </xf>
    <xf numFmtId="0" fontId="25" fillId="0" borderId="57" xfId="52" applyFont="1" applyBorder="1" applyAlignment="1">
      <alignment horizontal="center" vertical="center"/>
    </xf>
    <xf numFmtId="0" fontId="10" fillId="0" borderId="19" xfId="52" applyFont="1" applyBorder="1" applyAlignment="1">
      <alignment vertical="center"/>
    </xf>
    <xf numFmtId="0" fontId="42" fillId="0" borderId="27" xfId="52" applyFont="1" applyBorder="1" applyAlignment="1">
      <alignment vertical="center"/>
    </xf>
    <xf numFmtId="0" fontId="25" fillId="0" borderId="58" xfId="52" applyFont="1" applyBorder="1" applyAlignment="1">
      <alignment horizontal="center" vertical="center"/>
    </xf>
    <xf numFmtId="0" fontId="25" fillId="0" borderId="41" xfId="52" applyFont="1" applyBorder="1" applyAlignment="1">
      <alignment horizontal="center" vertical="center"/>
    </xf>
    <xf numFmtId="0" fontId="29" fillId="0" borderId="27" xfId="52" applyFont="1" applyBorder="1" applyAlignment="1">
      <alignment horizontal="left" vertical="center"/>
    </xf>
    <xf numFmtId="0" fontId="29" fillId="0" borderId="28" xfId="52" applyFont="1" applyBorder="1" applyAlignment="1">
      <alignment horizontal="left" vertical="center"/>
    </xf>
    <xf numFmtId="14" fontId="25" fillId="0" borderId="28" xfId="52" applyNumberFormat="1" applyFont="1" applyBorder="1" applyAlignment="1">
      <alignment horizontal="center" vertical="center"/>
    </xf>
    <xf numFmtId="14" fontId="25" fillId="0" borderId="38" xfId="52" applyNumberFormat="1" applyFont="1" applyBorder="1" applyAlignment="1">
      <alignment horizontal="center" vertical="center"/>
    </xf>
    <xf numFmtId="0" fontId="15" fillId="0" borderId="0" xfId="52" applyFont="1" applyBorder="1" applyAlignment="1">
      <alignment horizontal="left" vertical="center"/>
    </xf>
    <xf numFmtId="0" fontId="29" fillId="0" borderId="23" xfId="52" applyFont="1" applyBorder="1" applyAlignment="1">
      <alignment vertical="center"/>
    </xf>
    <xf numFmtId="0" fontId="10" fillId="0" borderId="24" xfId="52" applyFont="1" applyBorder="1" applyAlignment="1">
      <alignment horizontal="left" vertical="center"/>
    </xf>
    <xf numFmtId="0" fontId="25" fillId="0" borderId="24" xfId="52" applyFont="1" applyBorder="1" applyAlignment="1">
      <alignment horizontal="left" vertical="center"/>
    </xf>
    <xf numFmtId="0" fontId="10" fillId="0" borderId="24" xfId="52" applyFont="1" applyBorder="1" applyAlignment="1">
      <alignment vertical="center"/>
    </xf>
    <xf numFmtId="0" fontId="29" fillId="0" borderId="24" xfId="52" applyFont="1" applyBorder="1" applyAlignment="1">
      <alignment vertical="center"/>
    </xf>
    <xf numFmtId="0" fontId="10" fillId="0" borderId="19" xfId="52" applyFont="1" applyBorder="1" applyAlignment="1">
      <alignment horizontal="left" vertical="center"/>
    </xf>
    <xf numFmtId="0" fontId="29" fillId="0" borderId="0" xfId="52" applyFont="1" applyBorder="1" applyAlignment="1">
      <alignment horizontal="left" vertical="center"/>
    </xf>
    <xf numFmtId="0" fontId="11" fillId="0" borderId="35" xfId="52" applyFont="1" applyBorder="1" applyAlignment="1">
      <alignment horizontal="left" vertical="center" wrapText="1"/>
    </xf>
    <xf numFmtId="0" fontId="11" fillId="0" borderId="30" xfId="52" applyFont="1" applyBorder="1" applyAlignment="1">
      <alignment horizontal="left" vertical="center" wrapText="1"/>
    </xf>
    <xf numFmtId="0" fontId="11" fillId="0" borderId="59" xfId="52" applyFont="1" applyBorder="1" applyAlignment="1">
      <alignment horizontal="left" vertical="center" wrapText="1"/>
    </xf>
    <xf numFmtId="0" fontId="11" fillId="0" borderId="33" xfId="52" applyFont="1" applyBorder="1" applyAlignment="1">
      <alignment horizontal="left" vertical="center"/>
    </xf>
    <xf numFmtId="0" fontId="11" fillId="0" borderId="32" xfId="52" applyFont="1" applyBorder="1" applyAlignment="1">
      <alignment horizontal="left" vertical="center"/>
    </xf>
    <xf numFmtId="0" fontId="11" fillId="0" borderId="36" xfId="52" applyFont="1" applyBorder="1" applyAlignment="1">
      <alignment horizontal="left" vertical="center"/>
    </xf>
    <xf numFmtId="0" fontId="11" fillId="0" borderId="31" xfId="52" applyFont="1" applyBorder="1" applyAlignment="1">
      <alignment horizontal="left" vertical="center"/>
    </xf>
    <xf numFmtId="0" fontId="25" fillId="0" borderId="27" xfId="52" applyFont="1" applyBorder="1" applyAlignment="1">
      <alignment horizontal="left" vertical="center"/>
    </xf>
    <xf numFmtId="0" fontId="25" fillId="0" borderId="28" xfId="52" applyFont="1" applyBorder="1" applyAlignment="1">
      <alignment horizontal="left" vertical="center"/>
    </xf>
    <xf numFmtId="0" fontId="11" fillId="0" borderId="23" xfId="52" applyFont="1" applyBorder="1" applyAlignment="1">
      <alignment horizontal="left" vertical="center" wrapText="1"/>
    </xf>
    <xf numFmtId="0" fontId="11" fillId="0" borderId="24" xfId="52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9" fillId="0" borderId="26" xfId="52" applyFont="1" applyFill="1" applyBorder="1" applyAlignment="1">
      <alignment horizontal="left" vertical="center"/>
    </xf>
    <xf numFmtId="0" fontId="29" fillId="0" borderId="27" xfId="52" applyFont="1" applyBorder="1" applyAlignment="1">
      <alignment horizontal="center" vertical="center"/>
    </xf>
    <xf numFmtId="0" fontId="29" fillId="0" borderId="28" xfId="52" applyFont="1" applyBorder="1" applyAlignment="1">
      <alignment horizontal="center" vertical="center"/>
    </xf>
    <xf numFmtId="0" fontId="29" fillId="0" borderId="26" xfId="52" applyFont="1" applyBorder="1" applyAlignment="1">
      <alignment horizontal="center" vertical="center"/>
    </xf>
    <xf numFmtId="0" fontId="29" fillId="0" borderId="19" xfId="52" applyFont="1" applyBorder="1" applyAlignment="1">
      <alignment horizontal="center" vertical="center"/>
    </xf>
    <xf numFmtId="0" fontId="39" fillId="0" borderId="19" xfId="52" applyFont="1" applyBorder="1" applyAlignment="1">
      <alignment horizontal="left" vertical="center"/>
    </xf>
    <xf numFmtId="0" fontId="29" fillId="0" borderId="60" xfId="52" applyFont="1" applyFill="1" applyBorder="1" applyAlignment="1">
      <alignment horizontal="left" vertical="center"/>
    </xf>
    <xf numFmtId="0" fontId="29" fillId="0" borderId="61" xfId="52" applyFont="1" applyFill="1" applyBorder="1" applyAlignment="1">
      <alignment horizontal="left" vertical="center"/>
    </xf>
    <xf numFmtId="0" fontId="15" fillId="0" borderId="0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9" fillId="0" borderId="33" xfId="52" applyFont="1" applyBorder="1" applyAlignment="1">
      <alignment horizontal="left" vertical="center"/>
    </xf>
    <xf numFmtId="0" fontId="29" fillId="0" borderId="32" xfId="52" applyFont="1" applyBorder="1" applyAlignment="1">
      <alignment horizontal="left" vertical="center"/>
    </xf>
    <xf numFmtId="0" fontId="15" fillId="0" borderId="62" xfId="52" applyFont="1" applyBorder="1" applyAlignment="1">
      <alignment vertical="center"/>
    </xf>
    <xf numFmtId="0" fontId="25" fillId="0" borderId="63" xfId="52" applyFont="1" applyBorder="1" applyAlignment="1">
      <alignment horizontal="center" vertical="center"/>
    </xf>
    <xf numFmtId="0" fontId="15" fillId="0" borderId="63" xfId="52" applyFont="1" applyBorder="1" applyAlignment="1">
      <alignment vertical="center"/>
    </xf>
    <xf numFmtId="58" fontId="10" fillId="0" borderId="63" xfId="52" applyNumberFormat="1" applyFont="1" applyBorder="1" applyAlignment="1">
      <alignment vertical="center"/>
    </xf>
    <xf numFmtId="0" fontId="15" fillId="0" borderId="63" xfId="52" applyFont="1" applyBorder="1" applyAlignment="1">
      <alignment horizontal="center" vertical="center"/>
    </xf>
    <xf numFmtId="0" fontId="15" fillId="0" borderId="64" xfId="52" applyFont="1" applyFill="1" applyBorder="1" applyAlignment="1">
      <alignment horizontal="left" vertical="center"/>
    </xf>
    <xf numFmtId="0" fontId="15" fillId="0" borderId="63" xfId="52" applyFont="1" applyFill="1" applyBorder="1" applyAlignment="1">
      <alignment horizontal="left" vertical="center"/>
    </xf>
    <xf numFmtId="0" fontId="15" fillId="0" borderId="65" xfId="52" applyFont="1" applyFill="1" applyBorder="1" applyAlignment="1">
      <alignment horizontal="center" vertical="center"/>
    </xf>
    <xf numFmtId="0" fontId="15" fillId="0" borderId="66" xfId="52" applyFont="1" applyFill="1" applyBorder="1" applyAlignment="1">
      <alignment horizontal="center" vertical="center"/>
    </xf>
    <xf numFmtId="0" fontId="15" fillId="0" borderId="27" xfId="52" applyFont="1" applyFill="1" applyBorder="1" applyAlignment="1">
      <alignment horizontal="center" vertical="center"/>
    </xf>
    <xf numFmtId="0" fontId="15" fillId="0" borderId="28" xfId="52" applyFont="1" applyFill="1" applyBorder="1" applyAlignment="1">
      <alignment horizontal="center" vertical="center"/>
    </xf>
    <xf numFmtId="0" fontId="10" fillId="0" borderId="55" xfId="52" applyFont="1" applyBorder="1" applyAlignment="1">
      <alignment horizontal="center" vertical="center"/>
    </xf>
    <xf numFmtId="0" fontId="10" fillId="0" borderId="67" xfId="52" applyFont="1" applyBorder="1" applyAlignment="1">
      <alignment horizontal="center" vertical="center"/>
    </xf>
    <xf numFmtId="0" fontId="25" fillId="0" borderId="38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9" fillId="0" borderId="38" xfId="52" applyFont="1" applyBorder="1" applyAlignment="1">
      <alignment horizontal="left" vertical="center"/>
    </xf>
    <xf numFmtId="0" fontId="39" fillId="0" borderId="24" xfId="52" applyFont="1" applyBorder="1" applyAlignment="1">
      <alignment horizontal="left" vertical="center"/>
    </xf>
    <xf numFmtId="0" fontId="39" fillId="0" borderId="37" xfId="52" applyFont="1" applyBorder="1" applyAlignment="1">
      <alignment horizontal="left" vertical="center"/>
    </xf>
    <xf numFmtId="0" fontId="39" fillId="0" borderId="31" xfId="52" applyFont="1" applyBorder="1" applyAlignment="1">
      <alignment horizontal="left" vertical="center"/>
    </xf>
    <xf numFmtId="0" fontId="39" fillId="0" borderId="32" xfId="52" applyFont="1" applyBorder="1" applyAlignment="1">
      <alignment horizontal="left" vertical="center"/>
    </xf>
    <xf numFmtId="0" fontId="39" fillId="0" borderId="40" xfId="52" applyFont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9" fillId="0" borderId="38" xfId="52" applyFont="1" applyBorder="1" applyAlignment="1">
      <alignment horizontal="center" vertical="center"/>
    </xf>
    <xf numFmtId="0" fontId="39" fillId="0" borderId="25" xfId="52" applyFont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9" fillId="0" borderId="40" xfId="52" applyFont="1" applyBorder="1" applyAlignment="1">
      <alignment horizontal="left" vertical="center"/>
    </xf>
    <xf numFmtId="0" fontId="25" fillId="0" borderId="68" xfId="52" applyFont="1" applyBorder="1" applyAlignment="1">
      <alignment horizontal="center" vertical="center"/>
    </xf>
    <xf numFmtId="0" fontId="15" fillId="0" borderId="69" xfId="52" applyFont="1" applyFill="1" applyBorder="1" applyAlignment="1">
      <alignment horizontal="left" vertical="center"/>
    </xf>
    <xf numFmtId="0" fontId="15" fillId="0" borderId="70" xfId="52" applyFont="1" applyFill="1" applyBorder="1" applyAlignment="1">
      <alignment horizontal="center" vertical="center"/>
    </xf>
    <xf numFmtId="0" fontId="15" fillId="0" borderId="38" xfId="52" applyFont="1" applyFill="1" applyBorder="1" applyAlignment="1">
      <alignment horizontal="center" vertical="center"/>
    </xf>
    <xf numFmtId="0" fontId="22" fillId="0" borderId="0" xfId="53" applyFont="1" applyFill="1" applyAlignment="1">
      <alignment horizontal="left"/>
    </xf>
    <xf numFmtId="0" fontId="24" fillId="0" borderId="2" xfId="52" applyFont="1" applyFill="1" applyBorder="1" applyAlignment="1">
      <alignment horizontal="left" vertical="center"/>
    </xf>
    <xf numFmtId="0" fontId="24" fillId="0" borderId="2" xfId="52" applyFont="1" applyFill="1" applyBorder="1" applyAlignment="1">
      <alignment horizontal="center" vertical="center"/>
    </xf>
    <xf numFmtId="0" fontId="25" fillId="0" borderId="2" xfId="52" applyFont="1" applyFill="1" applyBorder="1" applyAlignment="1">
      <alignment horizontal="center" vertical="center"/>
    </xf>
    <xf numFmtId="0" fontId="24" fillId="0" borderId="2" xfId="52" applyFont="1" applyFill="1" applyBorder="1" applyAlignment="1">
      <alignment vertical="center"/>
    </xf>
    <xf numFmtId="0" fontId="26" fillId="0" borderId="2" xfId="52" applyFont="1" applyFill="1" applyBorder="1" applyAlignment="1">
      <alignment horizontal="center" vertical="center"/>
    </xf>
    <xf numFmtId="0" fontId="27" fillId="0" borderId="2" xfId="53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2" fillId="0" borderId="2" xfId="5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178" fontId="31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49" fontId="37" fillId="0" borderId="2" xfId="54" applyNumberFormat="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22" fillId="0" borderId="2" xfId="53" applyFont="1" applyFill="1" applyBorder="1" applyAlignment="1"/>
    <xf numFmtId="49" fontId="22" fillId="0" borderId="2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43" fillId="0" borderId="22" xfId="52" applyFont="1" applyBorder="1" applyAlignment="1">
      <alignment horizontal="center" vertical="top"/>
    </xf>
    <xf numFmtId="0" fontId="29" fillId="0" borderId="71" xfId="52" applyFont="1" applyBorder="1" applyAlignment="1">
      <alignment horizontal="left" vertical="center"/>
    </xf>
    <xf numFmtId="0" fontId="29" fillId="0" borderId="22" xfId="52" applyFont="1" applyBorder="1" applyAlignment="1">
      <alignment horizontal="left" vertical="center"/>
    </xf>
    <xf numFmtId="0" fontId="29" fillId="0" borderId="34" xfId="52" applyFont="1" applyBorder="1" applyAlignment="1">
      <alignment horizontal="left" vertical="center"/>
    </xf>
    <xf numFmtId="0" fontId="15" fillId="0" borderId="64" xfId="52" applyFont="1" applyBorder="1" applyAlignment="1">
      <alignment horizontal="left" vertical="center"/>
    </xf>
    <xf numFmtId="0" fontId="15" fillId="0" borderId="63" xfId="52" applyFont="1" applyBorder="1" applyAlignment="1">
      <alignment horizontal="left" vertical="center"/>
    </xf>
    <xf numFmtId="0" fontId="29" fillId="0" borderId="65" xfId="52" applyFont="1" applyBorder="1" applyAlignment="1">
      <alignment vertical="center"/>
    </xf>
    <xf numFmtId="0" fontId="10" fillId="0" borderId="66" xfId="52" applyFont="1" applyBorder="1" applyAlignment="1">
      <alignment horizontal="left" vertical="center"/>
    </xf>
    <xf numFmtId="0" fontId="25" fillId="0" borderId="66" xfId="52" applyFont="1" applyBorder="1" applyAlignment="1">
      <alignment horizontal="left" vertical="center"/>
    </xf>
    <xf numFmtId="0" fontId="10" fillId="0" borderId="66" xfId="52" applyFont="1" applyBorder="1" applyAlignment="1">
      <alignment vertical="center"/>
    </xf>
    <xf numFmtId="0" fontId="29" fillId="0" borderId="66" xfId="52" applyFont="1" applyBorder="1" applyAlignment="1">
      <alignment vertical="center"/>
    </xf>
    <xf numFmtId="0" fontId="29" fillId="0" borderId="65" xfId="52" applyFont="1" applyBorder="1" applyAlignment="1">
      <alignment horizontal="center" vertical="center"/>
    </xf>
    <xf numFmtId="0" fontId="25" fillId="0" borderId="66" xfId="52" applyFont="1" applyBorder="1" applyAlignment="1">
      <alignment horizontal="center" vertical="center"/>
    </xf>
    <xf numFmtId="0" fontId="29" fillId="0" borderId="66" xfId="52" applyFont="1" applyBorder="1" applyAlignment="1">
      <alignment horizontal="center" vertical="center"/>
    </xf>
    <xf numFmtId="0" fontId="10" fillId="0" borderId="66" xfId="52" applyFont="1" applyBorder="1" applyAlignment="1">
      <alignment horizontal="center" vertical="center"/>
    </xf>
    <xf numFmtId="0" fontId="25" fillId="0" borderId="19" xfId="52" applyFont="1" applyBorder="1" applyAlignment="1">
      <alignment horizontal="center" vertical="center"/>
    </xf>
    <xf numFmtId="0" fontId="10" fillId="0" borderId="19" xfId="52" applyFont="1" applyBorder="1" applyAlignment="1">
      <alignment horizontal="center" vertical="center"/>
    </xf>
    <xf numFmtId="0" fontId="29" fillId="0" borderId="60" xfId="52" applyFont="1" applyBorder="1" applyAlignment="1">
      <alignment horizontal="left" vertical="center" wrapText="1"/>
    </xf>
    <xf numFmtId="0" fontId="29" fillId="0" borderId="61" xfId="52" applyFont="1" applyBorder="1" applyAlignment="1">
      <alignment horizontal="left" vertical="center" wrapText="1"/>
    </xf>
    <xf numFmtId="0" fontId="29" fillId="0" borderId="72" xfId="52" applyFont="1" applyBorder="1" applyAlignment="1">
      <alignment horizontal="left" vertical="center"/>
    </xf>
    <xf numFmtId="0" fontId="29" fillId="0" borderId="73" xfId="52" applyFont="1" applyBorder="1" applyAlignment="1">
      <alignment horizontal="left" vertical="center"/>
    </xf>
    <xf numFmtId="0" fontId="44" fillId="0" borderId="74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9" fontId="25" fillId="0" borderId="2" xfId="52" applyNumberFormat="1" applyFont="1" applyBorder="1" applyAlignment="1">
      <alignment horizontal="center" vertical="center"/>
    </xf>
    <xf numFmtId="9" fontId="25" fillId="0" borderId="66" xfId="52" applyNumberFormat="1" applyFont="1" applyBorder="1" applyAlignment="1">
      <alignment horizontal="center" vertical="center"/>
    </xf>
    <xf numFmtId="9" fontId="25" fillId="0" borderId="19" xfId="52" applyNumberFormat="1" applyFont="1" applyBorder="1" applyAlignment="1">
      <alignment horizontal="center" vertical="center"/>
    </xf>
    <xf numFmtId="0" fontId="25" fillId="0" borderId="26" xfId="52" applyFont="1" applyBorder="1" applyAlignment="1">
      <alignment horizontal="left" vertical="center"/>
    </xf>
    <xf numFmtId="0" fontId="15" fillId="0" borderId="64" xfId="0" applyFont="1" applyBorder="1" applyAlignment="1">
      <alignment horizontal="left" vertical="center"/>
    </xf>
    <xf numFmtId="0" fontId="15" fillId="0" borderId="63" xfId="0" applyFont="1" applyBorder="1" applyAlignment="1">
      <alignment horizontal="left" vertical="center"/>
    </xf>
    <xf numFmtId="9" fontId="25" fillId="0" borderId="35" xfId="52" applyNumberFormat="1" applyFont="1" applyBorder="1" applyAlignment="1">
      <alignment horizontal="left" vertical="center"/>
    </xf>
    <xf numFmtId="9" fontId="25" fillId="0" borderId="30" xfId="52" applyNumberFormat="1" applyFont="1" applyBorder="1" applyAlignment="1">
      <alignment horizontal="left" vertical="center"/>
    </xf>
    <xf numFmtId="9" fontId="25" fillId="0" borderId="60" xfId="52" applyNumberFormat="1" applyFont="1" applyBorder="1" applyAlignment="1">
      <alignment horizontal="left" vertical="center"/>
    </xf>
    <xf numFmtId="9" fontId="25" fillId="0" borderId="61" xfId="52" applyNumberFormat="1" applyFont="1" applyBorder="1" applyAlignment="1">
      <alignment horizontal="left" vertical="center"/>
    </xf>
    <xf numFmtId="0" fontId="39" fillId="0" borderId="65" xfId="52" applyFont="1" applyFill="1" applyBorder="1" applyAlignment="1">
      <alignment horizontal="left" vertical="center"/>
    </xf>
    <xf numFmtId="0" fontId="39" fillId="0" borderId="66" xfId="52" applyFont="1" applyFill="1" applyBorder="1" applyAlignment="1">
      <alignment horizontal="left" vertical="center"/>
    </xf>
    <xf numFmtId="0" fontId="39" fillId="0" borderId="58" xfId="52" applyFont="1" applyFill="1" applyBorder="1" applyAlignment="1">
      <alignment horizontal="left" vertical="center"/>
    </xf>
    <xf numFmtId="0" fontId="39" fillId="0" borderId="61" xfId="52" applyFont="1" applyFill="1" applyBorder="1" applyAlignment="1">
      <alignment horizontal="left" vertical="center"/>
    </xf>
    <xf numFmtId="0" fontId="15" fillId="0" borderId="34" xfId="52" applyFont="1" applyFill="1" applyBorder="1" applyAlignment="1">
      <alignment horizontal="left" vertical="center"/>
    </xf>
    <xf numFmtId="0" fontId="25" fillId="0" borderId="75" xfId="52" applyFont="1" applyFill="1" applyBorder="1" applyAlignment="1">
      <alignment horizontal="left" vertical="center"/>
    </xf>
    <xf numFmtId="0" fontId="25" fillId="0" borderId="76" xfId="52" applyFont="1" applyFill="1" applyBorder="1" applyAlignment="1">
      <alignment horizontal="left" vertical="center"/>
    </xf>
    <xf numFmtId="0" fontId="29" fillId="3" borderId="27" xfId="52" applyFont="1" applyFill="1" applyBorder="1" applyAlignment="1">
      <alignment horizontal="left" vertical="center"/>
    </xf>
    <xf numFmtId="0" fontId="29" fillId="3" borderId="28" xfId="52" applyFont="1" applyFill="1" applyBorder="1" applyAlignment="1">
      <alignment horizontal="left" vertical="center"/>
    </xf>
    <xf numFmtId="0" fontId="15" fillId="0" borderId="54" xfId="52" applyFont="1" applyBorder="1" applyAlignment="1">
      <alignment vertical="center"/>
    </xf>
    <xf numFmtId="0" fontId="46" fillId="0" borderId="63" xfId="52" applyFont="1" applyBorder="1" applyAlignment="1">
      <alignment horizontal="center" vertical="center"/>
    </xf>
    <xf numFmtId="0" fontId="15" fillId="0" borderId="55" xfId="52" applyFont="1" applyBorder="1" applyAlignment="1">
      <alignment vertical="center"/>
    </xf>
    <xf numFmtId="0" fontId="25" fillId="0" borderId="77" xfId="52" applyFont="1" applyBorder="1" applyAlignment="1">
      <alignment vertical="center"/>
    </xf>
    <xf numFmtId="0" fontId="15" fillId="0" borderId="77" xfId="52" applyFont="1" applyBorder="1" applyAlignment="1">
      <alignment vertical="center"/>
    </xf>
    <xf numFmtId="58" fontId="10" fillId="0" borderId="55" xfId="52" applyNumberFormat="1" applyFont="1" applyBorder="1" applyAlignment="1">
      <alignment vertical="center"/>
    </xf>
    <xf numFmtId="0" fontId="15" fillId="0" borderId="34" xfId="52" applyFont="1" applyBorder="1" applyAlignment="1">
      <alignment horizontal="center" vertical="center"/>
    </xf>
    <xf numFmtId="0" fontId="25" fillId="0" borderId="78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9" fillId="0" borderId="79" xfId="52" applyFont="1" applyBorder="1" applyAlignment="1">
      <alignment horizontal="left" vertical="center"/>
    </xf>
    <xf numFmtId="0" fontId="15" fillId="0" borderId="69" xfId="52" applyFont="1" applyBorder="1" applyAlignment="1">
      <alignment horizontal="left" vertical="center"/>
    </xf>
    <xf numFmtId="0" fontId="25" fillId="0" borderId="70" xfId="52" applyFont="1" applyBorder="1" applyAlignment="1">
      <alignment horizontal="left" vertical="center"/>
    </xf>
    <xf numFmtId="0" fontId="29" fillId="0" borderId="0" xfId="52" applyFont="1" applyBorder="1" applyAlignment="1">
      <alignment vertical="center"/>
    </xf>
    <xf numFmtId="0" fontId="29" fillId="0" borderId="41" xfId="52" applyFont="1" applyBorder="1" applyAlignment="1">
      <alignment horizontal="left" vertical="center" wrapText="1"/>
    </xf>
    <xf numFmtId="0" fontId="29" fillId="0" borderId="70" xfId="52" applyFont="1" applyBorder="1" applyAlignment="1">
      <alignment horizontal="left" vertical="center"/>
    </xf>
    <xf numFmtId="0" fontId="29" fillId="0" borderId="2" xfId="52" applyFont="1" applyBorder="1" applyAlignment="1">
      <alignment horizontal="center" vertical="center"/>
    </xf>
    <xf numFmtId="0" fontId="47" fillId="0" borderId="40" xfId="52" applyFont="1" applyBorder="1" applyAlignment="1">
      <alignment horizontal="left" vertical="center"/>
    </xf>
    <xf numFmtId="0" fontId="11" fillId="0" borderId="40" xfId="52" applyFont="1" applyBorder="1" applyAlignment="1">
      <alignment horizontal="left" vertical="center"/>
    </xf>
    <xf numFmtId="0" fontId="11" fillId="0" borderId="25" xfId="52" applyFont="1" applyBorder="1" applyAlignment="1">
      <alignment horizontal="left" vertical="center"/>
    </xf>
    <xf numFmtId="0" fontId="15" fillId="0" borderId="69" xfId="0" applyFont="1" applyBorder="1" applyAlignment="1">
      <alignment horizontal="left" vertical="center"/>
    </xf>
    <xf numFmtId="9" fontId="25" fillId="0" borderId="39" xfId="52" applyNumberFormat="1" applyFont="1" applyBorder="1" applyAlignment="1">
      <alignment horizontal="left" vertical="center"/>
    </xf>
    <xf numFmtId="9" fontId="25" fillId="0" borderId="41" xfId="52" applyNumberFormat="1" applyFont="1" applyBorder="1" applyAlignment="1">
      <alignment horizontal="left" vertical="center"/>
    </xf>
    <xf numFmtId="0" fontId="39" fillId="0" borderId="70" xfId="52" applyFont="1" applyFill="1" applyBorder="1" applyAlignment="1">
      <alignment horizontal="left" vertical="center"/>
    </xf>
    <xf numFmtId="0" fontId="39" fillId="0" borderId="41" xfId="52" applyFont="1" applyFill="1" applyBorder="1" applyAlignment="1">
      <alignment horizontal="left" vertical="center"/>
    </xf>
    <xf numFmtId="0" fontId="25" fillId="0" borderId="80" xfId="52" applyFont="1" applyFill="1" applyBorder="1" applyAlignment="1">
      <alignment horizontal="left" vertical="center"/>
    </xf>
    <xf numFmtId="0" fontId="29" fillId="3" borderId="38" xfId="52" applyFont="1" applyFill="1" applyBorder="1" applyAlignment="1">
      <alignment horizontal="left" vertical="center"/>
    </xf>
    <xf numFmtId="0" fontId="15" fillId="0" borderId="81" xfId="52" applyFont="1" applyBorder="1" applyAlignment="1">
      <alignment horizontal="center" vertical="center"/>
    </xf>
    <xf numFmtId="0" fontId="25" fillId="0" borderId="77" xfId="52" applyFont="1" applyBorder="1" applyAlignment="1">
      <alignment horizontal="center" vertical="center"/>
    </xf>
    <xf numFmtId="0" fontId="25" fillId="0" borderId="79" xfId="52" applyFont="1" applyBorder="1" applyAlignment="1">
      <alignment horizontal="center" vertical="center"/>
    </xf>
    <xf numFmtId="0" fontId="25" fillId="0" borderId="79" xfId="52" applyFont="1" applyFill="1" applyBorder="1" applyAlignment="1">
      <alignment horizontal="left" vertical="center"/>
    </xf>
    <xf numFmtId="0" fontId="48" fillId="0" borderId="42" xfId="0" applyFont="1" applyBorder="1" applyAlignment="1">
      <alignment horizontal="center" vertical="center" wrapText="1"/>
    </xf>
    <xf numFmtId="0" fontId="48" fillId="0" borderId="45" xfId="0" applyFont="1" applyBorder="1" applyAlignment="1">
      <alignment horizontal="center" vertical="center" wrapText="1"/>
    </xf>
    <xf numFmtId="0" fontId="49" fillId="0" borderId="46" xfId="0" applyFont="1" applyBorder="1"/>
    <xf numFmtId="0" fontId="49" fillId="0" borderId="2" xfId="0" applyFont="1" applyBorder="1"/>
    <xf numFmtId="0" fontId="49" fillId="0" borderId="5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4" borderId="5" xfId="0" applyFont="1" applyFill="1" applyBorder="1" applyAlignment="1">
      <alignment horizontal="center" vertical="center"/>
    </xf>
    <xf numFmtId="0" fontId="49" fillId="4" borderId="7" xfId="0" applyFont="1" applyFill="1" applyBorder="1" applyAlignment="1">
      <alignment horizontal="center" vertical="center"/>
    </xf>
    <xf numFmtId="0" fontId="49" fillId="4" borderId="2" xfId="0" applyFont="1" applyFill="1" applyBorder="1"/>
    <xf numFmtId="0" fontId="0" fillId="0" borderId="46" xfId="0" applyBorder="1"/>
    <xf numFmtId="0" fontId="0" fillId="4" borderId="2" xfId="0" applyFill="1" applyBorder="1"/>
    <xf numFmtId="0" fontId="0" fillId="0" borderId="47" xfId="0" applyBorder="1"/>
    <xf numFmtId="0" fontId="0" fillId="0" borderId="48" xfId="0" applyBorder="1"/>
    <xf numFmtId="0" fontId="0" fillId="4" borderId="48" xfId="0" applyFill="1" applyBorder="1"/>
    <xf numFmtId="0" fontId="0" fillId="5" borderId="0" xfId="0" applyFill="1"/>
    <xf numFmtId="0" fontId="48" fillId="0" borderId="82" xfId="0" applyFont="1" applyBorder="1" applyAlignment="1">
      <alignment horizontal="center" vertical="center" wrapText="1"/>
    </xf>
    <xf numFmtId="0" fontId="49" fillId="0" borderId="83" xfId="0" applyFont="1" applyBorder="1" applyAlignment="1">
      <alignment horizontal="center" vertical="center"/>
    </xf>
    <xf numFmtId="0" fontId="49" fillId="0" borderId="84" xfId="0" applyFont="1" applyBorder="1"/>
    <xf numFmtId="0" fontId="0" fillId="0" borderId="84" xfId="0" applyBorder="1"/>
    <xf numFmtId="0" fontId="0" fillId="0" borderId="8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9" fillId="6" borderId="2" xfId="0" applyFont="1" applyFill="1" applyBorder="1" applyAlignment="1">
      <alignment vertical="top" wrapText="1"/>
    </xf>
    <xf numFmtId="0" fontId="5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3942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394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2" name="Text Box 1"/>
        <xdr:cNvSpPr txBox="1">
          <a:spLocks noChangeArrowheads="1"/>
        </xdr:cNvSpPr>
      </xdr:nvSpPr>
      <xdr:spPr>
        <a:xfrm>
          <a:off x="0" y="4803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3" name="Text Box 1"/>
        <xdr:cNvSpPr txBox="1">
          <a:spLocks noChangeArrowheads="1"/>
        </xdr:cNvSpPr>
      </xdr:nvSpPr>
      <xdr:spPr>
        <a:xfrm>
          <a:off x="0" y="4803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4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7" name="Text Box 1"/>
        <xdr:cNvSpPr txBox="1">
          <a:spLocks noChangeArrowheads="1"/>
        </xdr:cNvSpPr>
      </xdr:nvSpPr>
      <xdr:spPr>
        <a:xfrm>
          <a:off x="0" y="4803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8" name="Text Box 1"/>
        <xdr:cNvSpPr txBox="1">
          <a:spLocks noChangeArrowheads="1"/>
        </xdr:cNvSpPr>
      </xdr:nvSpPr>
      <xdr:spPr>
        <a:xfrm>
          <a:off x="0" y="4803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8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8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8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68580</xdr:colOff>
      <xdr:row>2</xdr:row>
      <xdr:rowOff>60960</xdr:rowOff>
    </xdr:from>
    <xdr:to>
      <xdr:col>9</xdr:col>
      <xdr:colOff>785495</xdr:colOff>
      <xdr:row>3</xdr:row>
      <xdr:rowOff>353060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8605" y="641985"/>
          <a:ext cx="1783715" cy="673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0" customWidth="1"/>
    <col min="3" max="3" width="10.125" customWidth="1"/>
  </cols>
  <sheetData>
    <row r="1" ht="21" customHeight="1" spans="1:2">
      <c r="A1" s="491"/>
      <c r="B1" s="492" t="s">
        <v>0</v>
      </c>
    </row>
    <row r="2" spans="1:2">
      <c r="A2" s="10">
        <v>1</v>
      </c>
      <c r="B2" s="493" t="s">
        <v>1</v>
      </c>
    </row>
    <row r="3" spans="1:2">
      <c r="A3" s="10">
        <v>2</v>
      </c>
      <c r="B3" s="493" t="s">
        <v>2</v>
      </c>
    </row>
    <row r="4" spans="1:2">
      <c r="A4" s="10">
        <v>3</v>
      </c>
      <c r="B4" s="493" t="s">
        <v>3</v>
      </c>
    </row>
    <row r="5" spans="1:2">
      <c r="A5" s="10">
        <v>4</v>
      </c>
      <c r="B5" s="493" t="s">
        <v>4</v>
      </c>
    </row>
    <row r="6" spans="1:2">
      <c r="A6" s="10">
        <v>5</v>
      </c>
      <c r="B6" s="493" t="s">
        <v>5</v>
      </c>
    </row>
    <row r="7" spans="1:2">
      <c r="A7" s="10">
        <v>6</v>
      </c>
      <c r="B7" s="493" t="s">
        <v>6</v>
      </c>
    </row>
    <row r="8" s="489" customFormat="1" ht="15" customHeight="1" spans="1:2">
      <c r="A8" s="494">
        <v>7</v>
      </c>
      <c r="B8" s="495" t="s">
        <v>7</v>
      </c>
    </row>
    <row r="9" ht="18.95" customHeight="1" spans="1:2">
      <c r="A9" s="491"/>
      <c r="B9" s="496" t="s">
        <v>8</v>
      </c>
    </row>
    <row r="10" ht="15.95" customHeight="1" spans="1:2">
      <c r="A10" s="10">
        <v>1</v>
      </c>
      <c r="B10" s="497" t="s">
        <v>9</v>
      </c>
    </row>
    <row r="11" spans="1:2">
      <c r="A11" s="10">
        <v>2</v>
      </c>
      <c r="B11" s="493" t="s">
        <v>10</v>
      </c>
    </row>
    <row r="12" spans="1:2">
      <c r="A12" s="10">
        <v>3</v>
      </c>
      <c r="B12" s="495" t="s">
        <v>11</v>
      </c>
    </row>
    <row r="13" spans="1:2">
      <c r="A13" s="10">
        <v>4</v>
      </c>
      <c r="B13" s="493" t="s">
        <v>12</v>
      </c>
    </row>
    <row r="14" spans="1:2">
      <c r="A14" s="10">
        <v>5</v>
      </c>
      <c r="B14" s="493" t="s">
        <v>13</v>
      </c>
    </row>
    <row r="15" spans="1:2">
      <c r="A15" s="10">
        <v>6</v>
      </c>
      <c r="B15" s="493" t="s">
        <v>14</v>
      </c>
    </row>
    <row r="16" spans="1:2">
      <c r="A16" s="10">
        <v>7</v>
      </c>
      <c r="B16" s="493" t="s">
        <v>15</v>
      </c>
    </row>
    <row r="17" spans="1:2">
      <c r="A17" s="10">
        <v>8</v>
      </c>
      <c r="B17" s="493" t="s">
        <v>16</v>
      </c>
    </row>
    <row r="18" spans="1:2">
      <c r="A18" s="10">
        <v>9</v>
      </c>
      <c r="B18" s="493" t="s">
        <v>17</v>
      </c>
    </row>
    <row r="19" spans="1:2">
      <c r="A19" s="10"/>
      <c r="B19" s="493"/>
    </row>
    <row r="20" ht="20.25" spans="1:2">
      <c r="A20" s="491"/>
      <c r="B20" s="492" t="s">
        <v>18</v>
      </c>
    </row>
    <row r="21" spans="1:2">
      <c r="A21" s="10">
        <v>1</v>
      </c>
      <c r="B21" s="498" t="s">
        <v>19</v>
      </c>
    </row>
    <row r="22" spans="1:2">
      <c r="A22" s="10">
        <v>2</v>
      </c>
      <c r="B22" s="493" t="s">
        <v>20</v>
      </c>
    </row>
    <row r="23" spans="1:2">
      <c r="A23" s="10">
        <v>3</v>
      </c>
      <c r="B23" s="493" t="s">
        <v>21</v>
      </c>
    </row>
    <row r="24" spans="1:2">
      <c r="A24" s="10">
        <v>4</v>
      </c>
      <c r="B24" s="493" t="s">
        <v>22</v>
      </c>
    </row>
    <row r="25" spans="1:2">
      <c r="A25" s="10">
        <v>5</v>
      </c>
      <c r="B25" s="493" t="s">
        <v>23</v>
      </c>
    </row>
    <row r="26" spans="1:2">
      <c r="A26" s="10">
        <v>6</v>
      </c>
      <c r="B26" s="493" t="s">
        <v>24</v>
      </c>
    </row>
    <row r="27" spans="1:2">
      <c r="A27" s="10">
        <v>7</v>
      </c>
      <c r="B27" s="493" t="s">
        <v>25</v>
      </c>
    </row>
    <row r="28" spans="1:2">
      <c r="A28" s="10"/>
      <c r="B28" s="493"/>
    </row>
    <row r="29" ht="20.25" spans="1:2">
      <c r="A29" s="491"/>
      <c r="B29" s="492" t="s">
        <v>26</v>
      </c>
    </row>
    <row r="30" spans="1:2">
      <c r="A30" s="10">
        <v>1</v>
      </c>
      <c r="B30" s="498" t="s">
        <v>27</v>
      </c>
    </row>
    <row r="31" spans="1:2">
      <c r="A31" s="10">
        <v>2</v>
      </c>
      <c r="B31" s="493" t="s">
        <v>28</v>
      </c>
    </row>
    <row r="32" spans="1:2">
      <c r="A32" s="10">
        <v>3</v>
      </c>
      <c r="B32" s="493" t="s">
        <v>29</v>
      </c>
    </row>
    <row r="33" ht="28.5" spans="1:2">
      <c r="A33" s="10">
        <v>4</v>
      </c>
      <c r="B33" s="493" t="s">
        <v>30</v>
      </c>
    </row>
    <row r="34" spans="1:2">
      <c r="A34" s="10">
        <v>5</v>
      </c>
      <c r="B34" s="493" t="s">
        <v>31</v>
      </c>
    </row>
    <row r="35" spans="1:2">
      <c r="A35" s="10">
        <v>6</v>
      </c>
      <c r="B35" s="493" t="s">
        <v>32</v>
      </c>
    </row>
    <row r="36" spans="1:2">
      <c r="A36" s="10">
        <v>7</v>
      </c>
      <c r="B36" s="493" t="s">
        <v>33</v>
      </c>
    </row>
    <row r="37" spans="1:2">
      <c r="A37" s="10"/>
      <c r="B37" s="493"/>
    </row>
    <row r="39" spans="1:2">
      <c r="A39" s="499" t="s">
        <v>34</v>
      </c>
      <c r="B39" s="50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workbookViewId="0">
      <selection activeCell="F9" sqref="F9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5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250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276</v>
      </c>
      <c r="H2" s="4"/>
      <c r="I2" s="4" t="s">
        <v>277</v>
      </c>
      <c r="J2" s="4"/>
      <c r="K2" s="6" t="s">
        <v>278</v>
      </c>
      <c r="L2" s="96" t="s">
        <v>279</v>
      </c>
      <c r="M2" s="19" t="s">
        <v>280</v>
      </c>
    </row>
    <row r="3" s="1" customFormat="1" ht="16.5" spans="1:13">
      <c r="A3" s="4"/>
      <c r="B3" s="7"/>
      <c r="C3" s="7"/>
      <c r="D3" s="7"/>
      <c r="E3" s="7"/>
      <c r="F3" s="7"/>
      <c r="G3" s="4" t="s">
        <v>281</v>
      </c>
      <c r="H3" s="4" t="s">
        <v>282</v>
      </c>
      <c r="I3" s="4" t="s">
        <v>281</v>
      </c>
      <c r="J3" s="4" t="s">
        <v>282</v>
      </c>
      <c r="K3" s="8"/>
      <c r="L3" s="97"/>
      <c r="M3" s="20"/>
    </row>
    <row r="4" ht="22" customHeight="1" spans="1:13">
      <c r="A4" s="80">
        <v>1</v>
      </c>
      <c r="B4" s="23" t="s">
        <v>269</v>
      </c>
      <c r="C4" s="24" t="s">
        <v>265</v>
      </c>
      <c r="D4" s="25" t="s">
        <v>266</v>
      </c>
      <c r="E4" s="24" t="s">
        <v>267</v>
      </c>
      <c r="F4" s="26" t="s">
        <v>268</v>
      </c>
      <c r="G4" s="81">
        <v>-0.01</v>
      </c>
      <c r="H4" s="82">
        <v>0</v>
      </c>
      <c r="I4" s="82">
        <v>0.02</v>
      </c>
      <c r="J4" s="82">
        <v>0</v>
      </c>
      <c r="K4" s="98"/>
      <c r="L4" s="9" t="s">
        <v>95</v>
      </c>
      <c r="M4" s="9" t="s">
        <v>283</v>
      </c>
    </row>
    <row r="5" ht="22" customHeight="1" spans="1:13">
      <c r="A5" s="80">
        <v>2</v>
      </c>
      <c r="B5" s="23" t="s">
        <v>269</v>
      </c>
      <c r="C5" s="24" t="s">
        <v>270</v>
      </c>
      <c r="D5" s="25" t="s">
        <v>266</v>
      </c>
      <c r="E5" s="24" t="s">
        <v>271</v>
      </c>
      <c r="F5" s="26" t="s">
        <v>268</v>
      </c>
      <c r="G5" s="81">
        <v>-0.01</v>
      </c>
      <c r="H5" s="82">
        <v>0</v>
      </c>
      <c r="I5" s="82">
        <v>0.02</v>
      </c>
      <c r="J5" s="82">
        <v>0</v>
      </c>
      <c r="K5" s="98"/>
      <c r="L5" s="9" t="s">
        <v>95</v>
      </c>
      <c r="M5" s="9" t="s">
        <v>283</v>
      </c>
    </row>
    <row r="6" ht="22" customHeight="1" spans="1:13">
      <c r="A6" s="80"/>
      <c r="B6" s="83"/>
      <c r="C6" s="29"/>
      <c r="D6" s="30"/>
      <c r="E6" s="31"/>
      <c r="F6" s="32"/>
      <c r="G6" s="84"/>
      <c r="H6" s="84"/>
      <c r="I6" s="84"/>
      <c r="J6" s="84"/>
      <c r="K6" s="98"/>
      <c r="L6" s="9"/>
      <c r="M6" s="9"/>
    </row>
    <row r="7" ht="22" customHeight="1" spans="1:13">
      <c r="A7" s="80"/>
      <c r="B7" s="83"/>
      <c r="C7" s="29"/>
      <c r="D7" s="30"/>
      <c r="E7" s="31"/>
      <c r="F7" s="32"/>
      <c r="G7" s="84"/>
      <c r="H7" s="84"/>
      <c r="I7" s="84"/>
      <c r="J7" s="84"/>
      <c r="K7" s="98"/>
      <c r="L7" s="9"/>
      <c r="M7" s="9"/>
    </row>
    <row r="8" ht="22" customHeight="1" spans="1:13">
      <c r="A8" s="80"/>
      <c r="B8" s="83"/>
      <c r="C8" s="29"/>
      <c r="D8" s="30"/>
      <c r="E8" s="31"/>
      <c r="F8" s="32"/>
      <c r="G8" s="84"/>
      <c r="H8" s="84"/>
      <c r="I8" s="84"/>
      <c r="J8" s="84"/>
      <c r="K8" s="98"/>
      <c r="L8" s="9"/>
      <c r="M8" s="9"/>
    </row>
    <row r="9" customFormat="1" ht="22" customHeight="1" spans="1:13">
      <c r="A9" s="80"/>
      <c r="B9" s="83"/>
      <c r="C9" s="33"/>
      <c r="D9" s="33"/>
      <c r="E9" s="33"/>
      <c r="F9" s="32"/>
      <c r="G9" s="84"/>
      <c r="H9" s="84"/>
      <c r="I9" s="84"/>
      <c r="J9" s="84"/>
      <c r="K9" s="98"/>
      <c r="L9" s="9"/>
      <c r="M9" s="9"/>
    </row>
    <row r="10" customFormat="1" ht="22" customHeight="1" spans="1:13">
      <c r="A10" s="80"/>
      <c r="B10" s="83"/>
      <c r="C10" s="33"/>
      <c r="D10" s="33"/>
      <c r="E10" s="33"/>
      <c r="F10" s="32"/>
      <c r="G10" s="84"/>
      <c r="H10" s="84"/>
      <c r="I10" s="84"/>
      <c r="J10" s="84"/>
      <c r="K10" s="98"/>
      <c r="L10" s="9"/>
      <c r="M10" s="9"/>
    </row>
    <row r="11" customFormat="1" ht="22" customHeight="1" spans="1:13">
      <c r="A11" s="80"/>
      <c r="B11" s="83"/>
      <c r="C11" s="33"/>
      <c r="D11" s="33"/>
      <c r="E11" s="33"/>
      <c r="F11" s="32"/>
      <c r="G11" s="84"/>
      <c r="H11" s="84"/>
      <c r="I11" s="84"/>
      <c r="J11" s="84"/>
      <c r="K11" s="98"/>
      <c r="L11" s="9"/>
      <c r="M11" s="9"/>
    </row>
    <row r="12" customFormat="1" ht="22" customHeight="1" spans="1:13">
      <c r="A12" s="85"/>
      <c r="B12" s="86"/>
      <c r="C12" s="87"/>
      <c r="D12" s="88"/>
      <c r="E12" s="89"/>
      <c r="F12" s="32"/>
      <c r="G12" s="90"/>
      <c r="H12" s="91"/>
      <c r="I12" s="99"/>
      <c r="J12" s="99"/>
      <c r="K12" s="100"/>
      <c r="L12" s="101"/>
      <c r="M12" s="102"/>
    </row>
    <row r="13" s="2" customFormat="1" ht="18.75" spans="1:13">
      <c r="A13" s="13" t="s">
        <v>284</v>
      </c>
      <c r="B13" s="14"/>
      <c r="C13" s="14"/>
      <c r="D13" s="92"/>
      <c r="E13" s="15"/>
      <c r="F13" s="93"/>
      <c r="G13" s="34"/>
      <c r="H13" s="13" t="s">
        <v>273</v>
      </c>
      <c r="I13" s="14"/>
      <c r="J13" s="14"/>
      <c r="K13" s="15"/>
      <c r="L13" s="103"/>
      <c r="M13" s="21"/>
    </row>
    <row r="14" ht="84" customHeight="1" spans="1:13">
      <c r="A14" s="94" t="s">
        <v>285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104"/>
    </row>
  </sheetData>
  <mergeCells count="15">
    <mergeCell ref="A1:M1"/>
    <mergeCell ref="G2:H2"/>
    <mergeCell ref="I2:J2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1 M12 M1:M3 M5:M6 M7:M8 M9:M10 M13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workbookViewId="0">
      <selection activeCell="H12" sqref="H12:I12"/>
    </sheetView>
  </sheetViews>
  <sheetFormatPr defaultColWidth="9" defaultRowHeight="14.25"/>
  <cols>
    <col min="1" max="2" width="8.625" customWidth="1"/>
    <col min="3" max="3" width="16.625" customWidth="1"/>
    <col min="4" max="4" width="12.875" customWidth="1"/>
    <col min="5" max="5" width="13.625" customWidth="1"/>
    <col min="6" max="6" width="14.3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287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1" t="s">
        <v>288</v>
      </c>
      <c r="H2" s="42"/>
      <c r="I2" s="77"/>
      <c r="J2" s="41" t="s">
        <v>289</v>
      </c>
      <c r="K2" s="42"/>
      <c r="L2" s="77"/>
      <c r="M2" s="41" t="s">
        <v>290</v>
      </c>
      <c r="N2" s="42"/>
      <c r="O2" s="77"/>
      <c r="P2" s="41" t="s">
        <v>291</v>
      </c>
      <c r="Q2" s="42"/>
      <c r="R2" s="77"/>
      <c r="S2" s="42" t="s">
        <v>292</v>
      </c>
      <c r="T2" s="42"/>
      <c r="U2" s="77"/>
      <c r="V2" s="37" t="s">
        <v>293</v>
      </c>
      <c r="W2" s="37" t="s">
        <v>264</v>
      </c>
    </row>
    <row r="3" s="1" customFormat="1" ht="16.5" spans="1:23">
      <c r="A3" s="7"/>
      <c r="B3" s="43"/>
      <c r="C3" s="43"/>
      <c r="D3" s="43"/>
      <c r="E3" s="43"/>
      <c r="F3" s="43"/>
      <c r="G3" s="4" t="s">
        <v>294</v>
      </c>
      <c r="H3" s="4" t="s">
        <v>67</v>
      </c>
      <c r="I3" s="4" t="s">
        <v>255</v>
      </c>
      <c r="J3" s="4" t="s">
        <v>294</v>
      </c>
      <c r="K3" s="4" t="s">
        <v>67</v>
      </c>
      <c r="L3" s="4" t="s">
        <v>255</v>
      </c>
      <c r="M3" s="4" t="s">
        <v>294</v>
      </c>
      <c r="N3" s="4" t="s">
        <v>67</v>
      </c>
      <c r="O3" s="4" t="s">
        <v>255</v>
      </c>
      <c r="P3" s="4" t="s">
        <v>294</v>
      </c>
      <c r="Q3" s="4" t="s">
        <v>67</v>
      </c>
      <c r="R3" s="4" t="s">
        <v>255</v>
      </c>
      <c r="S3" s="4" t="s">
        <v>294</v>
      </c>
      <c r="T3" s="4" t="s">
        <v>67</v>
      </c>
      <c r="U3" s="4" t="s">
        <v>255</v>
      </c>
      <c r="V3" s="79"/>
      <c r="W3" s="79"/>
    </row>
    <row r="4" spans="1:23">
      <c r="A4" s="44" t="s">
        <v>295</v>
      </c>
      <c r="B4" s="45" t="s">
        <v>269</v>
      </c>
      <c r="C4" s="24" t="s">
        <v>265</v>
      </c>
      <c r="D4" s="25" t="s">
        <v>266</v>
      </c>
      <c r="E4" s="24" t="s">
        <v>267</v>
      </c>
      <c r="F4" s="26" t="s">
        <v>268</v>
      </c>
      <c r="G4" s="46"/>
      <c r="H4" s="47"/>
      <c r="I4" s="47"/>
      <c r="J4" s="47"/>
      <c r="K4" s="27"/>
      <c r="L4" s="27"/>
      <c r="M4" s="9"/>
      <c r="N4" s="9"/>
      <c r="O4" s="9"/>
      <c r="P4" s="9"/>
      <c r="Q4" s="9"/>
      <c r="R4" s="9"/>
      <c r="S4" s="9"/>
      <c r="T4" s="9"/>
      <c r="U4" s="9"/>
      <c r="V4" s="9" t="s">
        <v>296</v>
      </c>
      <c r="W4" s="9"/>
    </row>
    <row r="5" ht="16.5" spans="1:23">
      <c r="A5" s="44" t="s">
        <v>295</v>
      </c>
      <c r="B5" s="45" t="s">
        <v>269</v>
      </c>
      <c r="C5" s="24" t="s">
        <v>270</v>
      </c>
      <c r="D5" s="25" t="s">
        <v>266</v>
      </c>
      <c r="E5" s="24" t="s">
        <v>271</v>
      </c>
      <c r="F5" s="26" t="s">
        <v>268</v>
      </c>
      <c r="G5" s="48" t="s">
        <v>297</v>
      </c>
      <c r="H5" s="49"/>
      <c r="I5" s="78"/>
      <c r="J5" s="48" t="s">
        <v>298</v>
      </c>
      <c r="K5" s="49"/>
      <c r="L5" s="78"/>
      <c r="M5" s="41" t="s">
        <v>299</v>
      </c>
      <c r="N5" s="42"/>
      <c r="O5" s="77"/>
      <c r="P5" s="41" t="s">
        <v>300</v>
      </c>
      <c r="Q5" s="42"/>
      <c r="R5" s="77"/>
      <c r="S5" s="42" t="s">
        <v>301</v>
      </c>
      <c r="T5" s="42"/>
      <c r="U5" s="77"/>
      <c r="V5" s="9"/>
      <c r="W5" s="9"/>
    </row>
    <row r="6" ht="16.5" spans="1:23">
      <c r="A6" s="50"/>
      <c r="B6" s="51"/>
      <c r="C6" s="29"/>
      <c r="D6" s="52"/>
      <c r="E6" s="31"/>
      <c r="F6" s="52"/>
      <c r="G6" s="53" t="s">
        <v>294</v>
      </c>
      <c r="H6" s="53" t="s">
        <v>67</v>
      </c>
      <c r="I6" s="53" t="s">
        <v>255</v>
      </c>
      <c r="J6" s="53" t="s">
        <v>294</v>
      </c>
      <c r="K6" s="53" t="s">
        <v>67</v>
      </c>
      <c r="L6" s="53" t="s">
        <v>255</v>
      </c>
      <c r="M6" s="4" t="s">
        <v>294</v>
      </c>
      <c r="N6" s="4" t="s">
        <v>67</v>
      </c>
      <c r="O6" s="4" t="s">
        <v>255</v>
      </c>
      <c r="P6" s="4" t="s">
        <v>294</v>
      </c>
      <c r="Q6" s="4" t="s">
        <v>67</v>
      </c>
      <c r="R6" s="4" t="s">
        <v>255</v>
      </c>
      <c r="S6" s="4" t="s">
        <v>294</v>
      </c>
      <c r="T6" s="4" t="s">
        <v>67</v>
      </c>
      <c r="U6" s="4" t="s">
        <v>255</v>
      </c>
      <c r="V6" s="9"/>
      <c r="W6" s="9"/>
    </row>
    <row r="7" ht="16.5" spans="1:23">
      <c r="A7" s="50"/>
      <c r="B7" s="51"/>
      <c r="C7" s="29"/>
      <c r="D7" s="52"/>
      <c r="E7" s="31"/>
      <c r="F7" s="52"/>
      <c r="G7" s="53"/>
      <c r="H7" s="53"/>
      <c r="I7" s="53"/>
      <c r="J7" s="53"/>
      <c r="K7" s="53"/>
      <c r="L7" s="53"/>
      <c r="M7" s="4"/>
      <c r="N7" s="4"/>
      <c r="O7" s="4"/>
      <c r="P7" s="4"/>
      <c r="Q7" s="4"/>
      <c r="R7" s="4"/>
      <c r="S7" s="4"/>
      <c r="T7" s="4"/>
      <c r="U7" s="4"/>
      <c r="V7" s="9"/>
      <c r="W7" s="9"/>
    </row>
    <row r="8" spans="1:23">
      <c r="A8" s="54"/>
      <c r="B8" s="55"/>
      <c r="C8" s="29"/>
      <c r="D8" s="56"/>
      <c r="E8" s="31"/>
      <c r="F8" s="52"/>
      <c r="G8" s="27"/>
      <c r="H8" s="47"/>
      <c r="I8" s="47"/>
      <c r="J8" s="47"/>
      <c r="K8" s="47"/>
      <c r="L8" s="27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15" spans="1:23">
      <c r="A9" s="57"/>
      <c r="B9" s="58"/>
      <c r="C9" s="29"/>
      <c r="D9" s="59"/>
      <c r="E9" s="31"/>
      <c r="F9" s="52"/>
      <c r="G9" s="9"/>
      <c r="H9" s="47"/>
      <c r="I9" s="47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2" customHeight="1" spans="1:23">
      <c r="A10" s="60"/>
      <c r="B10" s="61"/>
      <c r="C10" s="29"/>
      <c r="D10" s="62"/>
      <c r="E10" s="31"/>
      <c r="F10" s="52"/>
      <c r="G10" s="9"/>
      <c r="H10" s="47"/>
      <c r="I10" s="47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16.5" spans="1:23">
      <c r="A11" s="57"/>
      <c r="B11" s="61"/>
      <c r="C11" s="63"/>
      <c r="D11" s="62"/>
      <c r="E11" s="30"/>
      <c r="F11" s="52"/>
      <c r="G11" s="9"/>
      <c r="H11" s="47"/>
      <c r="I11" s="47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ht="16.5" spans="1:23">
      <c r="A12" s="60"/>
      <c r="B12" s="64"/>
      <c r="C12" s="63"/>
      <c r="D12" s="65"/>
      <c r="E12" s="30"/>
      <c r="F12" s="5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ht="16.5" spans="1:23">
      <c r="A13" s="66"/>
      <c r="B13" s="67"/>
      <c r="C13" s="33"/>
      <c r="D13" s="68"/>
      <c r="E13" s="33"/>
      <c r="F13" s="32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ht="16.5" spans="1:23">
      <c r="A14" s="69"/>
      <c r="B14" s="70"/>
      <c r="C14" s="33"/>
      <c r="D14" s="71"/>
      <c r="E14" s="33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ht="16.5" spans="1:23">
      <c r="A15" s="69"/>
      <c r="B15" s="70"/>
      <c r="C15" s="33"/>
      <c r="D15" s="71"/>
      <c r="E15" s="33"/>
      <c r="F15" s="32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ht="16.5" spans="1:23">
      <c r="A16" s="69"/>
      <c r="B16" s="70"/>
      <c r="C16" s="33"/>
      <c r="D16" s="71"/>
      <c r="E16" s="33"/>
      <c r="F16" s="32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ht="16.5" spans="1:23">
      <c r="A17" s="72"/>
      <c r="B17" s="73"/>
      <c r="C17" s="33"/>
      <c r="D17" s="74"/>
      <c r="E17" s="33"/>
      <c r="F17" s="32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67"/>
      <c r="B18" s="67"/>
      <c r="C18" s="67"/>
      <c r="D18" s="67"/>
      <c r="E18" s="67"/>
      <c r="F18" s="67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>
      <c r="A19" s="73"/>
      <c r="B19" s="73"/>
      <c r="C19" s="73"/>
      <c r="D19" s="73"/>
      <c r="E19" s="73"/>
      <c r="F19" s="73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="2" customFormat="1" ht="33" customHeight="1" spans="1:23">
      <c r="A21" s="13" t="s">
        <v>302</v>
      </c>
      <c r="B21" s="14"/>
      <c r="C21" s="14"/>
      <c r="D21" s="14"/>
      <c r="E21" s="15"/>
      <c r="F21" s="16"/>
      <c r="G21" s="34"/>
      <c r="H21" s="40"/>
      <c r="I21" s="40"/>
      <c r="J21" s="13" t="s">
        <v>273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5"/>
      <c r="V21" s="14"/>
      <c r="W21" s="21"/>
    </row>
    <row r="22" ht="80" customHeight="1" spans="1:23">
      <c r="A22" s="75" t="s">
        <v>303</v>
      </c>
      <c r="B22" s="75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1:E21"/>
    <mergeCell ref="F21:G21"/>
    <mergeCell ref="J21:U21"/>
    <mergeCell ref="A22:W22"/>
    <mergeCell ref="A2:A3"/>
    <mergeCell ref="A9:A10"/>
    <mergeCell ref="A11:A12"/>
    <mergeCell ref="A18:A19"/>
    <mergeCell ref="B2:B3"/>
    <mergeCell ref="B9:B12"/>
    <mergeCell ref="B13:B17"/>
    <mergeCell ref="B18:B19"/>
    <mergeCell ref="C2:C3"/>
    <mergeCell ref="C18:C19"/>
    <mergeCell ref="D2:D3"/>
    <mergeCell ref="D13:D17"/>
    <mergeCell ref="D18:D19"/>
    <mergeCell ref="E2:E3"/>
    <mergeCell ref="E18:E19"/>
    <mergeCell ref="F2:F3"/>
    <mergeCell ref="F18:F19"/>
    <mergeCell ref="V2:V3"/>
    <mergeCell ref="W2:W3"/>
  </mergeCells>
  <dataValidations count="1">
    <dataValidation type="list" allowBlank="1" showInputMessage="1" showErrorMessage="1" sqref="W1 W7 W14 W15 W16 W4:W6 W8:W13 W17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6" t="s">
        <v>305</v>
      </c>
      <c r="B2" s="37" t="s">
        <v>251</v>
      </c>
      <c r="C2" s="37" t="s">
        <v>252</v>
      </c>
      <c r="D2" s="37" t="s">
        <v>253</v>
      </c>
      <c r="E2" s="37" t="s">
        <v>254</v>
      </c>
      <c r="F2" s="37" t="s">
        <v>255</v>
      </c>
      <c r="G2" s="36" t="s">
        <v>306</v>
      </c>
      <c r="H2" s="36" t="s">
        <v>307</v>
      </c>
      <c r="I2" s="36" t="s">
        <v>308</v>
      </c>
      <c r="J2" s="36" t="s">
        <v>307</v>
      </c>
      <c r="K2" s="36" t="s">
        <v>309</v>
      </c>
      <c r="L2" s="36" t="s">
        <v>307</v>
      </c>
      <c r="M2" s="37" t="s">
        <v>293</v>
      </c>
      <c r="N2" s="37" t="s">
        <v>264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8" t="s">
        <v>305</v>
      </c>
      <c r="B4" s="39" t="s">
        <v>310</v>
      </c>
      <c r="C4" s="39" t="s">
        <v>294</v>
      </c>
      <c r="D4" s="39" t="s">
        <v>253</v>
      </c>
      <c r="E4" s="37" t="s">
        <v>254</v>
      </c>
      <c r="F4" s="37" t="s">
        <v>255</v>
      </c>
      <c r="G4" s="36" t="s">
        <v>306</v>
      </c>
      <c r="H4" s="36" t="s">
        <v>307</v>
      </c>
      <c r="I4" s="36" t="s">
        <v>308</v>
      </c>
      <c r="J4" s="36" t="s">
        <v>307</v>
      </c>
      <c r="K4" s="36" t="s">
        <v>309</v>
      </c>
      <c r="L4" s="36" t="s">
        <v>307</v>
      </c>
      <c r="M4" s="37" t="s">
        <v>293</v>
      </c>
      <c r="N4" s="37" t="s">
        <v>264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311</v>
      </c>
      <c r="B11" s="14"/>
      <c r="C11" s="14"/>
      <c r="D11" s="15"/>
      <c r="E11" s="16"/>
      <c r="F11" s="40"/>
      <c r="G11" s="34"/>
      <c r="H11" s="40"/>
      <c r="I11" s="13" t="s">
        <v>312</v>
      </c>
      <c r="J11" s="14"/>
      <c r="K11" s="14"/>
      <c r="L11" s="14"/>
      <c r="M11" s="14"/>
      <c r="N11" s="21"/>
    </row>
    <row r="12" ht="16.5" spans="1:14">
      <c r="A12" s="17" t="s">
        <v>313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25" zoomScaleNormal="125" workbookViewId="0">
      <selection activeCell="F8" sqref="F8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287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315</v>
      </c>
      <c r="H2" s="4" t="s">
        <v>316</v>
      </c>
      <c r="I2" s="4" t="s">
        <v>317</v>
      </c>
      <c r="J2" s="4" t="s">
        <v>318</v>
      </c>
      <c r="K2" s="5" t="s">
        <v>293</v>
      </c>
      <c r="L2" s="5" t="s">
        <v>264</v>
      </c>
    </row>
    <row r="3" ht="30" customHeight="1" spans="1:12">
      <c r="A3" s="22" t="s">
        <v>295</v>
      </c>
      <c r="B3" s="23" t="s">
        <v>269</v>
      </c>
      <c r="C3" s="24" t="s">
        <v>265</v>
      </c>
      <c r="D3" s="25" t="s">
        <v>266</v>
      </c>
      <c r="E3" s="24" t="s">
        <v>267</v>
      </c>
      <c r="F3" s="26" t="s">
        <v>268</v>
      </c>
      <c r="G3" s="9" t="s">
        <v>319</v>
      </c>
      <c r="H3" s="27" t="s">
        <v>320</v>
      </c>
      <c r="I3" s="27"/>
      <c r="J3" s="9"/>
      <c r="K3" s="35" t="s">
        <v>321</v>
      </c>
      <c r="L3" s="9" t="s">
        <v>283</v>
      </c>
    </row>
    <row r="4" ht="30" customHeight="1" spans="1:12">
      <c r="A4" s="22" t="s">
        <v>295</v>
      </c>
      <c r="B4" s="23" t="s">
        <v>269</v>
      </c>
      <c r="C4" s="24" t="s">
        <v>270</v>
      </c>
      <c r="D4" s="25" t="s">
        <v>266</v>
      </c>
      <c r="E4" s="24" t="s">
        <v>271</v>
      </c>
      <c r="F4" s="26" t="s">
        <v>268</v>
      </c>
      <c r="G4" s="9" t="s">
        <v>319</v>
      </c>
      <c r="H4" s="27" t="s">
        <v>320</v>
      </c>
      <c r="I4" s="27"/>
      <c r="J4" s="9"/>
      <c r="K4" s="35" t="s">
        <v>321</v>
      </c>
      <c r="L4" s="9" t="s">
        <v>283</v>
      </c>
    </row>
    <row r="5" ht="30" customHeight="1" spans="1:12">
      <c r="A5" s="22"/>
      <c r="B5" s="28"/>
      <c r="C5" s="29"/>
      <c r="D5" s="30"/>
      <c r="E5" s="31"/>
      <c r="F5" s="32"/>
      <c r="G5" s="9"/>
      <c r="H5" s="27"/>
      <c r="I5" s="10"/>
      <c r="J5" s="10"/>
      <c r="K5" s="35"/>
      <c r="L5" s="9"/>
    </row>
    <row r="6" ht="30" customHeight="1" spans="1:12">
      <c r="A6" s="22"/>
      <c r="B6" s="28"/>
      <c r="C6" s="29"/>
      <c r="D6" s="30"/>
      <c r="E6" s="31"/>
      <c r="F6" s="32"/>
      <c r="G6" s="9"/>
      <c r="H6" s="27"/>
      <c r="I6" s="10"/>
      <c r="J6" s="10"/>
      <c r="K6" s="35"/>
      <c r="L6" s="9"/>
    </row>
    <row r="7" ht="30" customHeight="1" spans="1:12">
      <c r="A7" s="22"/>
      <c r="B7" s="28"/>
      <c r="C7" s="29"/>
      <c r="D7" s="30"/>
      <c r="E7" s="31"/>
      <c r="F7" s="32"/>
      <c r="G7" s="9"/>
      <c r="H7" s="27"/>
      <c r="I7" s="27"/>
      <c r="J7" s="9"/>
      <c r="K7" s="35"/>
      <c r="L7" s="9"/>
    </row>
    <row r="8" ht="30" customHeight="1" spans="1:12">
      <c r="A8" s="22"/>
      <c r="B8" s="28"/>
      <c r="C8" s="33"/>
      <c r="D8" s="33"/>
      <c r="E8" s="33"/>
      <c r="F8" s="32"/>
      <c r="G8" s="9"/>
      <c r="H8" s="27"/>
      <c r="I8" s="27"/>
      <c r="J8" s="9"/>
      <c r="K8" s="35"/>
      <c r="L8" s="9"/>
    </row>
    <row r="9" ht="30" customHeight="1" spans="1:12">
      <c r="A9" s="22"/>
      <c r="B9" s="28"/>
      <c r="C9" s="33"/>
      <c r="D9" s="33"/>
      <c r="E9" s="33"/>
      <c r="F9" s="32"/>
      <c r="G9" s="9"/>
      <c r="H9" s="27"/>
      <c r="I9" s="10"/>
      <c r="J9" s="10"/>
      <c r="K9" s="35"/>
      <c r="L9" s="9"/>
    </row>
    <row r="10" ht="30" customHeight="1" spans="1:12">
      <c r="A10" s="22"/>
      <c r="B10" s="28"/>
      <c r="C10" s="33"/>
      <c r="D10" s="33"/>
      <c r="E10" s="33"/>
      <c r="F10" s="32"/>
      <c r="G10" s="9"/>
      <c r="H10" s="27"/>
      <c r="I10" s="10"/>
      <c r="J10" s="10"/>
      <c r="K10" s="35"/>
      <c r="L10" s="9"/>
    </row>
    <row r="11" ht="30" customHeight="1" spans="1:12">
      <c r="A11" s="22"/>
      <c r="B11" s="28"/>
      <c r="C11" s="33"/>
      <c r="D11" s="33"/>
      <c r="E11" s="33"/>
      <c r="F11" s="32"/>
      <c r="G11" s="9"/>
      <c r="H11" s="27"/>
      <c r="I11" s="10"/>
      <c r="J11" s="10"/>
      <c r="K11" s="35"/>
      <c r="L11" s="9"/>
    </row>
    <row r="12" ht="30" customHeight="1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="2" customFormat="1" ht="18.75" spans="1:12">
      <c r="A13" s="13" t="s">
        <v>322</v>
      </c>
      <c r="B13" s="14"/>
      <c r="C13" s="14"/>
      <c r="D13" s="14"/>
      <c r="E13" s="15"/>
      <c r="F13" s="16"/>
      <c r="G13" s="34"/>
      <c r="H13" s="13" t="s">
        <v>323</v>
      </c>
      <c r="I13" s="14"/>
      <c r="J13" s="14"/>
      <c r="K13" s="14"/>
      <c r="L13" s="21"/>
    </row>
    <row r="14" ht="16.5" spans="1:12">
      <c r="A14" s="17" t="s">
        <v>324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 L7 L11 L4:L6 L8:L10 L12:L14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11" sqref="H11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250</v>
      </c>
      <c r="B2" s="5" t="s">
        <v>255</v>
      </c>
      <c r="C2" s="5" t="s">
        <v>294</v>
      </c>
      <c r="D2" s="5" t="s">
        <v>253</v>
      </c>
      <c r="E2" s="5" t="s">
        <v>254</v>
      </c>
      <c r="F2" s="4" t="s">
        <v>326</v>
      </c>
      <c r="G2" s="4" t="s">
        <v>277</v>
      </c>
      <c r="H2" s="6" t="s">
        <v>278</v>
      </c>
      <c r="I2" s="19" t="s">
        <v>280</v>
      </c>
    </row>
    <row r="3" s="1" customFormat="1" ht="16.5" spans="1:9">
      <c r="A3" s="4"/>
      <c r="B3" s="7"/>
      <c r="C3" s="7"/>
      <c r="D3" s="7"/>
      <c r="E3" s="7"/>
      <c r="F3" s="4" t="s">
        <v>327</v>
      </c>
      <c r="G3" s="4" t="s">
        <v>281</v>
      </c>
      <c r="H3" s="8"/>
      <c r="I3" s="20"/>
    </row>
    <row r="4" spans="1:9">
      <c r="A4" s="9">
        <v>1</v>
      </c>
      <c r="B4" s="10" t="s">
        <v>328</v>
      </c>
      <c r="C4" s="11" t="s">
        <v>329</v>
      </c>
      <c r="D4" s="9" t="s">
        <v>330</v>
      </c>
      <c r="E4" s="9" t="s">
        <v>62</v>
      </c>
      <c r="F4" s="12" t="s">
        <v>331</v>
      </c>
      <c r="G4" s="12" t="s">
        <v>332</v>
      </c>
      <c r="H4" s="9">
        <f>G4+F4</f>
        <v>-9</v>
      </c>
      <c r="I4" s="9" t="s">
        <v>283</v>
      </c>
    </row>
    <row r="5" spans="1:9">
      <c r="A5" s="9">
        <v>2</v>
      </c>
      <c r="B5" s="10" t="s">
        <v>328</v>
      </c>
      <c r="C5" s="11" t="s">
        <v>329</v>
      </c>
      <c r="D5" s="9" t="s">
        <v>267</v>
      </c>
      <c r="E5" s="9" t="s">
        <v>62</v>
      </c>
      <c r="F5" s="9">
        <v>-5</v>
      </c>
      <c r="G5" s="9">
        <v>-4</v>
      </c>
      <c r="H5" s="9">
        <f>G5+F5</f>
        <v>-9</v>
      </c>
      <c r="I5" s="9" t="s">
        <v>283</v>
      </c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333</v>
      </c>
      <c r="B12" s="14"/>
      <c r="C12" s="14"/>
      <c r="D12" s="15"/>
      <c r="E12" s="16"/>
      <c r="F12" s="13" t="s">
        <v>334</v>
      </c>
      <c r="G12" s="14"/>
      <c r="H12" s="15"/>
      <c r="I12" s="21"/>
    </row>
    <row r="13" ht="16.5" spans="1:9">
      <c r="A13" s="17" t="s">
        <v>335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E23" sqref="E23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9" t="s">
        <v>35</v>
      </c>
      <c r="C2" s="470"/>
      <c r="D2" s="470"/>
      <c r="E2" s="470"/>
      <c r="F2" s="470"/>
      <c r="G2" s="470"/>
      <c r="H2" s="470"/>
      <c r="I2" s="484"/>
    </row>
    <row r="3" ht="27.95" customHeight="1" spans="2:9">
      <c r="B3" s="471"/>
      <c r="C3" s="472"/>
      <c r="D3" s="473" t="s">
        <v>36</v>
      </c>
      <c r="E3" s="474"/>
      <c r="F3" s="475" t="s">
        <v>37</v>
      </c>
      <c r="G3" s="476"/>
      <c r="H3" s="473" t="s">
        <v>38</v>
      </c>
      <c r="I3" s="485"/>
    </row>
    <row r="4" ht="27.95" customHeight="1" spans="2:9">
      <c r="B4" s="471" t="s">
        <v>39</v>
      </c>
      <c r="C4" s="472" t="s">
        <v>40</v>
      </c>
      <c r="D4" s="472" t="s">
        <v>41</v>
      </c>
      <c r="E4" s="472" t="s">
        <v>42</v>
      </c>
      <c r="F4" s="477" t="s">
        <v>41</v>
      </c>
      <c r="G4" s="477" t="s">
        <v>42</v>
      </c>
      <c r="H4" s="472" t="s">
        <v>41</v>
      </c>
      <c r="I4" s="486" t="s">
        <v>42</v>
      </c>
    </row>
    <row r="5" ht="27.95" customHeight="1" spans="2:9">
      <c r="B5" s="478" t="s">
        <v>43</v>
      </c>
      <c r="C5" s="10">
        <v>13</v>
      </c>
      <c r="D5" s="10">
        <v>0</v>
      </c>
      <c r="E5" s="10">
        <v>1</v>
      </c>
      <c r="F5" s="479">
        <v>0</v>
      </c>
      <c r="G5" s="479">
        <v>1</v>
      </c>
      <c r="H5" s="10">
        <v>1</v>
      </c>
      <c r="I5" s="487">
        <v>2</v>
      </c>
    </row>
    <row r="6" ht="27.95" customHeight="1" spans="2:9">
      <c r="B6" s="478" t="s">
        <v>44</v>
      </c>
      <c r="C6" s="10">
        <v>20</v>
      </c>
      <c r="D6" s="10">
        <v>0</v>
      </c>
      <c r="E6" s="10">
        <v>1</v>
      </c>
      <c r="F6" s="479">
        <v>1</v>
      </c>
      <c r="G6" s="479">
        <v>2</v>
      </c>
      <c r="H6" s="10">
        <v>2</v>
      </c>
      <c r="I6" s="487">
        <v>3</v>
      </c>
    </row>
    <row r="7" ht="27.95" customHeight="1" spans="2:9">
      <c r="B7" s="478" t="s">
        <v>45</v>
      </c>
      <c r="C7" s="10">
        <v>32</v>
      </c>
      <c r="D7" s="10">
        <v>0</v>
      </c>
      <c r="E7" s="10">
        <v>1</v>
      </c>
      <c r="F7" s="479">
        <v>2</v>
      </c>
      <c r="G7" s="479">
        <v>3</v>
      </c>
      <c r="H7" s="10">
        <v>3</v>
      </c>
      <c r="I7" s="487">
        <v>4</v>
      </c>
    </row>
    <row r="8" ht="27.95" customHeight="1" spans="2:9">
      <c r="B8" s="478" t="s">
        <v>46</v>
      </c>
      <c r="C8" s="10">
        <v>50</v>
      </c>
      <c r="D8" s="10">
        <v>1</v>
      </c>
      <c r="E8" s="10">
        <v>2</v>
      </c>
      <c r="F8" s="479">
        <v>3</v>
      </c>
      <c r="G8" s="479">
        <v>4</v>
      </c>
      <c r="H8" s="10">
        <v>5</v>
      </c>
      <c r="I8" s="487">
        <v>6</v>
      </c>
    </row>
    <row r="9" ht="27.95" customHeight="1" spans="2:9">
      <c r="B9" s="478" t="s">
        <v>47</v>
      </c>
      <c r="C9" s="10">
        <v>80</v>
      </c>
      <c r="D9" s="10">
        <v>2</v>
      </c>
      <c r="E9" s="10">
        <v>3</v>
      </c>
      <c r="F9" s="479">
        <v>5</v>
      </c>
      <c r="G9" s="479">
        <v>6</v>
      </c>
      <c r="H9" s="10">
        <v>7</v>
      </c>
      <c r="I9" s="487">
        <v>8</v>
      </c>
    </row>
    <row r="10" ht="27.95" customHeight="1" spans="2:9">
      <c r="B10" s="478" t="s">
        <v>48</v>
      </c>
      <c r="C10" s="10">
        <v>125</v>
      </c>
      <c r="D10" s="10">
        <v>3</v>
      </c>
      <c r="E10" s="10">
        <v>4</v>
      </c>
      <c r="F10" s="479">
        <v>7</v>
      </c>
      <c r="G10" s="479">
        <v>8</v>
      </c>
      <c r="H10" s="10">
        <v>10</v>
      </c>
      <c r="I10" s="487">
        <v>11</v>
      </c>
    </row>
    <row r="11" ht="27.95" customHeight="1" spans="2:9">
      <c r="B11" s="478" t="s">
        <v>49</v>
      </c>
      <c r="C11" s="10">
        <v>200</v>
      </c>
      <c r="D11" s="10">
        <v>5</v>
      </c>
      <c r="E11" s="10">
        <v>6</v>
      </c>
      <c r="F11" s="479">
        <v>10</v>
      </c>
      <c r="G11" s="479">
        <v>11</v>
      </c>
      <c r="H11" s="10">
        <v>14</v>
      </c>
      <c r="I11" s="487">
        <v>15</v>
      </c>
    </row>
    <row r="12" ht="27.95" customHeight="1" spans="2:9">
      <c r="B12" s="480" t="s">
        <v>50</v>
      </c>
      <c r="C12" s="481">
        <v>315</v>
      </c>
      <c r="D12" s="481">
        <v>7</v>
      </c>
      <c r="E12" s="481">
        <v>8</v>
      </c>
      <c r="F12" s="482">
        <v>14</v>
      </c>
      <c r="G12" s="482">
        <v>15</v>
      </c>
      <c r="H12" s="481">
        <v>21</v>
      </c>
      <c r="I12" s="488">
        <v>22</v>
      </c>
    </row>
    <row r="14" spans="2:4">
      <c r="B14" s="483" t="s">
        <v>51</v>
      </c>
      <c r="C14" s="483"/>
      <c r="D14" s="48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workbookViewId="0">
      <selection activeCell="K25" sqref="K25"/>
    </sheetView>
  </sheetViews>
  <sheetFormatPr defaultColWidth="10.375" defaultRowHeight="16.5" customHeight="1"/>
  <cols>
    <col min="1" max="1" width="11.125" style="285" customWidth="1"/>
    <col min="2" max="9" width="10.375" style="285"/>
    <col min="10" max="10" width="8.875" style="285" customWidth="1"/>
    <col min="11" max="11" width="12" style="285" customWidth="1"/>
    <col min="12" max="16384" width="10.375" style="285"/>
  </cols>
  <sheetData>
    <row r="1" ht="21" spans="1:11">
      <c r="A1" s="396" t="s">
        <v>52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</row>
    <row r="2" ht="15" spans="1:11">
      <c r="A2" s="286" t="s">
        <v>53</v>
      </c>
      <c r="B2" s="287" t="s">
        <v>54</v>
      </c>
      <c r="C2" s="287"/>
      <c r="D2" s="288" t="s">
        <v>55</v>
      </c>
      <c r="E2" s="288"/>
      <c r="F2" s="287" t="s">
        <v>56</v>
      </c>
      <c r="G2" s="287"/>
      <c r="H2" s="289" t="s">
        <v>57</v>
      </c>
      <c r="I2" s="358" t="s">
        <v>56</v>
      </c>
      <c r="J2" s="358"/>
      <c r="K2" s="359"/>
    </row>
    <row r="3" ht="14.25" spans="1:11">
      <c r="A3" s="290" t="s">
        <v>58</v>
      </c>
      <c r="B3" s="291"/>
      <c r="C3" s="292"/>
      <c r="D3" s="293" t="s">
        <v>59</v>
      </c>
      <c r="E3" s="294"/>
      <c r="F3" s="294"/>
      <c r="G3" s="295"/>
      <c r="H3" s="293" t="s">
        <v>60</v>
      </c>
      <c r="I3" s="294"/>
      <c r="J3" s="294"/>
      <c r="K3" s="295"/>
    </row>
    <row r="4" ht="14.25" spans="1:11">
      <c r="A4" s="296" t="s">
        <v>61</v>
      </c>
      <c r="B4" s="179" t="s">
        <v>62</v>
      </c>
      <c r="C4" s="180"/>
      <c r="D4" s="296" t="s">
        <v>63</v>
      </c>
      <c r="E4" s="297"/>
      <c r="F4" s="298">
        <v>45468</v>
      </c>
      <c r="G4" s="299"/>
      <c r="H4" s="296" t="s">
        <v>64</v>
      </c>
      <c r="I4" s="297"/>
      <c r="J4" s="179" t="s">
        <v>65</v>
      </c>
      <c r="K4" s="180" t="s">
        <v>66</v>
      </c>
    </row>
    <row r="5" ht="14.25" spans="1:11">
      <c r="A5" s="300" t="s">
        <v>67</v>
      </c>
      <c r="B5" s="179" t="s">
        <v>68</v>
      </c>
      <c r="C5" s="180"/>
      <c r="D5" s="296" t="s">
        <v>69</v>
      </c>
      <c r="E5" s="297"/>
      <c r="F5" s="298">
        <v>45457</v>
      </c>
      <c r="G5" s="299"/>
      <c r="H5" s="296" t="s">
        <v>70</v>
      </c>
      <c r="I5" s="297"/>
      <c r="J5" s="179" t="s">
        <v>65</v>
      </c>
      <c r="K5" s="180" t="s">
        <v>66</v>
      </c>
    </row>
    <row r="6" ht="14.25" spans="1:11">
      <c r="A6" s="296" t="s">
        <v>71</v>
      </c>
      <c r="B6" s="301" t="s">
        <v>72</v>
      </c>
      <c r="C6" s="302">
        <v>6</v>
      </c>
      <c r="D6" s="300" t="s">
        <v>73</v>
      </c>
      <c r="E6" s="303"/>
      <c r="F6" s="298">
        <v>45463</v>
      </c>
      <c r="G6" s="299"/>
      <c r="H6" s="296" t="s">
        <v>74</v>
      </c>
      <c r="I6" s="297"/>
      <c r="J6" s="179" t="s">
        <v>65</v>
      </c>
      <c r="K6" s="180" t="s">
        <v>66</v>
      </c>
    </row>
    <row r="7" ht="14.25" spans="1:11">
      <c r="A7" s="296" t="s">
        <v>75</v>
      </c>
      <c r="B7" s="304">
        <v>925</v>
      </c>
      <c r="C7" s="305"/>
      <c r="D7" s="300" t="s">
        <v>76</v>
      </c>
      <c r="E7" s="306"/>
      <c r="F7" s="298">
        <v>45466</v>
      </c>
      <c r="G7" s="299"/>
      <c r="H7" s="296" t="s">
        <v>77</v>
      </c>
      <c r="I7" s="297"/>
      <c r="J7" s="179" t="s">
        <v>65</v>
      </c>
      <c r="K7" s="180" t="s">
        <v>66</v>
      </c>
    </row>
    <row r="8" ht="15" spans="1:11">
      <c r="A8" s="307" t="s">
        <v>78</v>
      </c>
      <c r="B8" s="308" t="s">
        <v>79</v>
      </c>
      <c r="C8" s="309"/>
      <c r="D8" s="310" t="s">
        <v>80</v>
      </c>
      <c r="E8" s="311"/>
      <c r="F8" s="312">
        <v>45466</v>
      </c>
      <c r="G8" s="313"/>
      <c r="H8" s="310" t="s">
        <v>81</v>
      </c>
      <c r="I8" s="311"/>
      <c r="J8" s="330" t="s">
        <v>65</v>
      </c>
      <c r="K8" s="360" t="s">
        <v>66</v>
      </c>
    </row>
    <row r="9" ht="15" spans="1:11">
      <c r="A9" s="397" t="s">
        <v>82</v>
      </c>
      <c r="B9" s="398"/>
      <c r="C9" s="398"/>
      <c r="D9" s="399"/>
      <c r="E9" s="399"/>
      <c r="F9" s="399"/>
      <c r="G9" s="399"/>
      <c r="H9" s="399"/>
      <c r="I9" s="399"/>
      <c r="J9" s="399"/>
      <c r="K9" s="448"/>
    </row>
    <row r="10" ht="15" spans="1:11">
      <c r="A10" s="400" t="s">
        <v>83</v>
      </c>
      <c r="B10" s="401"/>
      <c r="C10" s="401"/>
      <c r="D10" s="401"/>
      <c r="E10" s="401"/>
      <c r="F10" s="401"/>
      <c r="G10" s="401"/>
      <c r="H10" s="401"/>
      <c r="I10" s="401"/>
      <c r="J10" s="401"/>
      <c r="K10" s="449"/>
    </row>
    <row r="11" ht="14.25" spans="1:11">
      <c r="A11" s="402" t="s">
        <v>84</v>
      </c>
      <c r="B11" s="403" t="s">
        <v>85</v>
      </c>
      <c r="C11" s="404" t="s">
        <v>86</v>
      </c>
      <c r="D11" s="405"/>
      <c r="E11" s="406" t="s">
        <v>87</v>
      </c>
      <c r="F11" s="403" t="s">
        <v>85</v>
      </c>
      <c r="G11" s="404" t="s">
        <v>86</v>
      </c>
      <c r="H11" s="404" t="s">
        <v>88</v>
      </c>
      <c r="I11" s="406" t="s">
        <v>89</v>
      </c>
      <c r="J11" s="403" t="s">
        <v>85</v>
      </c>
      <c r="K11" s="450" t="s">
        <v>86</v>
      </c>
    </row>
    <row r="12" ht="14.25" spans="1:11">
      <c r="A12" s="300" t="s">
        <v>90</v>
      </c>
      <c r="B12" s="320" t="s">
        <v>85</v>
      </c>
      <c r="C12" s="179" t="s">
        <v>86</v>
      </c>
      <c r="D12" s="306"/>
      <c r="E12" s="303" t="s">
        <v>91</v>
      </c>
      <c r="F12" s="320" t="s">
        <v>85</v>
      </c>
      <c r="G12" s="179" t="s">
        <v>86</v>
      </c>
      <c r="H12" s="179" t="s">
        <v>88</v>
      </c>
      <c r="I12" s="303" t="s">
        <v>92</v>
      </c>
      <c r="J12" s="320" t="s">
        <v>85</v>
      </c>
      <c r="K12" s="180" t="s">
        <v>86</v>
      </c>
    </row>
    <row r="13" ht="14.25" spans="1:11">
      <c r="A13" s="300" t="s">
        <v>93</v>
      </c>
      <c r="B13" s="320" t="s">
        <v>85</v>
      </c>
      <c r="C13" s="179" t="s">
        <v>86</v>
      </c>
      <c r="D13" s="306"/>
      <c r="E13" s="303" t="s">
        <v>94</v>
      </c>
      <c r="F13" s="179" t="s">
        <v>95</v>
      </c>
      <c r="G13" s="179" t="s">
        <v>96</v>
      </c>
      <c r="H13" s="179" t="s">
        <v>88</v>
      </c>
      <c r="I13" s="303" t="s">
        <v>97</v>
      </c>
      <c r="J13" s="320" t="s">
        <v>85</v>
      </c>
      <c r="K13" s="180" t="s">
        <v>86</v>
      </c>
    </row>
    <row r="14" ht="15" spans="1:11">
      <c r="A14" s="310" t="s">
        <v>98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62"/>
    </row>
    <row r="15" ht="15" spans="1:11">
      <c r="A15" s="400" t="s">
        <v>99</v>
      </c>
      <c r="B15" s="401"/>
      <c r="C15" s="401"/>
      <c r="D15" s="401"/>
      <c r="E15" s="401"/>
      <c r="F15" s="401"/>
      <c r="G15" s="401"/>
      <c r="H15" s="401"/>
      <c r="I15" s="401"/>
      <c r="J15" s="401"/>
      <c r="K15" s="449"/>
    </row>
    <row r="16" ht="14.25" spans="1:11">
      <c r="A16" s="407" t="s">
        <v>100</v>
      </c>
      <c r="B16" s="404" t="s">
        <v>95</v>
      </c>
      <c r="C16" s="404" t="s">
        <v>96</v>
      </c>
      <c r="D16" s="408"/>
      <c r="E16" s="409" t="s">
        <v>101</v>
      </c>
      <c r="F16" s="404" t="s">
        <v>95</v>
      </c>
      <c r="G16" s="404" t="s">
        <v>96</v>
      </c>
      <c r="H16" s="410"/>
      <c r="I16" s="409" t="s">
        <v>102</v>
      </c>
      <c r="J16" s="404" t="s">
        <v>95</v>
      </c>
      <c r="K16" s="450" t="s">
        <v>96</v>
      </c>
    </row>
    <row r="17" customHeight="1" spans="1:22">
      <c r="A17" s="337" t="s">
        <v>103</v>
      </c>
      <c r="B17" s="179" t="s">
        <v>95</v>
      </c>
      <c r="C17" s="179" t="s">
        <v>96</v>
      </c>
      <c r="D17" s="411"/>
      <c r="E17" s="338" t="s">
        <v>104</v>
      </c>
      <c r="F17" s="179" t="s">
        <v>95</v>
      </c>
      <c r="G17" s="179" t="s">
        <v>96</v>
      </c>
      <c r="H17" s="412"/>
      <c r="I17" s="338" t="s">
        <v>105</v>
      </c>
      <c r="J17" s="179" t="s">
        <v>95</v>
      </c>
      <c r="K17" s="180" t="s">
        <v>96</v>
      </c>
      <c r="L17" s="451"/>
      <c r="M17" s="451"/>
      <c r="N17" s="451"/>
      <c r="O17" s="451"/>
      <c r="P17" s="451"/>
      <c r="Q17" s="451"/>
      <c r="R17" s="451"/>
      <c r="S17" s="451"/>
      <c r="T17" s="451"/>
      <c r="U17" s="451"/>
      <c r="V17" s="451"/>
    </row>
    <row r="18" ht="18" customHeight="1" spans="1:11">
      <c r="A18" s="413" t="s">
        <v>106</v>
      </c>
      <c r="B18" s="414"/>
      <c r="C18" s="414"/>
      <c r="D18" s="414"/>
      <c r="E18" s="414"/>
      <c r="F18" s="414"/>
      <c r="G18" s="414"/>
      <c r="H18" s="414"/>
      <c r="I18" s="414"/>
      <c r="J18" s="414"/>
      <c r="K18" s="452"/>
    </row>
    <row r="19" s="395" customFormat="1" ht="18" customHeight="1" spans="1:11">
      <c r="A19" s="400" t="s">
        <v>107</v>
      </c>
      <c r="B19" s="401"/>
      <c r="C19" s="401"/>
      <c r="D19" s="401"/>
      <c r="E19" s="401"/>
      <c r="F19" s="401"/>
      <c r="G19" s="401"/>
      <c r="H19" s="401"/>
      <c r="I19" s="401"/>
      <c r="J19" s="401"/>
      <c r="K19" s="449"/>
    </row>
    <row r="20" customHeight="1" spans="1:11">
      <c r="A20" s="415" t="s">
        <v>108</v>
      </c>
      <c r="B20" s="416"/>
      <c r="C20" s="416"/>
      <c r="D20" s="416"/>
      <c r="E20" s="416"/>
      <c r="F20" s="416"/>
      <c r="G20" s="416"/>
      <c r="H20" s="416"/>
      <c r="I20" s="416"/>
      <c r="J20" s="416"/>
      <c r="K20" s="453"/>
    </row>
    <row r="21" ht="21.75" customHeight="1" spans="1:11">
      <c r="A21" s="417" t="s">
        <v>109</v>
      </c>
      <c r="B21" s="138"/>
      <c r="C21" s="418">
        <v>120</v>
      </c>
      <c r="D21" s="418">
        <v>130</v>
      </c>
      <c r="E21" s="418">
        <v>140</v>
      </c>
      <c r="F21" s="418">
        <v>150</v>
      </c>
      <c r="G21" s="418">
        <v>160</v>
      </c>
      <c r="H21" s="419">
        <v>170</v>
      </c>
      <c r="I21" s="138"/>
      <c r="J21" s="454"/>
      <c r="K21" s="367" t="s">
        <v>110</v>
      </c>
    </row>
    <row r="22" ht="23" customHeight="1" spans="1:11">
      <c r="A22" s="277" t="s">
        <v>111</v>
      </c>
      <c r="B22" s="420"/>
      <c r="C22" s="420" t="s">
        <v>95</v>
      </c>
      <c r="D22" s="420" t="s">
        <v>95</v>
      </c>
      <c r="E22" s="420" t="s">
        <v>95</v>
      </c>
      <c r="F22" s="420" t="s">
        <v>95</v>
      </c>
      <c r="G22" s="420" t="s">
        <v>95</v>
      </c>
      <c r="H22" s="420" t="s">
        <v>95</v>
      </c>
      <c r="I22" s="420"/>
      <c r="J22" s="420"/>
      <c r="K22" s="455"/>
    </row>
    <row r="23" ht="23" customHeight="1" spans="1:11">
      <c r="A23" s="277" t="s">
        <v>112</v>
      </c>
      <c r="B23" s="420"/>
      <c r="C23" s="420" t="s">
        <v>95</v>
      </c>
      <c r="D23" s="420" t="s">
        <v>95</v>
      </c>
      <c r="E23" s="420" t="s">
        <v>95</v>
      </c>
      <c r="F23" s="420" t="s">
        <v>95</v>
      </c>
      <c r="G23" s="420" t="s">
        <v>95</v>
      </c>
      <c r="H23" s="420" t="s">
        <v>95</v>
      </c>
      <c r="I23" s="420"/>
      <c r="J23" s="420"/>
      <c r="K23" s="455"/>
    </row>
    <row r="24" ht="23" customHeight="1" spans="1:11">
      <c r="A24" s="277"/>
      <c r="B24" s="421"/>
      <c r="C24" s="420"/>
      <c r="D24" s="420"/>
      <c r="E24" s="420"/>
      <c r="F24" s="420"/>
      <c r="G24" s="420"/>
      <c r="H24" s="420"/>
      <c r="I24" s="420"/>
      <c r="J24" s="420"/>
      <c r="K24" s="456"/>
    </row>
    <row r="25" ht="23" customHeight="1" spans="1:11">
      <c r="A25" s="277"/>
      <c r="B25" s="422"/>
      <c r="C25" s="420"/>
      <c r="D25" s="420"/>
      <c r="E25" s="420"/>
      <c r="F25" s="420"/>
      <c r="G25" s="420"/>
      <c r="H25" s="420"/>
      <c r="I25" s="420"/>
      <c r="J25" s="420"/>
      <c r="K25" s="456"/>
    </row>
    <row r="26" ht="23" customHeight="1" spans="1:11">
      <c r="A26" s="423"/>
      <c r="B26" s="422"/>
      <c r="C26" s="422"/>
      <c r="D26" s="422"/>
      <c r="E26" s="422"/>
      <c r="F26" s="422"/>
      <c r="G26" s="422"/>
      <c r="H26" s="422"/>
      <c r="I26" s="421"/>
      <c r="J26" s="421"/>
      <c r="K26" s="457"/>
    </row>
    <row r="27" ht="23" customHeight="1" spans="1:11">
      <c r="A27" s="423"/>
      <c r="B27" s="422"/>
      <c r="C27" s="422"/>
      <c r="D27" s="422"/>
      <c r="E27" s="422"/>
      <c r="F27" s="422"/>
      <c r="G27" s="422"/>
      <c r="H27" s="422"/>
      <c r="I27" s="422"/>
      <c r="J27" s="422"/>
      <c r="K27" s="457"/>
    </row>
    <row r="28" ht="18" customHeight="1" spans="1:11">
      <c r="A28" s="424" t="s">
        <v>113</v>
      </c>
      <c r="B28" s="425"/>
      <c r="C28" s="425"/>
      <c r="D28" s="425"/>
      <c r="E28" s="425"/>
      <c r="F28" s="425"/>
      <c r="G28" s="425"/>
      <c r="H28" s="425"/>
      <c r="I28" s="425"/>
      <c r="J28" s="425"/>
      <c r="K28" s="458"/>
    </row>
    <row r="29" ht="18.75" customHeight="1" spans="1:11">
      <c r="A29" s="426" t="s">
        <v>114</v>
      </c>
      <c r="B29" s="427"/>
      <c r="C29" s="427"/>
      <c r="D29" s="427"/>
      <c r="E29" s="427"/>
      <c r="F29" s="427"/>
      <c r="G29" s="427"/>
      <c r="H29" s="427"/>
      <c r="I29" s="427"/>
      <c r="J29" s="427"/>
      <c r="K29" s="459"/>
    </row>
    <row r="30" ht="18.75" customHeight="1" spans="1:11">
      <c r="A30" s="428"/>
      <c r="B30" s="429"/>
      <c r="C30" s="429"/>
      <c r="D30" s="429"/>
      <c r="E30" s="429"/>
      <c r="F30" s="429"/>
      <c r="G30" s="429"/>
      <c r="H30" s="429"/>
      <c r="I30" s="429"/>
      <c r="J30" s="429"/>
      <c r="K30" s="460"/>
    </row>
    <row r="31" ht="18" customHeight="1" spans="1:11">
      <c r="A31" s="424" t="s">
        <v>115</v>
      </c>
      <c r="B31" s="425"/>
      <c r="C31" s="425"/>
      <c r="D31" s="425"/>
      <c r="E31" s="425"/>
      <c r="F31" s="425"/>
      <c r="G31" s="425"/>
      <c r="H31" s="425"/>
      <c r="I31" s="425"/>
      <c r="J31" s="425"/>
      <c r="K31" s="458"/>
    </row>
    <row r="32" ht="14.25" spans="1:11">
      <c r="A32" s="430" t="s">
        <v>116</v>
      </c>
      <c r="B32" s="431"/>
      <c r="C32" s="431"/>
      <c r="D32" s="431"/>
      <c r="E32" s="431"/>
      <c r="F32" s="431"/>
      <c r="G32" s="431"/>
      <c r="H32" s="431"/>
      <c r="I32" s="431"/>
      <c r="J32" s="431"/>
      <c r="K32" s="461"/>
    </row>
    <row r="33" ht="15" spans="1:11">
      <c r="A33" s="187" t="s">
        <v>117</v>
      </c>
      <c r="B33" s="188"/>
      <c r="C33" s="179" t="s">
        <v>65</v>
      </c>
      <c r="D33" s="179" t="s">
        <v>66</v>
      </c>
      <c r="E33" s="432" t="s">
        <v>118</v>
      </c>
      <c r="F33" s="433"/>
      <c r="G33" s="433"/>
      <c r="H33" s="433"/>
      <c r="I33" s="433"/>
      <c r="J33" s="433"/>
      <c r="K33" s="462"/>
    </row>
    <row r="34" ht="15" spans="1:11">
      <c r="A34" s="434" t="s">
        <v>119</v>
      </c>
      <c r="B34" s="434"/>
      <c r="C34" s="434"/>
      <c r="D34" s="434"/>
      <c r="E34" s="434"/>
      <c r="F34" s="434"/>
      <c r="G34" s="434"/>
      <c r="H34" s="434"/>
      <c r="I34" s="434"/>
      <c r="J34" s="434"/>
      <c r="K34" s="434"/>
    </row>
    <row r="35" ht="21" customHeight="1" spans="1:11">
      <c r="A35" s="435" t="s">
        <v>120</v>
      </c>
      <c r="B35" s="436"/>
      <c r="C35" s="436"/>
      <c r="D35" s="436"/>
      <c r="E35" s="436"/>
      <c r="F35" s="436"/>
      <c r="G35" s="436"/>
      <c r="H35" s="436"/>
      <c r="I35" s="436"/>
      <c r="J35" s="436"/>
      <c r="K35" s="463"/>
    </row>
    <row r="36" ht="21" customHeight="1" spans="1:11">
      <c r="A36" s="343" t="s">
        <v>121</v>
      </c>
      <c r="B36" s="344"/>
      <c r="C36" s="344"/>
      <c r="D36" s="344"/>
      <c r="E36" s="344"/>
      <c r="F36" s="344"/>
      <c r="G36" s="344"/>
      <c r="H36" s="344"/>
      <c r="I36" s="344"/>
      <c r="J36" s="344"/>
      <c r="K36" s="372"/>
    </row>
    <row r="37" ht="21" customHeight="1" spans="1:11">
      <c r="A37" s="343" t="s">
        <v>122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72"/>
    </row>
    <row r="38" ht="21" customHeight="1" spans="1:11">
      <c r="A38" s="343"/>
      <c r="B38" s="344"/>
      <c r="C38" s="344"/>
      <c r="D38" s="344"/>
      <c r="E38" s="344"/>
      <c r="F38" s="344"/>
      <c r="G38" s="344"/>
      <c r="H38" s="344"/>
      <c r="I38" s="344"/>
      <c r="J38" s="344"/>
      <c r="K38" s="372"/>
    </row>
    <row r="39" ht="21" customHeight="1" spans="1:11">
      <c r="A39" s="343"/>
      <c r="B39" s="344"/>
      <c r="C39" s="344"/>
      <c r="D39" s="344"/>
      <c r="E39" s="344"/>
      <c r="F39" s="344"/>
      <c r="G39" s="344"/>
      <c r="H39" s="344"/>
      <c r="I39" s="344"/>
      <c r="J39" s="344"/>
      <c r="K39" s="372"/>
    </row>
    <row r="40" ht="21" customHeight="1" spans="1:11">
      <c r="A40" s="343"/>
      <c r="B40" s="344"/>
      <c r="C40" s="344"/>
      <c r="D40" s="344"/>
      <c r="E40" s="344"/>
      <c r="F40" s="344"/>
      <c r="G40" s="344"/>
      <c r="H40" s="344"/>
      <c r="I40" s="344"/>
      <c r="J40" s="344"/>
      <c r="K40" s="372"/>
    </row>
    <row r="41" ht="21" customHeight="1" spans="1:11">
      <c r="A41" s="343"/>
      <c r="B41" s="344"/>
      <c r="C41" s="344"/>
      <c r="D41" s="344"/>
      <c r="E41" s="344"/>
      <c r="F41" s="344"/>
      <c r="G41" s="344"/>
      <c r="H41" s="344"/>
      <c r="I41" s="344"/>
      <c r="J41" s="344"/>
      <c r="K41" s="372"/>
    </row>
    <row r="42" ht="15" spans="1:11">
      <c r="A42" s="340" t="s">
        <v>123</v>
      </c>
      <c r="B42" s="341"/>
      <c r="C42" s="341"/>
      <c r="D42" s="341"/>
      <c r="E42" s="341"/>
      <c r="F42" s="341"/>
      <c r="G42" s="341"/>
      <c r="H42" s="341"/>
      <c r="I42" s="341"/>
      <c r="J42" s="341"/>
      <c r="K42" s="371"/>
    </row>
    <row r="43" ht="15" spans="1:11">
      <c r="A43" s="400" t="s">
        <v>124</v>
      </c>
      <c r="B43" s="401"/>
      <c r="C43" s="401"/>
      <c r="D43" s="401"/>
      <c r="E43" s="401"/>
      <c r="F43" s="401"/>
      <c r="G43" s="401"/>
      <c r="H43" s="401"/>
      <c r="I43" s="401"/>
      <c r="J43" s="401"/>
      <c r="K43" s="449"/>
    </row>
    <row r="44" ht="14.25" spans="1:11">
      <c r="A44" s="407" t="s">
        <v>125</v>
      </c>
      <c r="B44" s="404" t="s">
        <v>95</v>
      </c>
      <c r="C44" s="404" t="s">
        <v>96</v>
      </c>
      <c r="D44" s="404" t="s">
        <v>88</v>
      </c>
      <c r="E44" s="409" t="s">
        <v>126</v>
      </c>
      <c r="F44" s="404" t="s">
        <v>95</v>
      </c>
      <c r="G44" s="404" t="s">
        <v>96</v>
      </c>
      <c r="H44" s="404" t="s">
        <v>88</v>
      </c>
      <c r="I44" s="409" t="s">
        <v>127</v>
      </c>
      <c r="J44" s="404" t="s">
        <v>95</v>
      </c>
      <c r="K44" s="450" t="s">
        <v>96</v>
      </c>
    </row>
    <row r="45" ht="14.25" spans="1:11">
      <c r="A45" s="337" t="s">
        <v>87</v>
      </c>
      <c r="B45" s="179" t="s">
        <v>95</v>
      </c>
      <c r="C45" s="179" t="s">
        <v>96</v>
      </c>
      <c r="D45" s="179" t="s">
        <v>88</v>
      </c>
      <c r="E45" s="338" t="s">
        <v>94</v>
      </c>
      <c r="F45" s="179" t="s">
        <v>95</v>
      </c>
      <c r="G45" s="179" t="s">
        <v>96</v>
      </c>
      <c r="H45" s="179" t="s">
        <v>88</v>
      </c>
      <c r="I45" s="338" t="s">
        <v>105</v>
      </c>
      <c r="J45" s="179" t="s">
        <v>95</v>
      </c>
      <c r="K45" s="180" t="s">
        <v>96</v>
      </c>
    </row>
    <row r="46" spans="1:11">
      <c r="A46" s="437" t="s">
        <v>128</v>
      </c>
      <c r="B46" s="438"/>
      <c r="C46" s="438"/>
      <c r="D46" s="438"/>
      <c r="E46" s="438"/>
      <c r="F46" s="438"/>
      <c r="G46" s="438"/>
      <c r="H46" s="438"/>
      <c r="I46" s="438"/>
      <c r="J46" s="438"/>
      <c r="K46" s="464"/>
    </row>
    <row r="47" ht="15" spans="1:11">
      <c r="A47" s="434" t="s">
        <v>129</v>
      </c>
      <c r="B47" s="434"/>
      <c r="C47" s="434"/>
      <c r="D47" s="434"/>
      <c r="E47" s="434"/>
      <c r="F47" s="434"/>
      <c r="G47" s="434"/>
      <c r="H47" s="434"/>
      <c r="I47" s="434"/>
      <c r="J47" s="434"/>
      <c r="K47" s="434"/>
    </row>
    <row r="48" ht="15" spans="1:11">
      <c r="A48" s="435"/>
      <c r="B48" s="436"/>
      <c r="C48" s="436"/>
      <c r="D48" s="436"/>
      <c r="E48" s="436"/>
      <c r="F48" s="436"/>
      <c r="G48" s="436"/>
      <c r="H48" s="436"/>
      <c r="I48" s="436"/>
      <c r="J48" s="436"/>
      <c r="K48" s="463"/>
    </row>
    <row r="49" ht="15" spans="1:11">
      <c r="A49" s="439" t="s">
        <v>130</v>
      </c>
      <c r="B49" s="440" t="s">
        <v>131</v>
      </c>
      <c r="C49" s="440"/>
      <c r="D49" s="441" t="s">
        <v>132</v>
      </c>
      <c r="E49" s="442" t="s">
        <v>133</v>
      </c>
      <c r="F49" s="443" t="s">
        <v>134</v>
      </c>
      <c r="G49" s="444">
        <v>45460</v>
      </c>
      <c r="H49" s="445" t="s">
        <v>135</v>
      </c>
      <c r="I49" s="465"/>
      <c r="J49" s="466" t="s">
        <v>136</v>
      </c>
      <c r="K49" s="467"/>
    </row>
    <row r="50" ht="15" spans="1:11">
      <c r="A50" s="434" t="s">
        <v>137</v>
      </c>
      <c r="B50" s="434"/>
      <c r="C50" s="434"/>
      <c r="D50" s="434"/>
      <c r="E50" s="434"/>
      <c r="F50" s="434"/>
      <c r="G50" s="434"/>
      <c r="H50" s="434"/>
      <c r="I50" s="434"/>
      <c r="J50" s="434"/>
      <c r="K50" s="434"/>
    </row>
    <row r="51" ht="15" spans="1:11">
      <c r="A51" s="446" t="s">
        <v>138</v>
      </c>
      <c r="B51" s="447"/>
      <c r="C51" s="447"/>
      <c r="D51" s="447"/>
      <c r="E51" s="447"/>
      <c r="F51" s="447"/>
      <c r="G51" s="447"/>
      <c r="H51" s="447"/>
      <c r="I51" s="447"/>
      <c r="J51" s="447"/>
      <c r="K51" s="468"/>
    </row>
    <row r="52" ht="15" spans="1:11">
      <c r="A52" s="439" t="s">
        <v>130</v>
      </c>
      <c r="B52" s="440" t="s">
        <v>131</v>
      </c>
      <c r="C52" s="440"/>
      <c r="D52" s="441" t="s">
        <v>132</v>
      </c>
      <c r="E52" s="442" t="s">
        <v>133</v>
      </c>
      <c r="F52" s="443" t="s">
        <v>139</v>
      </c>
      <c r="G52" s="444">
        <v>45460</v>
      </c>
      <c r="H52" s="445" t="s">
        <v>135</v>
      </c>
      <c r="I52" s="465"/>
      <c r="J52" s="466" t="s">
        <v>136</v>
      </c>
      <c r="K52" s="46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topLeftCell="A2" workbookViewId="0">
      <selection activeCell="P9" sqref="P9"/>
    </sheetView>
  </sheetViews>
  <sheetFormatPr defaultColWidth="9" defaultRowHeight="14.25"/>
  <cols>
    <col min="1" max="1" width="15.625" style="120" customWidth="1"/>
    <col min="2" max="2" width="9" style="120" customWidth="1"/>
    <col min="3" max="4" width="8.5" style="121" customWidth="1"/>
    <col min="5" max="7" width="8.5" style="120" customWidth="1"/>
    <col min="8" max="8" width="2.75" style="120" customWidth="1"/>
    <col min="9" max="9" width="9.15833333333333" style="120" customWidth="1"/>
    <col min="10" max="10" width="10.75" style="120" customWidth="1"/>
    <col min="11" max="14" width="9.75" style="120" customWidth="1"/>
    <col min="15" max="15" width="9.75" style="378" customWidth="1"/>
    <col min="16" max="253" width="9" style="120"/>
    <col min="254" max="16384" width="9" style="123"/>
  </cols>
  <sheetData>
    <row r="1" s="120" customFormat="1" ht="29" customHeight="1" spans="1:256">
      <c r="A1" s="124" t="s">
        <v>140</v>
      </c>
      <c r="B1" s="124"/>
      <c r="C1" s="125"/>
      <c r="D1" s="125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385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  <c r="IR1" s="123"/>
      <c r="IS1" s="123"/>
      <c r="IT1" s="123"/>
      <c r="IU1" s="123"/>
      <c r="IV1" s="123"/>
    </row>
    <row r="2" s="120" customFormat="1" ht="20" customHeight="1" spans="1:256">
      <c r="A2" s="379" t="s">
        <v>61</v>
      </c>
      <c r="B2" s="380" t="str">
        <f>首期!B4</f>
        <v>QAUUAM95141</v>
      </c>
      <c r="C2" s="381"/>
      <c r="D2" s="380"/>
      <c r="E2" s="382" t="s">
        <v>67</v>
      </c>
      <c r="F2" s="383" t="str">
        <f>首期!B5</f>
        <v>儿童连帽卫衣</v>
      </c>
      <c r="G2" s="383"/>
      <c r="H2" s="159"/>
      <c r="I2" s="379" t="s">
        <v>57</v>
      </c>
      <c r="J2" s="386" t="s">
        <v>56</v>
      </c>
      <c r="K2" s="386"/>
      <c r="L2" s="386"/>
      <c r="M2" s="386"/>
      <c r="N2" s="386"/>
      <c r="O2" s="387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  <c r="IV2" s="123"/>
    </row>
    <row r="3" s="120" customFormat="1" spans="1:256">
      <c r="A3" s="384" t="s">
        <v>141</v>
      </c>
      <c r="B3" s="134" t="s">
        <v>142</v>
      </c>
      <c r="C3" s="135"/>
      <c r="D3" s="134"/>
      <c r="E3" s="134"/>
      <c r="F3" s="134"/>
      <c r="G3" s="134"/>
      <c r="H3" s="159"/>
      <c r="I3" s="160"/>
      <c r="J3" s="160"/>
      <c r="K3" s="160"/>
      <c r="L3" s="160"/>
      <c r="M3" s="160"/>
      <c r="N3" s="160"/>
      <c r="O3" s="387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  <c r="IU3" s="123"/>
      <c r="IV3" s="123"/>
    </row>
    <row r="4" s="120" customFormat="1" ht="16.5" spans="1:256">
      <c r="A4" s="384"/>
      <c r="B4" s="136" t="s">
        <v>143</v>
      </c>
      <c r="C4" s="136" t="s">
        <v>144</v>
      </c>
      <c r="D4" s="136" t="s">
        <v>145</v>
      </c>
      <c r="E4" s="136" t="s">
        <v>146</v>
      </c>
      <c r="F4" s="136" t="s">
        <v>147</v>
      </c>
      <c r="G4" s="136" t="s">
        <v>148</v>
      </c>
      <c r="H4" s="159"/>
      <c r="I4" s="388"/>
      <c r="J4" s="389" t="s">
        <v>111</v>
      </c>
      <c r="K4" s="389" t="s">
        <v>149</v>
      </c>
      <c r="L4" s="389" t="s">
        <v>149</v>
      </c>
      <c r="M4" s="389"/>
      <c r="N4" s="390" t="s">
        <v>150</v>
      </c>
      <c r="O4" s="390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  <c r="IU4" s="123"/>
      <c r="IV4" s="123"/>
    </row>
    <row r="5" s="120" customFormat="1" ht="16.5" spans="1:256">
      <c r="A5" s="384"/>
      <c r="B5" s="138"/>
      <c r="C5" s="138"/>
      <c r="D5" s="139"/>
      <c r="E5" s="139"/>
      <c r="F5" s="139"/>
      <c r="G5" s="139"/>
      <c r="H5" s="159"/>
      <c r="I5" s="391"/>
      <c r="J5" s="392"/>
      <c r="K5" s="392">
        <v>130</v>
      </c>
      <c r="L5" s="392">
        <v>130</v>
      </c>
      <c r="M5" s="393"/>
      <c r="N5" s="392"/>
      <c r="O5" s="392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3"/>
      <c r="IU5" s="123"/>
      <c r="IV5" s="123"/>
    </row>
    <row r="6" s="120" customFormat="1" ht="20" customHeight="1" spans="1:256">
      <c r="A6" s="140" t="s">
        <v>151</v>
      </c>
      <c r="B6" s="141">
        <f>C6-4</f>
        <v>45</v>
      </c>
      <c r="C6" s="141">
        <v>49</v>
      </c>
      <c r="D6" s="141">
        <f t="shared" ref="D6:G6" si="0">C6+4</f>
        <v>53</v>
      </c>
      <c r="E6" s="141">
        <f t="shared" si="0"/>
        <v>57</v>
      </c>
      <c r="F6" s="141">
        <f t="shared" si="0"/>
        <v>61</v>
      </c>
      <c r="G6" s="141">
        <f t="shared" si="0"/>
        <v>65</v>
      </c>
      <c r="H6" s="159"/>
      <c r="I6" s="391"/>
      <c r="J6" s="391"/>
      <c r="K6" s="391" t="s">
        <v>152</v>
      </c>
      <c r="L6" s="391" t="s">
        <v>152</v>
      </c>
      <c r="M6" s="391"/>
      <c r="N6" s="391" t="s">
        <v>153</v>
      </c>
      <c r="O6" s="391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  <c r="IU6" s="123"/>
      <c r="IV6" s="123"/>
    </row>
    <row r="7" s="120" customFormat="1" ht="20" customHeight="1" spans="1:256">
      <c r="A7" s="140" t="s">
        <v>154</v>
      </c>
      <c r="B7" s="141">
        <f>C7-4</f>
        <v>78</v>
      </c>
      <c r="C7" s="141">
        <v>82</v>
      </c>
      <c r="D7" s="141">
        <f>C7+4</f>
        <v>86</v>
      </c>
      <c r="E7" s="141">
        <f t="shared" ref="E7:G7" si="1">D7+6</f>
        <v>92</v>
      </c>
      <c r="F7" s="141">
        <f t="shared" si="1"/>
        <v>98</v>
      </c>
      <c r="G7" s="141">
        <f t="shared" si="1"/>
        <v>104</v>
      </c>
      <c r="H7" s="159"/>
      <c r="I7" s="391"/>
      <c r="J7" s="391"/>
      <c r="K7" s="391" t="s">
        <v>155</v>
      </c>
      <c r="L7" s="391" t="s">
        <v>155</v>
      </c>
      <c r="M7" s="391"/>
      <c r="N7" s="391" t="s">
        <v>156</v>
      </c>
      <c r="O7" s="391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  <c r="IU7" s="123"/>
      <c r="IV7" s="123"/>
    </row>
    <row r="8" s="120" customFormat="1" ht="20" customHeight="1" spans="1:256">
      <c r="A8" s="140" t="s">
        <v>157</v>
      </c>
      <c r="B8" s="141">
        <f>C8-4</f>
        <v>72</v>
      </c>
      <c r="C8" s="141">
        <v>76</v>
      </c>
      <c r="D8" s="141">
        <f>C8+4</f>
        <v>80</v>
      </c>
      <c r="E8" s="141">
        <f t="shared" ref="E8:G8" si="2">D8+6</f>
        <v>86</v>
      </c>
      <c r="F8" s="141">
        <f t="shared" si="2"/>
        <v>92</v>
      </c>
      <c r="G8" s="141">
        <f t="shared" si="2"/>
        <v>98</v>
      </c>
      <c r="H8" s="159"/>
      <c r="I8" s="391"/>
      <c r="J8" s="391"/>
      <c r="K8" s="391" t="s">
        <v>156</v>
      </c>
      <c r="L8" s="391" t="s">
        <v>155</v>
      </c>
      <c r="M8" s="391"/>
      <c r="N8" s="391" t="s">
        <v>156</v>
      </c>
      <c r="O8" s="391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3"/>
      <c r="IT8" s="123"/>
      <c r="IU8" s="123"/>
      <c r="IV8" s="123"/>
    </row>
    <row r="9" s="120" customFormat="1" ht="20" customHeight="1" spans="1:256">
      <c r="A9" s="140" t="s">
        <v>158</v>
      </c>
      <c r="B9" s="141">
        <f>C9-2.2</f>
        <v>30.8</v>
      </c>
      <c r="C9" s="141">
        <v>33</v>
      </c>
      <c r="D9" s="141">
        <f t="shared" ref="D9:G9" si="3">C9+2.2</f>
        <v>35.2</v>
      </c>
      <c r="E9" s="141">
        <f t="shared" si="3"/>
        <v>37.4</v>
      </c>
      <c r="F9" s="141">
        <f t="shared" si="3"/>
        <v>39.6</v>
      </c>
      <c r="G9" s="141">
        <f t="shared" si="3"/>
        <v>41.8</v>
      </c>
      <c r="H9" s="159"/>
      <c r="I9" s="391"/>
      <c r="J9" s="391"/>
      <c r="K9" s="391" t="s">
        <v>152</v>
      </c>
      <c r="L9" s="391" t="s">
        <v>152</v>
      </c>
      <c r="M9" s="391"/>
      <c r="N9" s="391" t="s">
        <v>152</v>
      </c>
      <c r="O9" s="391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  <c r="IT9" s="123"/>
      <c r="IU9" s="123"/>
      <c r="IV9" s="123"/>
    </row>
    <row r="10" s="120" customFormat="1" ht="20" customHeight="1" spans="1:256">
      <c r="A10" s="140" t="s">
        <v>159</v>
      </c>
      <c r="B10" s="141">
        <f>C10-1.5</f>
        <v>44.5</v>
      </c>
      <c r="C10" s="141">
        <v>46</v>
      </c>
      <c r="D10" s="141">
        <f t="shared" ref="D10:G10" si="4">C10+1.5</f>
        <v>47.5</v>
      </c>
      <c r="E10" s="141">
        <f t="shared" si="4"/>
        <v>49</v>
      </c>
      <c r="F10" s="141">
        <f t="shared" si="4"/>
        <v>50.5</v>
      </c>
      <c r="G10" s="141">
        <f t="shared" si="4"/>
        <v>52</v>
      </c>
      <c r="H10" s="159"/>
      <c r="I10" s="391"/>
      <c r="J10" s="391"/>
      <c r="K10" s="391" t="s">
        <v>152</v>
      </c>
      <c r="L10" s="391" t="s">
        <v>152</v>
      </c>
      <c r="M10" s="391"/>
      <c r="N10" s="391"/>
      <c r="O10" s="391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</row>
    <row r="11" s="120" customFormat="1" ht="20" customHeight="1" spans="1:256">
      <c r="A11" s="140" t="s">
        <v>160</v>
      </c>
      <c r="B11" s="141">
        <f>C11-4.5</f>
        <v>59</v>
      </c>
      <c r="C11" s="141">
        <v>63.5</v>
      </c>
      <c r="D11" s="141">
        <f t="shared" ref="D11:G11" si="5">C11+4.5</f>
        <v>68</v>
      </c>
      <c r="E11" s="141">
        <f t="shared" si="5"/>
        <v>72.5</v>
      </c>
      <c r="F11" s="141">
        <f t="shared" si="5"/>
        <v>77</v>
      </c>
      <c r="G11" s="141">
        <f t="shared" si="5"/>
        <v>81.5</v>
      </c>
      <c r="H11" s="159"/>
      <c r="I11" s="391"/>
      <c r="J11" s="391"/>
      <c r="K11" s="391" t="s">
        <v>153</v>
      </c>
      <c r="L11" s="391" t="s">
        <v>161</v>
      </c>
      <c r="M11" s="391"/>
      <c r="N11" s="391" t="s">
        <v>162</v>
      </c>
      <c r="O11" s="391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  <c r="IR11" s="123"/>
      <c r="IS11" s="123"/>
      <c r="IT11" s="123"/>
      <c r="IU11" s="123"/>
      <c r="IV11" s="123"/>
    </row>
    <row r="12" s="120" customFormat="1" ht="20" customHeight="1" spans="1:256">
      <c r="A12" s="143" t="s">
        <v>163</v>
      </c>
      <c r="B12" s="33">
        <f>C12-1.75</f>
        <v>32.25</v>
      </c>
      <c r="C12" s="33">
        <v>34</v>
      </c>
      <c r="D12" s="33">
        <f t="shared" ref="D12:G12" si="6">C12+2.1</f>
        <v>36.1</v>
      </c>
      <c r="E12" s="33">
        <f t="shared" si="6"/>
        <v>38.2</v>
      </c>
      <c r="F12" s="33">
        <f t="shared" si="6"/>
        <v>40.3</v>
      </c>
      <c r="G12" s="33">
        <f t="shared" si="6"/>
        <v>42.4</v>
      </c>
      <c r="H12" s="159"/>
      <c r="I12" s="391"/>
      <c r="J12" s="391"/>
      <c r="K12" s="391" t="s">
        <v>152</v>
      </c>
      <c r="L12" s="391" t="s">
        <v>152</v>
      </c>
      <c r="M12" s="391"/>
      <c r="N12" s="391" t="s">
        <v>164</v>
      </c>
      <c r="O12" s="391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  <c r="IR12" s="123"/>
      <c r="IS12" s="123"/>
      <c r="IT12" s="123"/>
      <c r="IU12" s="123"/>
      <c r="IV12" s="123"/>
    </row>
    <row r="13" s="120" customFormat="1" ht="20" customHeight="1" spans="1:256">
      <c r="A13" s="140" t="s">
        <v>165</v>
      </c>
      <c r="B13" s="141">
        <f>C13-0.8</f>
        <v>16.2</v>
      </c>
      <c r="C13" s="141">
        <v>17</v>
      </c>
      <c r="D13" s="141">
        <f>C13+0.8</f>
        <v>17.8</v>
      </c>
      <c r="E13" s="141">
        <f t="shared" ref="E13:G13" si="7">D13+1.2</f>
        <v>19</v>
      </c>
      <c r="F13" s="141">
        <f t="shared" si="7"/>
        <v>20.2</v>
      </c>
      <c r="G13" s="141">
        <f t="shared" si="7"/>
        <v>21.4</v>
      </c>
      <c r="H13" s="159"/>
      <c r="I13" s="391"/>
      <c r="J13" s="391"/>
      <c r="K13" s="391" t="s">
        <v>152</v>
      </c>
      <c r="L13" s="391" t="s">
        <v>166</v>
      </c>
      <c r="M13" s="391"/>
      <c r="N13" s="391" t="s">
        <v>167</v>
      </c>
      <c r="O13" s="391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  <c r="IR13" s="123"/>
      <c r="IS13" s="123"/>
      <c r="IT13" s="123"/>
      <c r="IU13" s="123"/>
      <c r="IV13" s="123"/>
    </row>
    <row r="14" s="120" customFormat="1" ht="20" customHeight="1" spans="1:256">
      <c r="A14" s="140" t="s">
        <v>168</v>
      </c>
      <c r="B14" s="141">
        <f>C14-0.65</f>
        <v>12.85</v>
      </c>
      <c r="C14" s="141">
        <v>13.5</v>
      </c>
      <c r="D14" s="141">
        <f>C14+0.65</f>
        <v>14.15</v>
      </c>
      <c r="E14" s="141">
        <f t="shared" ref="E14:G14" si="8">D14+0.9</f>
        <v>15.05</v>
      </c>
      <c r="F14" s="141">
        <f t="shared" si="8"/>
        <v>15.95</v>
      </c>
      <c r="G14" s="141">
        <f t="shared" si="8"/>
        <v>16.85</v>
      </c>
      <c r="H14" s="159"/>
      <c r="I14" s="391"/>
      <c r="J14" s="391"/>
      <c r="K14" s="391" t="s">
        <v>152</v>
      </c>
      <c r="L14" s="391" t="s">
        <v>152</v>
      </c>
      <c r="M14" s="391"/>
      <c r="N14" s="391" t="s">
        <v>166</v>
      </c>
      <c r="O14" s="391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  <c r="IR14" s="123"/>
      <c r="IS14" s="123"/>
      <c r="IT14" s="123"/>
      <c r="IU14" s="123"/>
      <c r="IV14" s="123"/>
    </row>
    <row r="15" s="120" customFormat="1" ht="20" customHeight="1" spans="1:256">
      <c r="A15" s="140" t="s">
        <v>169</v>
      </c>
      <c r="B15" s="145">
        <v>8.3</v>
      </c>
      <c r="C15" s="145">
        <v>8.5</v>
      </c>
      <c r="D15" s="145">
        <f>C15+0.2</f>
        <v>8.7</v>
      </c>
      <c r="E15" s="145">
        <f t="shared" ref="E15:G15" si="9">D15+0.4</f>
        <v>9.1</v>
      </c>
      <c r="F15" s="145">
        <f t="shared" si="9"/>
        <v>9.5</v>
      </c>
      <c r="G15" s="145">
        <f t="shared" si="9"/>
        <v>9.9</v>
      </c>
      <c r="H15" s="159"/>
      <c r="I15" s="391"/>
      <c r="J15" s="391"/>
      <c r="K15" s="391" t="s">
        <v>152</v>
      </c>
      <c r="L15" s="391" t="s">
        <v>152</v>
      </c>
      <c r="M15" s="391"/>
      <c r="N15" s="391" t="s">
        <v>152</v>
      </c>
      <c r="O15" s="391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 s="123"/>
      <c r="EJ15" s="123"/>
      <c r="EK15" s="123"/>
      <c r="EL15" s="123"/>
      <c r="EM15" s="123"/>
      <c r="EN15" s="123"/>
      <c r="EO15" s="123"/>
      <c r="EP15" s="123"/>
      <c r="EQ15" s="123"/>
      <c r="ER15" s="123"/>
      <c r="ES15" s="123"/>
      <c r="ET15" s="123"/>
      <c r="EU15" s="123"/>
      <c r="EV15" s="123"/>
      <c r="EW15" s="123"/>
      <c r="EX15" s="123"/>
      <c r="EY15" s="123"/>
      <c r="EZ15" s="123"/>
      <c r="FA15" s="123"/>
      <c r="FB15" s="123"/>
      <c r="FC15" s="123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  <c r="IQ15" s="123"/>
      <c r="IR15" s="123"/>
      <c r="IS15" s="123"/>
      <c r="IT15" s="123"/>
      <c r="IU15" s="123"/>
      <c r="IV15" s="123"/>
    </row>
    <row r="16" s="120" customFormat="1" ht="20" customHeight="1" spans="1:256">
      <c r="A16" s="140" t="s">
        <v>170</v>
      </c>
      <c r="B16" s="145">
        <v>4.5</v>
      </c>
      <c r="C16" s="145">
        <v>4.5</v>
      </c>
      <c r="D16" s="145">
        <v>4.5</v>
      </c>
      <c r="E16" s="145">
        <v>4.5</v>
      </c>
      <c r="F16" s="145">
        <v>4.5</v>
      </c>
      <c r="G16" s="145">
        <v>4.5</v>
      </c>
      <c r="H16" s="159"/>
      <c r="I16" s="391"/>
      <c r="J16" s="391"/>
      <c r="K16" s="391" t="s">
        <v>152</v>
      </c>
      <c r="L16" s="391" t="s">
        <v>152</v>
      </c>
      <c r="M16" s="391"/>
      <c r="N16" s="391"/>
      <c r="O16" s="391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3"/>
      <c r="FB16" s="12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  <c r="IR16" s="123"/>
      <c r="IS16" s="123"/>
      <c r="IT16" s="123"/>
      <c r="IU16" s="123"/>
      <c r="IV16" s="123"/>
    </row>
    <row r="17" s="120" customFormat="1" ht="20" customHeight="1" spans="1:256">
      <c r="A17" s="140" t="s">
        <v>171</v>
      </c>
      <c r="B17" s="145">
        <v>5</v>
      </c>
      <c r="C17" s="145">
        <v>5</v>
      </c>
      <c r="D17" s="145">
        <v>5</v>
      </c>
      <c r="E17" s="145">
        <v>5</v>
      </c>
      <c r="F17" s="145">
        <v>5</v>
      </c>
      <c r="G17" s="145">
        <v>5</v>
      </c>
      <c r="H17" s="159"/>
      <c r="I17" s="391"/>
      <c r="J17" s="391"/>
      <c r="K17" s="391" t="s">
        <v>152</v>
      </c>
      <c r="L17" s="391" t="s">
        <v>152</v>
      </c>
      <c r="M17" s="391"/>
      <c r="N17" s="391"/>
      <c r="O17" s="391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3"/>
      <c r="IP17" s="123"/>
      <c r="IQ17" s="123"/>
      <c r="IR17" s="123"/>
      <c r="IS17" s="123"/>
      <c r="IT17" s="123"/>
      <c r="IU17" s="123"/>
      <c r="IV17" s="123"/>
    </row>
    <row r="18" s="120" customFormat="1" ht="20" customHeight="1" spans="1:256">
      <c r="A18" s="140" t="s">
        <v>172</v>
      </c>
      <c r="B18" s="145">
        <f>C18-0.5</f>
        <v>30.5</v>
      </c>
      <c r="C18" s="147">
        <v>31</v>
      </c>
      <c r="D18" s="145">
        <f>C18+0.8</f>
        <v>31.8</v>
      </c>
      <c r="E18" s="145">
        <f>D18+0.8</f>
        <v>32.6</v>
      </c>
      <c r="F18" s="145">
        <f>E18+0.8</f>
        <v>33.4</v>
      </c>
      <c r="G18" s="145">
        <f>F18+0.5</f>
        <v>33.9</v>
      </c>
      <c r="H18" s="159"/>
      <c r="I18" s="391"/>
      <c r="J18" s="391"/>
      <c r="K18" s="391" t="s">
        <v>152</v>
      </c>
      <c r="L18" s="391" t="s">
        <v>152</v>
      </c>
      <c r="M18" s="391"/>
      <c r="N18" s="391"/>
      <c r="O18" s="391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 s="123"/>
      <c r="EG18" s="123"/>
      <c r="EH18" s="123"/>
      <c r="EI18" s="123"/>
      <c r="EJ18" s="123"/>
      <c r="EK18" s="123"/>
      <c r="EL18" s="123"/>
      <c r="EM18" s="123"/>
      <c r="EN18" s="123"/>
      <c r="EO18" s="123"/>
      <c r="EP18" s="123"/>
      <c r="EQ18" s="123"/>
      <c r="ER18" s="123"/>
      <c r="ES18" s="123"/>
      <c r="ET18" s="123"/>
      <c r="EU18" s="123"/>
      <c r="EV18" s="123"/>
      <c r="EW18" s="123"/>
      <c r="EX18" s="123"/>
      <c r="EY18" s="123"/>
      <c r="EZ18" s="123"/>
      <c r="FA18" s="123"/>
      <c r="FB18" s="123"/>
      <c r="FC18" s="123"/>
      <c r="FD18" s="123"/>
      <c r="FE18" s="123"/>
      <c r="FF18" s="123"/>
      <c r="FG18" s="123"/>
      <c r="FH18" s="123"/>
      <c r="FI18" s="123"/>
      <c r="FJ18" s="123"/>
      <c r="FK18" s="123"/>
      <c r="FL18" s="123"/>
      <c r="FM18" s="123"/>
      <c r="FN18" s="123"/>
      <c r="FO18" s="123"/>
      <c r="FP18" s="123"/>
      <c r="FQ18" s="123"/>
      <c r="FR18" s="123"/>
      <c r="FS18" s="123"/>
      <c r="FT18" s="123"/>
      <c r="FU18" s="123"/>
      <c r="FV18" s="123"/>
      <c r="FW18" s="123"/>
      <c r="FX18" s="123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3"/>
      <c r="GX18" s="123"/>
      <c r="GY18" s="123"/>
      <c r="GZ18" s="123"/>
      <c r="HA18" s="123"/>
      <c r="HB18" s="123"/>
      <c r="HC18" s="123"/>
      <c r="HD18" s="123"/>
      <c r="HE18" s="123"/>
      <c r="HF18" s="123"/>
      <c r="HG18" s="123"/>
      <c r="HH18" s="123"/>
      <c r="HI18" s="123"/>
      <c r="HJ18" s="123"/>
      <c r="HK18" s="123"/>
      <c r="HL18" s="123"/>
      <c r="HM18" s="123"/>
      <c r="HN18" s="123"/>
      <c r="HO18" s="123"/>
      <c r="HP18" s="123"/>
      <c r="HQ18" s="123"/>
      <c r="HR18" s="123"/>
      <c r="HS18" s="123"/>
      <c r="HT18" s="123"/>
      <c r="HU18" s="123"/>
      <c r="HV18" s="123"/>
      <c r="HW18" s="123"/>
      <c r="HX18" s="123"/>
      <c r="HY18" s="123"/>
      <c r="HZ18" s="123"/>
      <c r="IA18" s="123"/>
      <c r="IB18" s="123"/>
      <c r="IC18" s="123"/>
      <c r="ID18" s="123"/>
      <c r="IE18" s="123"/>
      <c r="IF18" s="123"/>
      <c r="IG18" s="123"/>
      <c r="IH18" s="123"/>
      <c r="II18" s="123"/>
      <c r="IJ18" s="123"/>
      <c r="IK18" s="123"/>
      <c r="IL18" s="123"/>
      <c r="IM18" s="123"/>
      <c r="IN18" s="123"/>
      <c r="IO18" s="123"/>
      <c r="IP18" s="123"/>
      <c r="IQ18" s="123"/>
      <c r="IR18" s="123"/>
      <c r="IS18" s="123"/>
      <c r="IT18" s="123"/>
      <c r="IU18" s="123"/>
      <c r="IV18" s="123"/>
    </row>
    <row r="19" s="120" customFormat="1" ht="20" customHeight="1" spans="1:256">
      <c r="A19" s="140" t="s">
        <v>173</v>
      </c>
      <c r="B19" s="145">
        <f>C19-0.8</f>
        <v>21.7</v>
      </c>
      <c r="C19" s="147">
        <v>22.5</v>
      </c>
      <c r="D19" s="145">
        <f>C19+0.75</f>
        <v>23.25</v>
      </c>
      <c r="E19" s="145">
        <f>D19+0.75</f>
        <v>24</v>
      </c>
      <c r="F19" s="145">
        <f>E19+0.75</f>
        <v>24.75</v>
      </c>
      <c r="G19" s="145">
        <f>F19+0.5</f>
        <v>25.25</v>
      </c>
      <c r="H19" s="159"/>
      <c r="I19" s="394"/>
      <c r="J19" s="394"/>
      <c r="K19" s="391" t="s">
        <v>152</v>
      </c>
      <c r="L19" s="391" t="s">
        <v>152</v>
      </c>
      <c r="M19" s="394"/>
      <c r="N19" s="391" t="s">
        <v>174</v>
      </c>
      <c r="O19" s="391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 s="123"/>
      <c r="EG19" s="123"/>
      <c r="EH19" s="123"/>
      <c r="EI19" s="123"/>
      <c r="EJ19" s="123"/>
      <c r="EK19" s="123"/>
      <c r="EL19" s="123"/>
      <c r="EM19" s="123"/>
      <c r="EN19" s="123"/>
      <c r="EO19" s="123"/>
      <c r="EP19" s="123"/>
      <c r="EQ19" s="123"/>
      <c r="ER19" s="123"/>
      <c r="ES19" s="123"/>
      <c r="ET19" s="123"/>
      <c r="EU19" s="123"/>
      <c r="EV19" s="123"/>
      <c r="EW19" s="123"/>
      <c r="EX19" s="123"/>
      <c r="EY19" s="123"/>
      <c r="EZ19" s="123"/>
      <c r="FA19" s="123"/>
      <c r="FB19" s="123"/>
      <c r="FC19" s="123"/>
      <c r="FD19" s="123"/>
      <c r="FE19" s="123"/>
      <c r="FF19" s="123"/>
      <c r="FG19" s="123"/>
      <c r="FH19" s="123"/>
      <c r="FI19" s="123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23"/>
      <c r="GA19" s="123"/>
      <c r="GB19" s="123"/>
      <c r="GC19" s="123"/>
      <c r="GD19" s="123"/>
      <c r="GE19" s="123"/>
      <c r="GF19" s="123"/>
      <c r="GG19" s="123"/>
      <c r="GH19" s="123"/>
      <c r="GI19" s="123"/>
      <c r="GJ19" s="123"/>
      <c r="GK19" s="123"/>
      <c r="GL19" s="123"/>
      <c r="GM19" s="123"/>
      <c r="GN19" s="123"/>
      <c r="GO19" s="123"/>
      <c r="GP19" s="123"/>
      <c r="GQ19" s="123"/>
      <c r="GR19" s="123"/>
      <c r="GS19" s="123"/>
      <c r="GT19" s="123"/>
      <c r="GU19" s="123"/>
      <c r="GV19" s="123"/>
      <c r="GW19" s="123"/>
      <c r="GX19" s="123"/>
      <c r="GY19" s="123"/>
      <c r="GZ19" s="123"/>
      <c r="HA19" s="123"/>
      <c r="HB19" s="123"/>
      <c r="HC19" s="123"/>
      <c r="HD19" s="123"/>
      <c r="HE19" s="123"/>
      <c r="HF19" s="123"/>
      <c r="HG19" s="123"/>
      <c r="HH19" s="123"/>
      <c r="HI19" s="123"/>
      <c r="HJ19" s="123"/>
      <c r="HK19" s="123"/>
      <c r="HL19" s="123"/>
      <c r="HM19" s="123"/>
      <c r="HN19" s="123"/>
      <c r="HO19" s="123"/>
      <c r="HP19" s="123"/>
      <c r="HQ19" s="123"/>
      <c r="HR19" s="123"/>
      <c r="HS19" s="123"/>
      <c r="HT19" s="123"/>
      <c r="HU19" s="123"/>
      <c r="HV19" s="123"/>
      <c r="HW19" s="123"/>
      <c r="HX19" s="123"/>
      <c r="HY19" s="123"/>
      <c r="HZ19" s="123"/>
      <c r="IA19" s="123"/>
      <c r="IB19" s="123"/>
      <c r="IC19" s="123"/>
      <c r="ID19" s="123"/>
      <c r="IE19" s="123"/>
      <c r="IF19" s="123"/>
      <c r="IG19" s="123"/>
      <c r="IH19" s="123"/>
      <c r="II19" s="123"/>
      <c r="IJ19" s="123"/>
      <c r="IK19" s="123"/>
      <c r="IL19" s="123"/>
      <c r="IM19" s="123"/>
      <c r="IN19" s="123"/>
      <c r="IO19" s="123"/>
      <c r="IP19" s="123"/>
      <c r="IQ19" s="123"/>
      <c r="IR19" s="123"/>
      <c r="IS19" s="123"/>
      <c r="IT19" s="123"/>
      <c r="IU19" s="123"/>
      <c r="IV19" s="123"/>
    </row>
    <row r="20" s="120" customFormat="1" ht="16.5" spans="1:256">
      <c r="A20" s="150"/>
      <c r="B20" s="150"/>
      <c r="C20" s="151"/>
      <c r="D20" s="151"/>
      <c r="E20" s="152"/>
      <c r="F20" s="151"/>
      <c r="G20" s="151"/>
      <c r="O20" s="385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3"/>
      <c r="DB20" s="123"/>
      <c r="DC20" s="123"/>
      <c r="DD20" s="123"/>
      <c r="DE20" s="123"/>
      <c r="DF20" s="123"/>
      <c r="DG20" s="123"/>
      <c r="DH20" s="123"/>
      <c r="DI20" s="123"/>
      <c r="DJ20" s="123"/>
      <c r="DK20" s="123"/>
      <c r="DL20" s="123"/>
      <c r="DM20" s="123"/>
      <c r="DN20" s="123"/>
      <c r="DO20" s="123"/>
      <c r="DP20" s="123"/>
      <c r="DQ20" s="123"/>
      <c r="DR20" s="123"/>
      <c r="DS20" s="123"/>
      <c r="DT20" s="123"/>
      <c r="DU20" s="123"/>
      <c r="DV20" s="123"/>
      <c r="DW20" s="123"/>
      <c r="DX20" s="123"/>
      <c r="DY20" s="123"/>
      <c r="DZ20" s="123"/>
      <c r="EA20" s="123"/>
      <c r="EB20" s="123"/>
      <c r="EC20" s="123"/>
      <c r="ED20" s="123"/>
      <c r="EE20" s="123"/>
      <c r="EF20" s="123"/>
      <c r="EG20" s="123"/>
      <c r="EH20" s="123"/>
      <c r="EI20" s="123"/>
      <c r="EJ20" s="123"/>
      <c r="EK20" s="123"/>
      <c r="EL20" s="123"/>
      <c r="EM20" s="123"/>
      <c r="EN20" s="123"/>
      <c r="EO20" s="123"/>
      <c r="EP20" s="123"/>
      <c r="EQ20" s="123"/>
      <c r="ER20" s="123"/>
      <c r="ES20" s="123"/>
      <c r="ET20" s="123"/>
      <c r="EU20" s="123"/>
      <c r="EV20" s="123"/>
      <c r="EW20" s="123"/>
      <c r="EX20" s="123"/>
      <c r="EY20" s="123"/>
      <c r="EZ20" s="123"/>
      <c r="FA20" s="123"/>
      <c r="FB20" s="123"/>
      <c r="FC20" s="123"/>
      <c r="FD20" s="123"/>
      <c r="FE20" s="123"/>
      <c r="FF20" s="123"/>
      <c r="FG20" s="123"/>
      <c r="FH20" s="123"/>
      <c r="FI20" s="123"/>
      <c r="FJ20" s="123"/>
      <c r="FK20" s="123"/>
      <c r="FL20" s="123"/>
      <c r="FM20" s="123"/>
      <c r="FN20" s="123"/>
      <c r="FO20" s="123"/>
      <c r="FP20" s="123"/>
      <c r="FQ20" s="123"/>
      <c r="FR20" s="123"/>
      <c r="FS20" s="123"/>
      <c r="FT20" s="123"/>
      <c r="FU20" s="123"/>
      <c r="FV20" s="123"/>
      <c r="FW20" s="123"/>
      <c r="FX20" s="123"/>
      <c r="FY20" s="123"/>
      <c r="FZ20" s="123"/>
      <c r="GA20" s="123"/>
      <c r="GB20" s="123"/>
      <c r="GC20" s="123"/>
      <c r="GD20" s="123"/>
      <c r="GE20" s="123"/>
      <c r="GF20" s="123"/>
      <c r="GG20" s="123"/>
      <c r="GH20" s="123"/>
      <c r="GI20" s="123"/>
      <c r="GJ20" s="123"/>
      <c r="GK20" s="123"/>
      <c r="GL20" s="123"/>
      <c r="GM20" s="123"/>
      <c r="GN20" s="123"/>
      <c r="GO20" s="123"/>
      <c r="GP20" s="123"/>
      <c r="GQ20" s="123"/>
      <c r="GR20" s="123"/>
      <c r="GS20" s="123"/>
      <c r="GT20" s="123"/>
      <c r="GU20" s="123"/>
      <c r="GV20" s="123"/>
      <c r="GW20" s="123"/>
      <c r="GX20" s="123"/>
      <c r="GY20" s="123"/>
      <c r="GZ20" s="123"/>
      <c r="HA20" s="123"/>
      <c r="HB20" s="123"/>
      <c r="HC20" s="123"/>
      <c r="HD20" s="123"/>
      <c r="HE20" s="123"/>
      <c r="HF20" s="123"/>
      <c r="HG20" s="123"/>
      <c r="HH20" s="123"/>
      <c r="HI20" s="123"/>
      <c r="HJ20" s="123"/>
      <c r="HK20" s="123"/>
      <c r="HL20" s="123"/>
      <c r="HM20" s="123"/>
      <c r="HN20" s="123"/>
      <c r="HO20" s="123"/>
      <c r="HP20" s="123"/>
      <c r="HQ20" s="123"/>
      <c r="HR20" s="123"/>
      <c r="HS20" s="123"/>
      <c r="HT20" s="123"/>
      <c r="HU20" s="123"/>
      <c r="HV20" s="123"/>
      <c r="HW20" s="123"/>
      <c r="HX20" s="123"/>
      <c r="HY20" s="123"/>
      <c r="HZ20" s="123"/>
      <c r="IA20" s="123"/>
      <c r="IB20" s="123"/>
      <c r="IC20" s="123"/>
      <c r="ID20" s="123"/>
      <c r="IE20" s="123"/>
      <c r="IF20" s="123"/>
      <c r="IG20" s="123"/>
      <c r="IH20" s="123"/>
      <c r="II20" s="123"/>
      <c r="IJ20" s="123"/>
      <c r="IK20" s="123"/>
      <c r="IL20" s="123"/>
      <c r="IM20" s="123"/>
      <c r="IN20" s="123"/>
      <c r="IO20" s="123"/>
      <c r="IP20" s="123"/>
      <c r="IQ20" s="123"/>
      <c r="IR20" s="123"/>
      <c r="IS20" s="123"/>
      <c r="IT20" s="123"/>
      <c r="IU20" s="123"/>
      <c r="IV20" s="123"/>
    </row>
    <row r="21" s="120" customFormat="1" spans="1:256">
      <c r="A21" s="153" t="s">
        <v>175</v>
      </c>
      <c r="B21" s="153"/>
      <c r="C21" s="154"/>
      <c r="D21" s="154"/>
      <c r="O21" s="385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3"/>
      <c r="DB21" s="123"/>
      <c r="DC21" s="123"/>
      <c r="DD21" s="123"/>
      <c r="DE21" s="123"/>
      <c r="DF21" s="123"/>
      <c r="DG21" s="123"/>
      <c r="DH21" s="123"/>
      <c r="DI21" s="123"/>
      <c r="DJ21" s="123"/>
      <c r="DK21" s="123"/>
      <c r="DL21" s="123"/>
      <c r="DM21" s="123"/>
      <c r="DN21" s="123"/>
      <c r="DO21" s="123"/>
      <c r="DP21" s="123"/>
      <c r="DQ21" s="123"/>
      <c r="DR21" s="123"/>
      <c r="DS21" s="123"/>
      <c r="DT21" s="123"/>
      <c r="DU21" s="123"/>
      <c r="DV21" s="123"/>
      <c r="DW21" s="123"/>
      <c r="DX21" s="123"/>
      <c r="DY21" s="123"/>
      <c r="DZ21" s="123"/>
      <c r="EA21" s="123"/>
      <c r="EB21" s="123"/>
      <c r="EC21" s="123"/>
      <c r="ED21" s="123"/>
      <c r="EE21" s="123"/>
      <c r="EF21" s="123"/>
      <c r="EG21" s="123"/>
      <c r="EH21" s="123"/>
      <c r="EI21" s="123"/>
      <c r="EJ21" s="123"/>
      <c r="EK21" s="123"/>
      <c r="EL21" s="123"/>
      <c r="EM21" s="123"/>
      <c r="EN21" s="123"/>
      <c r="EO21" s="123"/>
      <c r="EP21" s="123"/>
      <c r="EQ21" s="123"/>
      <c r="ER21" s="123"/>
      <c r="ES21" s="123"/>
      <c r="ET21" s="123"/>
      <c r="EU21" s="123"/>
      <c r="EV21" s="123"/>
      <c r="EW21" s="123"/>
      <c r="EX21" s="123"/>
      <c r="EY21" s="123"/>
      <c r="EZ21" s="123"/>
      <c r="FA21" s="123"/>
      <c r="FB21" s="123"/>
      <c r="FC21" s="123"/>
      <c r="FD21" s="123"/>
      <c r="FE21" s="123"/>
      <c r="FF21" s="123"/>
      <c r="FG21" s="123"/>
      <c r="FH21" s="123"/>
      <c r="FI21" s="123"/>
      <c r="FJ21" s="123"/>
      <c r="FK21" s="123"/>
      <c r="FL21" s="123"/>
      <c r="FM21" s="123"/>
      <c r="FN21" s="123"/>
      <c r="FO21" s="123"/>
      <c r="FP21" s="123"/>
      <c r="FQ21" s="123"/>
      <c r="FR21" s="123"/>
      <c r="FS21" s="123"/>
      <c r="FT21" s="123"/>
      <c r="FU21" s="123"/>
      <c r="FV21" s="123"/>
      <c r="FW21" s="123"/>
      <c r="FX21" s="123"/>
      <c r="FY21" s="123"/>
      <c r="FZ21" s="123"/>
      <c r="GA21" s="123"/>
      <c r="GB21" s="123"/>
      <c r="GC21" s="123"/>
      <c r="GD21" s="123"/>
      <c r="GE21" s="123"/>
      <c r="GF21" s="123"/>
      <c r="GG21" s="123"/>
      <c r="GH21" s="123"/>
      <c r="GI21" s="123"/>
      <c r="GJ21" s="123"/>
      <c r="GK21" s="123"/>
      <c r="GL21" s="123"/>
      <c r="GM21" s="123"/>
      <c r="GN21" s="123"/>
      <c r="GO21" s="123"/>
      <c r="GP21" s="123"/>
      <c r="GQ21" s="123"/>
      <c r="GR21" s="123"/>
      <c r="GS21" s="123"/>
      <c r="GT21" s="123"/>
      <c r="GU21" s="123"/>
      <c r="GV21" s="123"/>
      <c r="GW21" s="123"/>
      <c r="GX21" s="123"/>
      <c r="GY21" s="123"/>
      <c r="GZ21" s="123"/>
      <c r="HA21" s="123"/>
      <c r="HB21" s="123"/>
      <c r="HC21" s="123"/>
      <c r="HD21" s="123"/>
      <c r="HE21" s="123"/>
      <c r="HF21" s="123"/>
      <c r="HG21" s="123"/>
      <c r="HH21" s="123"/>
      <c r="HI21" s="123"/>
      <c r="HJ21" s="123"/>
      <c r="HK21" s="123"/>
      <c r="HL21" s="123"/>
      <c r="HM21" s="123"/>
      <c r="HN21" s="123"/>
      <c r="HO21" s="123"/>
      <c r="HP21" s="123"/>
      <c r="HQ21" s="123"/>
      <c r="HR21" s="123"/>
      <c r="HS21" s="123"/>
      <c r="HT21" s="123"/>
      <c r="HU21" s="123"/>
      <c r="HV21" s="123"/>
      <c r="HW21" s="123"/>
      <c r="HX21" s="123"/>
      <c r="HY21" s="123"/>
      <c r="HZ21" s="123"/>
      <c r="IA21" s="123"/>
      <c r="IB21" s="123"/>
      <c r="IC21" s="123"/>
      <c r="ID21" s="123"/>
      <c r="IE21" s="123"/>
      <c r="IF21" s="123"/>
      <c r="IG21" s="123"/>
      <c r="IH21" s="123"/>
      <c r="II21" s="123"/>
      <c r="IJ21" s="123"/>
      <c r="IK21" s="123"/>
      <c r="IL21" s="123"/>
      <c r="IM21" s="123"/>
      <c r="IN21" s="123"/>
      <c r="IO21" s="123"/>
      <c r="IP21" s="123"/>
      <c r="IQ21" s="123"/>
      <c r="IR21" s="123"/>
      <c r="IS21" s="123"/>
      <c r="IT21" s="123"/>
      <c r="IU21" s="123"/>
      <c r="IV21" s="123"/>
    </row>
    <row r="22" s="120" customFormat="1" spans="3:256">
      <c r="C22" s="121"/>
      <c r="D22" s="121"/>
      <c r="I22" s="168" t="s">
        <v>176</v>
      </c>
      <c r="J22" s="283">
        <v>45461</v>
      </c>
      <c r="K22" s="168" t="s">
        <v>177</v>
      </c>
      <c r="L22" s="168" t="s">
        <v>133</v>
      </c>
      <c r="M22" s="168" t="s">
        <v>178</v>
      </c>
      <c r="N22" s="120" t="s">
        <v>136</v>
      </c>
      <c r="O22" s="385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3"/>
      <c r="DB22" s="123"/>
      <c r="DC22" s="123"/>
      <c r="DD22" s="123"/>
      <c r="DE22" s="123"/>
      <c r="DF22" s="123"/>
      <c r="DG22" s="123"/>
      <c r="DH22" s="123"/>
      <c r="DI22" s="123"/>
      <c r="DJ22" s="123"/>
      <c r="DK22" s="123"/>
      <c r="DL22" s="123"/>
      <c r="DM22" s="123"/>
      <c r="DN22" s="123"/>
      <c r="DO22" s="123"/>
      <c r="DP22" s="123"/>
      <c r="DQ22" s="123"/>
      <c r="DR22" s="123"/>
      <c r="DS22" s="123"/>
      <c r="DT22" s="123"/>
      <c r="DU22" s="123"/>
      <c r="DV22" s="123"/>
      <c r="DW22" s="123"/>
      <c r="DX22" s="123"/>
      <c r="DY22" s="123"/>
      <c r="DZ22" s="123"/>
      <c r="EA22" s="123"/>
      <c r="EB22" s="123"/>
      <c r="EC22" s="123"/>
      <c r="ED22" s="123"/>
      <c r="EE22" s="123"/>
      <c r="EF22" s="123"/>
      <c r="EG22" s="123"/>
      <c r="EH22" s="123"/>
      <c r="EI22" s="123"/>
      <c r="EJ22" s="123"/>
      <c r="EK22" s="123"/>
      <c r="EL22" s="123"/>
      <c r="EM22" s="123"/>
      <c r="EN22" s="123"/>
      <c r="EO22" s="123"/>
      <c r="EP22" s="123"/>
      <c r="EQ22" s="123"/>
      <c r="ER22" s="123"/>
      <c r="ES22" s="123"/>
      <c r="ET22" s="123"/>
      <c r="EU22" s="123"/>
      <c r="EV22" s="123"/>
      <c r="EW22" s="123"/>
      <c r="EX22" s="123"/>
      <c r="EY22" s="123"/>
      <c r="EZ22" s="123"/>
      <c r="FA22" s="123"/>
      <c r="FB22" s="123"/>
      <c r="FC22" s="123"/>
      <c r="FD22" s="123"/>
      <c r="FE22" s="123"/>
      <c r="FF22" s="123"/>
      <c r="FG22" s="123"/>
      <c r="FH22" s="123"/>
      <c r="FI22" s="123"/>
      <c r="FJ22" s="123"/>
      <c r="FK22" s="123"/>
      <c r="FL22" s="123"/>
      <c r="FM22" s="123"/>
      <c r="FN22" s="123"/>
      <c r="FO22" s="123"/>
      <c r="FP22" s="123"/>
      <c r="FQ22" s="123"/>
      <c r="FR22" s="123"/>
      <c r="FS22" s="123"/>
      <c r="FT22" s="123"/>
      <c r="FU22" s="123"/>
      <c r="FV22" s="123"/>
      <c r="FW22" s="123"/>
      <c r="FX22" s="123"/>
      <c r="FY22" s="123"/>
      <c r="FZ22" s="123"/>
      <c r="GA22" s="123"/>
      <c r="GB22" s="123"/>
      <c r="GC22" s="123"/>
      <c r="GD22" s="123"/>
      <c r="GE22" s="123"/>
      <c r="GF22" s="123"/>
      <c r="GG22" s="123"/>
      <c r="GH22" s="123"/>
      <c r="GI22" s="123"/>
      <c r="GJ22" s="123"/>
      <c r="GK22" s="123"/>
      <c r="GL22" s="123"/>
      <c r="GM22" s="123"/>
      <c r="GN22" s="123"/>
      <c r="GO22" s="123"/>
      <c r="GP22" s="123"/>
      <c r="GQ22" s="123"/>
      <c r="GR22" s="123"/>
      <c r="GS22" s="123"/>
      <c r="GT22" s="123"/>
      <c r="GU22" s="123"/>
      <c r="GV22" s="123"/>
      <c r="GW22" s="123"/>
      <c r="GX22" s="123"/>
      <c r="GY22" s="123"/>
      <c r="GZ22" s="123"/>
      <c r="HA22" s="123"/>
      <c r="HB22" s="123"/>
      <c r="HC22" s="123"/>
      <c r="HD22" s="123"/>
      <c r="HE22" s="123"/>
      <c r="HF22" s="123"/>
      <c r="HG22" s="123"/>
      <c r="HH22" s="123"/>
      <c r="HI22" s="123"/>
      <c r="HJ22" s="123"/>
      <c r="HK22" s="123"/>
      <c r="HL22" s="123"/>
      <c r="HM22" s="123"/>
      <c r="HN22" s="123"/>
      <c r="HO22" s="123"/>
      <c r="HP22" s="123"/>
      <c r="HQ22" s="123"/>
      <c r="HR22" s="123"/>
      <c r="HS22" s="123"/>
      <c r="HT22" s="123"/>
      <c r="HU22" s="123"/>
      <c r="HV22" s="123"/>
      <c r="HW22" s="123"/>
      <c r="HX22" s="123"/>
      <c r="HY22" s="123"/>
      <c r="HZ22" s="123"/>
      <c r="IA22" s="123"/>
      <c r="IB22" s="123"/>
      <c r="IC22" s="123"/>
      <c r="ID22" s="123"/>
      <c r="IE22" s="123"/>
      <c r="IF22" s="123"/>
      <c r="IG22" s="123"/>
      <c r="IH22" s="123"/>
      <c r="II22" s="123"/>
      <c r="IJ22" s="123"/>
      <c r="IK22" s="123"/>
      <c r="IL22" s="123"/>
      <c r="IM22" s="123"/>
      <c r="IN22" s="123"/>
      <c r="IO22" s="123"/>
      <c r="IP22" s="123"/>
      <c r="IQ22" s="123"/>
      <c r="IR22" s="123"/>
      <c r="IS22" s="123"/>
      <c r="IT22" s="123"/>
      <c r="IU22" s="123"/>
      <c r="IV22" s="123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O24" sqref="O24"/>
    </sheetView>
  </sheetViews>
  <sheetFormatPr defaultColWidth="10" defaultRowHeight="16.5" customHeight="1"/>
  <cols>
    <col min="1" max="1" width="10.875" style="285" customWidth="1"/>
    <col min="2" max="16384" width="10" style="285"/>
  </cols>
  <sheetData>
    <row r="1" ht="22.5" customHeight="1" spans="1:11">
      <c r="A1" s="173" t="s">
        <v>179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ht="17.25" customHeight="1" spans="1:11">
      <c r="A2" s="286" t="s">
        <v>53</v>
      </c>
      <c r="B2" s="287"/>
      <c r="C2" s="287"/>
      <c r="D2" s="288" t="s">
        <v>55</v>
      </c>
      <c r="E2" s="288"/>
      <c r="F2" s="287" t="s">
        <v>56</v>
      </c>
      <c r="G2" s="287"/>
      <c r="H2" s="289" t="s">
        <v>57</v>
      </c>
      <c r="I2" s="358" t="s">
        <v>56</v>
      </c>
      <c r="J2" s="358"/>
      <c r="K2" s="359"/>
    </row>
    <row r="3" customHeight="1" spans="1:11">
      <c r="A3" s="290" t="s">
        <v>58</v>
      </c>
      <c r="B3" s="291"/>
      <c r="C3" s="292"/>
      <c r="D3" s="293" t="s">
        <v>59</v>
      </c>
      <c r="E3" s="294"/>
      <c r="F3" s="294"/>
      <c r="G3" s="295"/>
      <c r="H3" s="293" t="s">
        <v>60</v>
      </c>
      <c r="I3" s="294"/>
      <c r="J3" s="294"/>
      <c r="K3" s="295"/>
    </row>
    <row r="4" customHeight="1" spans="1:11">
      <c r="A4" s="296" t="s">
        <v>61</v>
      </c>
      <c r="B4" s="179"/>
      <c r="C4" s="180"/>
      <c r="D4" s="296" t="s">
        <v>63</v>
      </c>
      <c r="E4" s="297"/>
      <c r="F4" s="298"/>
      <c r="G4" s="299"/>
      <c r="H4" s="296" t="s">
        <v>64</v>
      </c>
      <c r="I4" s="297"/>
      <c r="J4" s="179" t="s">
        <v>65</v>
      </c>
      <c r="K4" s="180" t="s">
        <v>66</v>
      </c>
    </row>
    <row r="5" customHeight="1" spans="1:11">
      <c r="A5" s="300" t="s">
        <v>67</v>
      </c>
      <c r="B5" s="179"/>
      <c r="C5" s="180"/>
      <c r="D5" s="296" t="s">
        <v>69</v>
      </c>
      <c r="E5" s="297"/>
      <c r="F5" s="298"/>
      <c r="G5" s="299"/>
      <c r="H5" s="296" t="s">
        <v>70</v>
      </c>
      <c r="I5" s="297"/>
      <c r="J5" s="179" t="s">
        <v>65</v>
      </c>
      <c r="K5" s="180" t="s">
        <v>66</v>
      </c>
    </row>
    <row r="6" customHeight="1" spans="1:11">
      <c r="A6" s="296" t="s">
        <v>71</v>
      </c>
      <c r="B6" s="301"/>
      <c r="C6" s="302"/>
      <c r="D6" s="300" t="s">
        <v>73</v>
      </c>
      <c r="E6" s="303"/>
      <c r="F6" s="298"/>
      <c r="G6" s="299"/>
      <c r="H6" s="296" t="s">
        <v>74</v>
      </c>
      <c r="I6" s="297"/>
      <c r="J6" s="179" t="s">
        <v>65</v>
      </c>
      <c r="K6" s="180" t="s">
        <v>66</v>
      </c>
    </row>
    <row r="7" customHeight="1" spans="1:11">
      <c r="A7" s="296" t="s">
        <v>75</v>
      </c>
      <c r="B7" s="304"/>
      <c r="C7" s="305"/>
      <c r="D7" s="300" t="s">
        <v>76</v>
      </c>
      <c r="E7" s="306"/>
      <c r="F7" s="298"/>
      <c r="G7" s="299"/>
      <c r="H7" s="296" t="s">
        <v>77</v>
      </c>
      <c r="I7" s="297"/>
      <c r="J7" s="179" t="s">
        <v>65</v>
      </c>
      <c r="K7" s="180" t="s">
        <v>66</v>
      </c>
    </row>
    <row r="8" customHeight="1" spans="1:16">
      <c r="A8" s="307" t="s">
        <v>78</v>
      </c>
      <c r="B8" s="308"/>
      <c r="C8" s="309"/>
      <c r="D8" s="310" t="s">
        <v>80</v>
      </c>
      <c r="E8" s="311"/>
      <c r="F8" s="312"/>
      <c r="G8" s="313"/>
      <c r="H8" s="310" t="s">
        <v>81</v>
      </c>
      <c r="I8" s="311"/>
      <c r="J8" s="330" t="s">
        <v>65</v>
      </c>
      <c r="K8" s="360" t="s">
        <v>66</v>
      </c>
      <c r="P8" s="233"/>
    </row>
    <row r="9" customHeight="1" spans="1:11">
      <c r="A9" s="314" t="s">
        <v>180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</row>
    <row r="10" customHeight="1" spans="1:11">
      <c r="A10" s="315" t="s">
        <v>84</v>
      </c>
      <c r="B10" s="316" t="s">
        <v>85</v>
      </c>
      <c r="C10" s="317" t="s">
        <v>86</v>
      </c>
      <c r="D10" s="318"/>
      <c r="E10" s="319" t="s">
        <v>89</v>
      </c>
      <c r="F10" s="316" t="s">
        <v>85</v>
      </c>
      <c r="G10" s="317" t="s">
        <v>86</v>
      </c>
      <c r="H10" s="316"/>
      <c r="I10" s="319" t="s">
        <v>87</v>
      </c>
      <c r="J10" s="316" t="s">
        <v>85</v>
      </c>
      <c r="K10" s="361" t="s">
        <v>86</v>
      </c>
    </row>
    <row r="11" customHeight="1" spans="1:11">
      <c r="A11" s="300" t="s">
        <v>90</v>
      </c>
      <c r="B11" s="320" t="s">
        <v>85</v>
      </c>
      <c r="C11" s="179" t="s">
        <v>86</v>
      </c>
      <c r="D11" s="306"/>
      <c r="E11" s="303" t="s">
        <v>92</v>
      </c>
      <c r="F11" s="320" t="s">
        <v>85</v>
      </c>
      <c r="G11" s="179" t="s">
        <v>86</v>
      </c>
      <c r="H11" s="320"/>
      <c r="I11" s="303" t="s">
        <v>97</v>
      </c>
      <c r="J11" s="320" t="s">
        <v>85</v>
      </c>
      <c r="K11" s="180" t="s">
        <v>86</v>
      </c>
    </row>
    <row r="12" customHeight="1" spans="1:11">
      <c r="A12" s="310" t="s">
        <v>118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62"/>
    </row>
    <row r="13" customHeight="1" spans="1:11">
      <c r="A13" s="321" t="s">
        <v>181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</row>
    <row r="14" customHeight="1" spans="1:11">
      <c r="A14" s="322" t="s">
        <v>182</v>
      </c>
      <c r="B14" s="323"/>
      <c r="C14" s="323"/>
      <c r="D14" s="323"/>
      <c r="E14" s="323"/>
      <c r="F14" s="323"/>
      <c r="G14" s="323"/>
      <c r="H14" s="324"/>
      <c r="I14" s="363"/>
      <c r="J14" s="363"/>
      <c r="K14" s="364"/>
    </row>
    <row r="15" customHeight="1" spans="1:11">
      <c r="A15" s="325"/>
      <c r="B15" s="326"/>
      <c r="C15" s="326"/>
      <c r="D15" s="327"/>
      <c r="E15" s="328"/>
      <c r="F15" s="326"/>
      <c r="G15" s="326"/>
      <c r="H15" s="327"/>
      <c r="I15" s="365"/>
      <c r="J15" s="366"/>
      <c r="K15" s="367"/>
    </row>
    <row r="16" customHeight="1" spans="1:11">
      <c r="A16" s="329"/>
      <c r="B16" s="330"/>
      <c r="C16" s="330"/>
      <c r="D16" s="330"/>
      <c r="E16" s="330"/>
      <c r="F16" s="330"/>
      <c r="G16" s="330"/>
      <c r="H16" s="330"/>
      <c r="I16" s="330"/>
      <c r="J16" s="330"/>
      <c r="K16" s="360"/>
    </row>
    <row r="17" customHeight="1" spans="1:11">
      <c r="A17" s="321" t="s">
        <v>183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21"/>
    </row>
    <row r="18" customHeight="1" spans="1:11">
      <c r="A18" s="331" t="s">
        <v>184</v>
      </c>
      <c r="B18" s="332"/>
      <c r="C18" s="332"/>
      <c r="D18" s="332"/>
      <c r="E18" s="332"/>
      <c r="F18" s="332"/>
      <c r="G18" s="332"/>
      <c r="H18" s="332"/>
      <c r="I18" s="363"/>
      <c r="J18" s="363"/>
      <c r="K18" s="364"/>
    </row>
    <row r="19" customHeight="1" spans="1:11">
      <c r="A19" s="325"/>
      <c r="B19" s="326"/>
      <c r="C19" s="326"/>
      <c r="D19" s="327"/>
      <c r="E19" s="328"/>
      <c r="F19" s="326"/>
      <c r="G19" s="326"/>
      <c r="H19" s="327"/>
      <c r="I19" s="365"/>
      <c r="J19" s="366"/>
      <c r="K19" s="367"/>
    </row>
    <row r="20" customHeight="1" spans="1:11">
      <c r="A20" s="329"/>
      <c r="B20" s="330"/>
      <c r="C20" s="330"/>
      <c r="D20" s="330"/>
      <c r="E20" s="330"/>
      <c r="F20" s="330"/>
      <c r="G20" s="330"/>
      <c r="H20" s="330"/>
      <c r="I20" s="330"/>
      <c r="J20" s="330"/>
      <c r="K20" s="360"/>
    </row>
    <row r="21" customHeight="1" spans="1:11">
      <c r="A21" s="333" t="s">
        <v>115</v>
      </c>
      <c r="B21" s="333"/>
      <c r="C21" s="333"/>
      <c r="D21" s="333"/>
      <c r="E21" s="333"/>
      <c r="F21" s="333"/>
      <c r="G21" s="333"/>
      <c r="H21" s="333"/>
      <c r="I21" s="333"/>
      <c r="J21" s="333"/>
      <c r="K21" s="333"/>
    </row>
    <row r="22" customHeight="1" spans="1:11">
      <c r="A22" s="174" t="s">
        <v>116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37"/>
    </row>
    <row r="23" customHeight="1" spans="1:11">
      <c r="A23" s="187" t="s">
        <v>117</v>
      </c>
      <c r="B23" s="188"/>
      <c r="C23" s="179" t="s">
        <v>65</v>
      </c>
      <c r="D23" s="179" t="s">
        <v>66</v>
      </c>
      <c r="E23" s="186"/>
      <c r="F23" s="186"/>
      <c r="G23" s="186"/>
      <c r="H23" s="186"/>
      <c r="I23" s="186"/>
      <c r="J23" s="186"/>
      <c r="K23" s="230"/>
    </row>
    <row r="24" customHeight="1" spans="1:11">
      <c r="A24" s="334" t="s">
        <v>185</v>
      </c>
      <c r="B24" s="182"/>
      <c r="C24" s="182"/>
      <c r="D24" s="182"/>
      <c r="E24" s="182"/>
      <c r="F24" s="182"/>
      <c r="G24" s="182"/>
      <c r="H24" s="182"/>
      <c r="I24" s="182"/>
      <c r="J24" s="182"/>
      <c r="K24" s="368"/>
    </row>
    <row r="25" customHeight="1" spans="1:11">
      <c r="A25" s="335"/>
      <c r="B25" s="336"/>
      <c r="C25" s="336"/>
      <c r="D25" s="336"/>
      <c r="E25" s="336"/>
      <c r="F25" s="336"/>
      <c r="G25" s="336"/>
      <c r="H25" s="336"/>
      <c r="I25" s="336"/>
      <c r="J25" s="336"/>
      <c r="K25" s="369"/>
    </row>
    <row r="26" customHeight="1" spans="1:11">
      <c r="A26" s="314" t="s">
        <v>124</v>
      </c>
      <c r="B26" s="314"/>
      <c r="C26" s="314"/>
      <c r="D26" s="314"/>
      <c r="E26" s="314"/>
      <c r="F26" s="314"/>
      <c r="G26" s="314"/>
      <c r="H26" s="314"/>
      <c r="I26" s="314"/>
      <c r="J26" s="314"/>
      <c r="K26" s="314"/>
    </row>
    <row r="27" customHeight="1" spans="1:11">
      <c r="A27" s="290" t="s">
        <v>125</v>
      </c>
      <c r="B27" s="317" t="s">
        <v>95</v>
      </c>
      <c r="C27" s="317" t="s">
        <v>96</v>
      </c>
      <c r="D27" s="317" t="s">
        <v>88</v>
      </c>
      <c r="E27" s="291" t="s">
        <v>126</v>
      </c>
      <c r="F27" s="317" t="s">
        <v>95</v>
      </c>
      <c r="G27" s="317" t="s">
        <v>96</v>
      </c>
      <c r="H27" s="317" t="s">
        <v>88</v>
      </c>
      <c r="I27" s="291" t="s">
        <v>127</v>
      </c>
      <c r="J27" s="317" t="s">
        <v>95</v>
      </c>
      <c r="K27" s="361" t="s">
        <v>96</v>
      </c>
    </row>
    <row r="28" customHeight="1" spans="1:11">
      <c r="A28" s="337" t="s">
        <v>87</v>
      </c>
      <c r="B28" s="179" t="s">
        <v>95</v>
      </c>
      <c r="C28" s="179" t="s">
        <v>96</v>
      </c>
      <c r="D28" s="179" t="s">
        <v>88</v>
      </c>
      <c r="E28" s="338" t="s">
        <v>94</v>
      </c>
      <c r="F28" s="179" t="s">
        <v>95</v>
      </c>
      <c r="G28" s="179" t="s">
        <v>96</v>
      </c>
      <c r="H28" s="179" t="s">
        <v>88</v>
      </c>
      <c r="I28" s="338" t="s">
        <v>105</v>
      </c>
      <c r="J28" s="179" t="s">
        <v>95</v>
      </c>
      <c r="K28" s="180" t="s">
        <v>96</v>
      </c>
    </row>
    <row r="29" customHeight="1" spans="1:11">
      <c r="A29" s="296" t="s">
        <v>98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70"/>
    </row>
    <row r="30" customHeight="1" spans="1:11">
      <c r="A30" s="340"/>
      <c r="B30" s="341"/>
      <c r="C30" s="341"/>
      <c r="D30" s="341"/>
      <c r="E30" s="341"/>
      <c r="F30" s="341"/>
      <c r="G30" s="341"/>
      <c r="H30" s="341"/>
      <c r="I30" s="341"/>
      <c r="J30" s="341"/>
      <c r="K30" s="371"/>
    </row>
    <row r="31" customHeight="1" spans="1:11">
      <c r="A31" s="342" t="s">
        <v>186</v>
      </c>
      <c r="B31" s="342"/>
      <c r="C31" s="342"/>
      <c r="D31" s="342"/>
      <c r="E31" s="342"/>
      <c r="F31" s="342"/>
      <c r="G31" s="342"/>
      <c r="H31" s="342"/>
      <c r="I31" s="342"/>
      <c r="J31" s="342"/>
      <c r="K31" s="342"/>
    </row>
    <row r="32" ht="21" customHeight="1" spans="1:11">
      <c r="A32" s="343"/>
      <c r="B32" s="344"/>
      <c r="C32" s="344"/>
      <c r="D32" s="344"/>
      <c r="E32" s="344"/>
      <c r="F32" s="344"/>
      <c r="G32" s="344"/>
      <c r="H32" s="344"/>
      <c r="I32" s="344"/>
      <c r="J32" s="344"/>
      <c r="K32" s="372"/>
    </row>
    <row r="33" ht="21" customHeight="1" spans="1:11">
      <c r="A33" s="343"/>
      <c r="B33" s="344"/>
      <c r="C33" s="344"/>
      <c r="D33" s="344"/>
      <c r="E33" s="344"/>
      <c r="F33" s="344"/>
      <c r="G33" s="344"/>
      <c r="H33" s="344"/>
      <c r="I33" s="344"/>
      <c r="J33" s="344"/>
      <c r="K33" s="372"/>
    </row>
    <row r="34" ht="21" customHeight="1" spans="1:11">
      <c r="A34" s="343"/>
      <c r="B34" s="344"/>
      <c r="C34" s="344"/>
      <c r="D34" s="344"/>
      <c r="E34" s="344"/>
      <c r="F34" s="344"/>
      <c r="G34" s="344"/>
      <c r="H34" s="344"/>
      <c r="I34" s="344"/>
      <c r="J34" s="344"/>
      <c r="K34" s="372"/>
    </row>
    <row r="35" ht="21" customHeight="1" spans="1:11">
      <c r="A35" s="343"/>
      <c r="B35" s="344"/>
      <c r="C35" s="344"/>
      <c r="D35" s="344"/>
      <c r="E35" s="344"/>
      <c r="F35" s="344"/>
      <c r="G35" s="344"/>
      <c r="H35" s="344"/>
      <c r="I35" s="344"/>
      <c r="J35" s="344"/>
      <c r="K35" s="372"/>
    </row>
    <row r="36" ht="21" customHeight="1" spans="1:11">
      <c r="A36" s="343"/>
      <c r="B36" s="344"/>
      <c r="C36" s="344"/>
      <c r="D36" s="344"/>
      <c r="E36" s="344"/>
      <c r="F36" s="344"/>
      <c r="G36" s="344"/>
      <c r="H36" s="344"/>
      <c r="I36" s="344"/>
      <c r="J36" s="344"/>
      <c r="K36" s="372"/>
    </row>
    <row r="37" ht="21" customHeight="1" spans="1:11">
      <c r="A37" s="343"/>
      <c r="B37" s="344"/>
      <c r="C37" s="344"/>
      <c r="D37" s="344"/>
      <c r="E37" s="344"/>
      <c r="F37" s="344"/>
      <c r="G37" s="344"/>
      <c r="H37" s="344"/>
      <c r="I37" s="344"/>
      <c r="J37" s="344"/>
      <c r="K37" s="372"/>
    </row>
    <row r="38" ht="21" customHeight="1" spans="1:11">
      <c r="A38" s="343"/>
      <c r="B38" s="344"/>
      <c r="C38" s="344"/>
      <c r="D38" s="344"/>
      <c r="E38" s="344"/>
      <c r="F38" s="344"/>
      <c r="G38" s="344"/>
      <c r="H38" s="344"/>
      <c r="I38" s="344"/>
      <c r="J38" s="344"/>
      <c r="K38" s="372"/>
    </row>
    <row r="39" ht="21" customHeight="1" spans="1:11">
      <c r="A39" s="343"/>
      <c r="B39" s="344"/>
      <c r="C39" s="344"/>
      <c r="D39" s="344"/>
      <c r="E39" s="344"/>
      <c r="F39" s="344"/>
      <c r="G39" s="344"/>
      <c r="H39" s="344"/>
      <c r="I39" s="344"/>
      <c r="J39" s="344"/>
      <c r="K39" s="372"/>
    </row>
    <row r="40" ht="21" customHeight="1" spans="1:11">
      <c r="A40" s="343"/>
      <c r="B40" s="344"/>
      <c r="C40" s="344"/>
      <c r="D40" s="344"/>
      <c r="E40" s="344"/>
      <c r="F40" s="344"/>
      <c r="G40" s="344"/>
      <c r="H40" s="344"/>
      <c r="I40" s="344"/>
      <c r="J40" s="344"/>
      <c r="K40" s="372"/>
    </row>
    <row r="41" ht="21" customHeight="1" spans="1:11">
      <c r="A41" s="343"/>
      <c r="B41" s="344"/>
      <c r="C41" s="344"/>
      <c r="D41" s="344"/>
      <c r="E41" s="344"/>
      <c r="F41" s="344"/>
      <c r="G41" s="344"/>
      <c r="H41" s="344"/>
      <c r="I41" s="344"/>
      <c r="J41" s="344"/>
      <c r="K41" s="372"/>
    </row>
    <row r="42" ht="21" customHeight="1" spans="1:11">
      <c r="A42" s="343"/>
      <c r="B42" s="344"/>
      <c r="C42" s="344"/>
      <c r="D42" s="344"/>
      <c r="E42" s="344"/>
      <c r="F42" s="344"/>
      <c r="G42" s="344"/>
      <c r="H42" s="344"/>
      <c r="I42" s="344"/>
      <c r="J42" s="344"/>
      <c r="K42" s="372"/>
    </row>
    <row r="43" ht="17.25" customHeight="1" spans="1:11">
      <c r="A43" s="340" t="s">
        <v>123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71"/>
    </row>
    <row r="44" customHeight="1" spans="1:11">
      <c r="A44" s="342" t="s">
        <v>187</v>
      </c>
      <c r="B44" s="342"/>
      <c r="C44" s="342"/>
      <c r="D44" s="342"/>
      <c r="E44" s="342"/>
      <c r="F44" s="342"/>
      <c r="G44" s="342"/>
      <c r="H44" s="342"/>
      <c r="I44" s="342"/>
      <c r="J44" s="342"/>
      <c r="K44" s="342"/>
    </row>
    <row r="45" ht="18" customHeight="1" spans="1:11">
      <c r="A45" s="345" t="s">
        <v>118</v>
      </c>
      <c r="B45" s="346"/>
      <c r="C45" s="346"/>
      <c r="D45" s="346"/>
      <c r="E45" s="346"/>
      <c r="F45" s="346"/>
      <c r="G45" s="346"/>
      <c r="H45" s="346"/>
      <c r="I45" s="346"/>
      <c r="J45" s="346"/>
      <c r="K45" s="373"/>
    </row>
    <row r="46" ht="18" customHeight="1" spans="1:11">
      <c r="A46" s="345" t="s">
        <v>188</v>
      </c>
      <c r="B46" s="346"/>
      <c r="C46" s="346"/>
      <c r="D46" s="346"/>
      <c r="E46" s="346"/>
      <c r="F46" s="346"/>
      <c r="G46" s="346"/>
      <c r="H46" s="346"/>
      <c r="I46" s="346"/>
      <c r="J46" s="346"/>
      <c r="K46" s="373"/>
    </row>
    <row r="47" ht="18" customHeight="1" spans="1:11">
      <c r="A47" s="335"/>
      <c r="B47" s="336"/>
      <c r="C47" s="336"/>
      <c r="D47" s="336"/>
      <c r="E47" s="336"/>
      <c r="F47" s="336"/>
      <c r="G47" s="336"/>
      <c r="H47" s="336"/>
      <c r="I47" s="336"/>
      <c r="J47" s="336"/>
      <c r="K47" s="369"/>
    </row>
    <row r="48" ht="21" customHeight="1" spans="1:11">
      <c r="A48" s="347" t="s">
        <v>130</v>
      </c>
      <c r="B48" s="348" t="s">
        <v>131</v>
      </c>
      <c r="C48" s="348"/>
      <c r="D48" s="349" t="s">
        <v>132</v>
      </c>
      <c r="E48" s="349"/>
      <c r="F48" s="349" t="s">
        <v>134</v>
      </c>
      <c r="G48" s="350"/>
      <c r="H48" s="351" t="s">
        <v>135</v>
      </c>
      <c r="I48" s="351"/>
      <c r="J48" s="348" t="s">
        <v>136</v>
      </c>
      <c r="K48" s="374"/>
    </row>
    <row r="49" customHeight="1" spans="1:11">
      <c r="A49" s="352" t="s">
        <v>137</v>
      </c>
      <c r="B49" s="353"/>
      <c r="C49" s="353"/>
      <c r="D49" s="353"/>
      <c r="E49" s="353"/>
      <c r="F49" s="353"/>
      <c r="G49" s="353"/>
      <c r="H49" s="353"/>
      <c r="I49" s="353"/>
      <c r="J49" s="353"/>
      <c r="K49" s="375"/>
    </row>
    <row r="50" customHeight="1" spans="1:11">
      <c r="A50" s="354"/>
      <c r="B50" s="355"/>
      <c r="C50" s="355"/>
      <c r="D50" s="355"/>
      <c r="E50" s="355"/>
      <c r="F50" s="355"/>
      <c r="G50" s="355"/>
      <c r="H50" s="355"/>
      <c r="I50" s="355"/>
      <c r="J50" s="355"/>
      <c r="K50" s="376"/>
    </row>
    <row r="51" customHeight="1" spans="1:11">
      <c r="A51" s="356"/>
      <c r="B51" s="357"/>
      <c r="C51" s="357"/>
      <c r="D51" s="357"/>
      <c r="E51" s="357"/>
      <c r="F51" s="357"/>
      <c r="G51" s="357"/>
      <c r="H51" s="357"/>
      <c r="I51" s="357"/>
      <c r="J51" s="357"/>
      <c r="K51" s="377"/>
    </row>
    <row r="52" ht="21" customHeight="1" spans="1:11">
      <c r="A52" s="347" t="s">
        <v>130</v>
      </c>
      <c r="B52" s="348" t="s">
        <v>131</v>
      </c>
      <c r="C52" s="348"/>
      <c r="D52" s="349" t="s">
        <v>132</v>
      </c>
      <c r="E52" s="349"/>
      <c r="F52" s="349" t="s">
        <v>134</v>
      </c>
      <c r="G52" s="350"/>
      <c r="H52" s="351" t="s">
        <v>135</v>
      </c>
      <c r="I52" s="351"/>
      <c r="J52" s="348" t="s">
        <v>136</v>
      </c>
      <c r="K52" s="37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3"/>
  <sheetViews>
    <sheetView workbookViewId="0">
      <selection activeCell="J26" sqref="J26"/>
    </sheetView>
  </sheetViews>
  <sheetFormatPr defaultColWidth="9" defaultRowHeight="14.25"/>
  <cols>
    <col min="1" max="1" width="13.625" style="120" customWidth="1"/>
    <col min="2" max="2" width="8.5" style="120" customWidth="1"/>
    <col min="3" max="3" width="8.5" style="121" customWidth="1"/>
    <col min="4" max="7" width="8.5" style="120" customWidth="1"/>
    <col min="8" max="8" width="8.875" style="120" customWidth="1"/>
    <col min="9" max="13" width="12.625" style="120" customWidth="1"/>
    <col min="14" max="14" width="12.625" style="252" customWidth="1"/>
    <col min="15" max="15" width="8.875" style="252" customWidth="1"/>
    <col min="16" max="247" width="9" style="120"/>
    <col min="248" max="16384" width="9" style="123"/>
  </cols>
  <sheetData>
    <row r="1" s="120" customFormat="1" ht="29" customHeight="1" spans="1:250">
      <c r="A1" s="124" t="s">
        <v>140</v>
      </c>
      <c r="B1" s="126"/>
      <c r="C1" s="125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269"/>
      <c r="O1" s="269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</row>
    <row r="2" s="120" customFormat="1" ht="20" customHeight="1" spans="1:250">
      <c r="A2" s="253" t="s">
        <v>61</v>
      </c>
      <c r="B2" s="254"/>
      <c r="C2" s="255"/>
      <c r="D2" s="256"/>
      <c r="E2" s="257" t="s">
        <v>67</v>
      </c>
      <c r="F2" s="258" t="s">
        <v>189</v>
      </c>
      <c r="G2" s="258"/>
      <c r="H2" s="259"/>
      <c r="I2" s="270" t="s">
        <v>57</v>
      </c>
      <c r="J2" s="271" t="s">
        <v>56</v>
      </c>
      <c r="K2" s="271"/>
      <c r="L2" s="271"/>
      <c r="M2" s="271"/>
      <c r="N2" s="272"/>
      <c r="O2" s="27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</row>
    <row r="3" s="120" customFormat="1" spans="1:250">
      <c r="A3" s="260" t="s">
        <v>141</v>
      </c>
      <c r="B3" s="134" t="s">
        <v>142</v>
      </c>
      <c r="C3" s="135"/>
      <c r="D3" s="134"/>
      <c r="E3" s="134"/>
      <c r="F3" s="134"/>
      <c r="G3" s="134"/>
      <c r="H3" s="159"/>
      <c r="I3" s="274"/>
      <c r="J3" s="274"/>
      <c r="K3" s="274"/>
      <c r="L3" s="274"/>
      <c r="M3" s="274"/>
      <c r="N3" s="274"/>
      <c r="O3" s="275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</row>
    <row r="4" s="120" customFormat="1" ht="15" spans="1:250">
      <c r="A4" s="260"/>
      <c r="B4" s="141" t="s">
        <v>190</v>
      </c>
      <c r="C4" s="141" t="s">
        <v>191</v>
      </c>
      <c r="D4" s="141" t="s">
        <v>192</v>
      </c>
      <c r="E4" s="141" t="s">
        <v>193</v>
      </c>
      <c r="F4" s="141" t="s">
        <v>194</v>
      </c>
      <c r="G4" s="141" t="s">
        <v>195</v>
      </c>
      <c r="H4" s="159"/>
      <c r="I4" s="141"/>
      <c r="J4" s="141"/>
      <c r="K4" s="141"/>
      <c r="L4" s="141"/>
      <c r="M4" s="141"/>
      <c r="N4" s="141"/>
      <c r="O4" s="276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</row>
    <row r="5" s="120" customFormat="1" ht="20" customHeight="1" spans="1:250">
      <c r="A5" s="260"/>
      <c r="B5" s="138"/>
      <c r="C5" s="138"/>
      <c r="D5" s="139"/>
      <c r="E5" s="139"/>
      <c r="F5" s="139"/>
      <c r="G5" s="139"/>
      <c r="H5" s="162"/>
      <c r="I5" s="277"/>
      <c r="J5" s="277"/>
      <c r="K5" s="277"/>
      <c r="L5" s="277"/>
      <c r="M5" s="277"/>
      <c r="N5" s="277"/>
      <c r="O5" s="278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</row>
    <row r="6" s="120" customFormat="1" ht="20" customHeight="1" spans="1:250">
      <c r="A6" s="261"/>
      <c r="B6" s="262"/>
      <c r="C6" s="263"/>
      <c r="D6" s="262"/>
      <c r="E6" s="262"/>
      <c r="F6" s="262"/>
      <c r="G6" s="262"/>
      <c r="H6" s="162"/>
      <c r="I6" s="163"/>
      <c r="J6" s="163"/>
      <c r="K6" s="163"/>
      <c r="L6" s="163"/>
      <c r="M6" s="163"/>
      <c r="N6" s="163"/>
      <c r="O6" s="279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</row>
    <row r="7" s="120" customFormat="1" ht="20" customHeight="1" spans="1:250">
      <c r="A7" s="261"/>
      <c r="B7" s="262"/>
      <c r="C7" s="263"/>
      <c r="D7" s="262"/>
      <c r="E7" s="262"/>
      <c r="F7" s="262"/>
      <c r="G7" s="262"/>
      <c r="H7" s="162"/>
      <c r="I7" s="163"/>
      <c r="J7" s="163"/>
      <c r="K7" s="163"/>
      <c r="L7" s="163"/>
      <c r="M7" s="163"/>
      <c r="N7" s="163"/>
      <c r="O7" s="279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</row>
    <row r="8" s="120" customFormat="1" ht="20" customHeight="1" spans="1:250">
      <c r="A8" s="261"/>
      <c r="B8" s="262"/>
      <c r="C8" s="263"/>
      <c r="D8" s="262"/>
      <c r="E8" s="262"/>
      <c r="F8" s="262"/>
      <c r="G8" s="262"/>
      <c r="H8" s="162"/>
      <c r="I8" s="163"/>
      <c r="J8" s="163"/>
      <c r="K8" s="163"/>
      <c r="L8" s="163"/>
      <c r="M8" s="163"/>
      <c r="N8" s="163"/>
      <c r="O8" s="279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</row>
    <row r="9" s="120" customFormat="1" ht="20" customHeight="1" spans="1:250">
      <c r="A9" s="261"/>
      <c r="B9" s="262"/>
      <c r="C9" s="263"/>
      <c r="D9" s="262"/>
      <c r="E9" s="262"/>
      <c r="F9" s="262"/>
      <c r="G9" s="262"/>
      <c r="H9" s="162"/>
      <c r="I9" s="163"/>
      <c r="J9" s="163"/>
      <c r="K9" s="163"/>
      <c r="L9" s="163"/>
      <c r="M9" s="163"/>
      <c r="N9" s="163"/>
      <c r="O9" s="279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</row>
    <row r="10" s="120" customFormat="1" ht="20" customHeight="1" spans="1:250">
      <c r="A10" s="261"/>
      <c r="B10" s="262"/>
      <c r="C10" s="263"/>
      <c r="D10" s="262"/>
      <c r="E10" s="262"/>
      <c r="F10" s="262"/>
      <c r="G10" s="262"/>
      <c r="H10" s="162"/>
      <c r="I10" s="163"/>
      <c r="J10" s="163"/>
      <c r="K10" s="163"/>
      <c r="L10" s="163"/>
      <c r="M10" s="163"/>
      <c r="N10" s="163"/>
      <c r="O10" s="279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</row>
    <row r="11" s="120" customFormat="1" ht="20" customHeight="1" spans="1:250">
      <c r="A11" s="261"/>
      <c r="B11" s="262"/>
      <c r="C11" s="263"/>
      <c r="D11" s="262"/>
      <c r="E11" s="262"/>
      <c r="F11" s="262"/>
      <c r="G11" s="262"/>
      <c r="H11" s="162"/>
      <c r="I11" s="163"/>
      <c r="J11" s="163"/>
      <c r="K11" s="163"/>
      <c r="L11" s="163"/>
      <c r="M11" s="163"/>
      <c r="N11" s="163"/>
      <c r="O11" s="279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</row>
    <row r="12" s="120" customFormat="1" ht="20" customHeight="1" spans="1:250">
      <c r="A12" s="261"/>
      <c r="B12" s="262"/>
      <c r="C12" s="263"/>
      <c r="D12" s="262"/>
      <c r="E12" s="262"/>
      <c r="F12" s="262"/>
      <c r="G12" s="262"/>
      <c r="H12" s="162"/>
      <c r="I12" s="163"/>
      <c r="J12" s="163"/>
      <c r="K12" s="163"/>
      <c r="L12" s="163"/>
      <c r="M12" s="163"/>
      <c r="N12" s="163"/>
      <c r="O12" s="279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</row>
    <row r="13" s="120" customFormat="1" ht="20" customHeight="1" spans="1:250">
      <c r="A13" s="261"/>
      <c r="B13" s="262"/>
      <c r="C13" s="263"/>
      <c r="D13" s="262"/>
      <c r="E13" s="262"/>
      <c r="F13" s="262"/>
      <c r="G13" s="262"/>
      <c r="H13" s="162"/>
      <c r="I13" s="163"/>
      <c r="J13" s="163"/>
      <c r="K13" s="163"/>
      <c r="L13" s="163"/>
      <c r="M13" s="163"/>
      <c r="N13" s="163"/>
      <c r="O13" s="279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</row>
    <row r="14" s="120" customFormat="1" ht="20" customHeight="1" spans="1:250">
      <c r="A14" s="261"/>
      <c r="B14" s="262"/>
      <c r="C14" s="263"/>
      <c r="D14" s="262"/>
      <c r="E14" s="262"/>
      <c r="F14" s="262"/>
      <c r="G14" s="262"/>
      <c r="H14" s="162"/>
      <c r="I14" s="163"/>
      <c r="J14" s="163"/>
      <c r="K14" s="163"/>
      <c r="L14" s="163"/>
      <c r="M14" s="163"/>
      <c r="N14" s="163"/>
      <c r="O14" s="279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</row>
    <row r="15" s="120" customFormat="1" ht="20" customHeight="1" spans="1:250">
      <c r="A15" s="261"/>
      <c r="B15" s="262"/>
      <c r="C15" s="263"/>
      <c r="D15" s="262"/>
      <c r="E15" s="262"/>
      <c r="F15" s="262"/>
      <c r="G15" s="262"/>
      <c r="H15" s="162"/>
      <c r="I15" s="163"/>
      <c r="J15" s="163"/>
      <c r="K15" s="163"/>
      <c r="L15" s="163"/>
      <c r="M15" s="163"/>
      <c r="N15" s="163"/>
      <c r="O15" s="279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 s="123"/>
      <c r="EJ15" s="123"/>
      <c r="EK15" s="123"/>
      <c r="EL15" s="123"/>
      <c r="EM15" s="123"/>
      <c r="EN15" s="123"/>
      <c r="EO15" s="123"/>
      <c r="EP15" s="123"/>
      <c r="EQ15" s="123"/>
      <c r="ER15" s="123"/>
      <c r="ES15" s="123"/>
      <c r="ET15" s="123"/>
      <c r="EU15" s="123"/>
      <c r="EV15" s="123"/>
      <c r="EW15" s="123"/>
      <c r="EX15" s="123"/>
      <c r="EY15" s="123"/>
      <c r="EZ15" s="123"/>
      <c r="FA15" s="123"/>
      <c r="FB15" s="123"/>
      <c r="FC15" s="123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</row>
    <row r="16" s="120" customFormat="1" ht="20" customHeight="1" spans="1:250">
      <c r="A16" s="261"/>
      <c r="B16" s="262"/>
      <c r="C16" s="263"/>
      <c r="D16" s="262"/>
      <c r="E16" s="262"/>
      <c r="F16" s="262"/>
      <c r="G16" s="262"/>
      <c r="H16" s="162"/>
      <c r="I16" s="163"/>
      <c r="J16" s="163"/>
      <c r="K16" s="163"/>
      <c r="L16" s="163"/>
      <c r="M16" s="163"/>
      <c r="N16" s="163"/>
      <c r="O16" s="279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3"/>
      <c r="FB16" s="12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</row>
    <row r="17" s="120" customFormat="1" ht="20" customHeight="1" spans="1:250">
      <c r="A17" s="261"/>
      <c r="B17" s="262"/>
      <c r="C17" s="263"/>
      <c r="D17" s="262"/>
      <c r="E17" s="262"/>
      <c r="F17" s="262"/>
      <c r="G17" s="262"/>
      <c r="H17" s="162"/>
      <c r="I17" s="163"/>
      <c r="J17" s="163"/>
      <c r="K17" s="163"/>
      <c r="L17" s="163"/>
      <c r="M17" s="163"/>
      <c r="N17" s="163"/>
      <c r="O17" s="279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3"/>
      <c r="IP17" s="123"/>
    </row>
    <row r="18" s="120" customFormat="1" ht="20" customHeight="1" spans="1:250">
      <c r="A18" s="261"/>
      <c r="B18" s="262"/>
      <c r="C18" s="263"/>
      <c r="D18" s="262"/>
      <c r="E18" s="262"/>
      <c r="F18" s="262"/>
      <c r="G18" s="262"/>
      <c r="H18" s="162"/>
      <c r="I18" s="163"/>
      <c r="J18" s="163"/>
      <c r="K18" s="163"/>
      <c r="L18" s="163"/>
      <c r="M18" s="163"/>
      <c r="N18" s="163"/>
      <c r="O18" s="279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 s="123"/>
      <c r="EG18" s="123"/>
      <c r="EH18" s="123"/>
      <c r="EI18" s="123"/>
      <c r="EJ18" s="123"/>
      <c r="EK18" s="123"/>
      <c r="EL18" s="123"/>
      <c r="EM18" s="123"/>
      <c r="EN18" s="123"/>
      <c r="EO18" s="123"/>
      <c r="EP18" s="123"/>
      <c r="EQ18" s="123"/>
      <c r="ER18" s="123"/>
      <c r="ES18" s="123"/>
      <c r="ET18" s="123"/>
      <c r="EU18" s="123"/>
      <c r="EV18" s="123"/>
      <c r="EW18" s="123"/>
      <c r="EX18" s="123"/>
      <c r="EY18" s="123"/>
      <c r="EZ18" s="123"/>
      <c r="FA18" s="123"/>
      <c r="FB18" s="123"/>
      <c r="FC18" s="123"/>
      <c r="FD18" s="123"/>
      <c r="FE18" s="123"/>
      <c r="FF18" s="123"/>
      <c r="FG18" s="123"/>
      <c r="FH18" s="123"/>
      <c r="FI18" s="123"/>
      <c r="FJ18" s="123"/>
      <c r="FK18" s="123"/>
      <c r="FL18" s="123"/>
      <c r="FM18" s="123"/>
      <c r="FN18" s="123"/>
      <c r="FO18" s="123"/>
      <c r="FP18" s="123"/>
      <c r="FQ18" s="123"/>
      <c r="FR18" s="123"/>
      <c r="FS18" s="123"/>
      <c r="FT18" s="123"/>
      <c r="FU18" s="123"/>
      <c r="FV18" s="123"/>
      <c r="FW18" s="123"/>
      <c r="FX18" s="123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3"/>
      <c r="GX18" s="123"/>
      <c r="GY18" s="123"/>
      <c r="GZ18" s="123"/>
      <c r="HA18" s="123"/>
      <c r="HB18" s="123"/>
      <c r="HC18" s="123"/>
      <c r="HD18" s="123"/>
      <c r="HE18" s="123"/>
      <c r="HF18" s="123"/>
      <c r="HG18" s="123"/>
      <c r="HH18" s="123"/>
      <c r="HI18" s="123"/>
      <c r="HJ18" s="123"/>
      <c r="HK18" s="123"/>
      <c r="HL18" s="123"/>
      <c r="HM18" s="123"/>
      <c r="HN18" s="123"/>
      <c r="HO18" s="123"/>
      <c r="HP18" s="123"/>
      <c r="HQ18" s="123"/>
      <c r="HR18" s="123"/>
      <c r="HS18" s="123"/>
      <c r="HT18" s="123"/>
      <c r="HU18" s="123"/>
      <c r="HV18" s="123"/>
      <c r="HW18" s="123"/>
      <c r="HX18" s="123"/>
      <c r="HY18" s="123"/>
      <c r="HZ18" s="123"/>
      <c r="IA18" s="123"/>
      <c r="IB18" s="123"/>
      <c r="IC18" s="123"/>
      <c r="ID18" s="123"/>
      <c r="IE18" s="123"/>
      <c r="IF18" s="123"/>
      <c r="IG18" s="123"/>
      <c r="IH18" s="123"/>
      <c r="II18" s="123"/>
      <c r="IJ18" s="123"/>
      <c r="IK18" s="123"/>
      <c r="IL18" s="123"/>
      <c r="IM18" s="123"/>
      <c r="IN18" s="123"/>
      <c r="IO18" s="123"/>
      <c r="IP18" s="123"/>
    </row>
    <row r="19" s="120" customFormat="1" ht="20" customHeight="1" spans="1:250">
      <c r="A19" s="264"/>
      <c r="B19" s="147"/>
      <c r="C19" s="147"/>
      <c r="D19" s="147"/>
      <c r="E19" s="147"/>
      <c r="F19" s="147"/>
      <c r="G19" s="147"/>
      <c r="H19" s="162"/>
      <c r="I19" s="163"/>
      <c r="J19" s="163"/>
      <c r="K19" s="163"/>
      <c r="L19" s="163"/>
      <c r="M19" s="163"/>
      <c r="N19" s="163"/>
      <c r="O19" s="279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 s="123"/>
      <c r="EG19" s="123"/>
      <c r="EH19" s="123"/>
      <c r="EI19" s="123"/>
      <c r="EJ19" s="123"/>
      <c r="EK19" s="123"/>
      <c r="EL19" s="123"/>
      <c r="EM19" s="123"/>
      <c r="EN19" s="123"/>
      <c r="EO19" s="123"/>
      <c r="EP19" s="123"/>
      <c r="EQ19" s="123"/>
      <c r="ER19" s="123"/>
      <c r="ES19" s="123"/>
      <c r="ET19" s="123"/>
      <c r="EU19" s="123"/>
      <c r="EV19" s="123"/>
      <c r="EW19" s="123"/>
      <c r="EX19" s="123"/>
      <c r="EY19" s="123"/>
      <c r="EZ19" s="123"/>
      <c r="FA19" s="123"/>
      <c r="FB19" s="123"/>
      <c r="FC19" s="123"/>
      <c r="FD19" s="123"/>
      <c r="FE19" s="123"/>
      <c r="FF19" s="123"/>
      <c r="FG19" s="123"/>
      <c r="FH19" s="123"/>
      <c r="FI19" s="123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23"/>
      <c r="GA19" s="123"/>
      <c r="GB19" s="123"/>
      <c r="GC19" s="123"/>
      <c r="GD19" s="123"/>
      <c r="GE19" s="123"/>
      <c r="GF19" s="123"/>
      <c r="GG19" s="123"/>
      <c r="GH19" s="123"/>
      <c r="GI19" s="123"/>
      <c r="GJ19" s="123"/>
      <c r="GK19" s="123"/>
      <c r="GL19" s="123"/>
      <c r="GM19" s="123"/>
      <c r="GN19" s="123"/>
      <c r="GO19" s="123"/>
      <c r="GP19" s="123"/>
      <c r="GQ19" s="123"/>
      <c r="GR19" s="123"/>
      <c r="GS19" s="123"/>
      <c r="GT19" s="123"/>
      <c r="GU19" s="123"/>
      <c r="GV19" s="123"/>
      <c r="GW19" s="123"/>
      <c r="GX19" s="123"/>
      <c r="GY19" s="123"/>
      <c r="GZ19" s="123"/>
      <c r="HA19" s="123"/>
      <c r="HB19" s="123"/>
      <c r="HC19" s="123"/>
      <c r="HD19" s="123"/>
      <c r="HE19" s="123"/>
      <c r="HF19" s="123"/>
      <c r="HG19" s="123"/>
      <c r="HH19" s="123"/>
      <c r="HI19" s="123"/>
      <c r="HJ19" s="123"/>
      <c r="HK19" s="123"/>
      <c r="HL19" s="123"/>
      <c r="HM19" s="123"/>
      <c r="HN19" s="123"/>
      <c r="HO19" s="123"/>
      <c r="HP19" s="123"/>
      <c r="HQ19" s="123"/>
      <c r="HR19" s="123"/>
      <c r="HS19" s="123"/>
      <c r="HT19" s="123"/>
      <c r="HU19" s="123"/>
      <c r="HV19" s="123"/>
      <c r="HW19" s="123"/>
      <c r="HX19" s="123"/>
      <c r="HY19" s="123"/>
      <c r="HZ19" s="123"/>
      <c r="IA19" s="123"/>
      <c r="IB19" s="123"/>
      <c r="IC19" s="123"/>
      <c r="ID19" s="123"/>
      <c r="IE19" s="123"/>
      <c r="IF19" s="123"/>
      <c r="IG19" s="123"/>
      <c r="IH19" s="123"/>
      <c r="II19" s="123"/>
      <c r="IJ19" s="123"/>
      <c r="IK19" s="123"/>
      <c r="IL19" s="123"/>
      <c r="IM19" s="123"/>
      <c r="IN19" s="123"/>
      <c r="IO19" s="123"/>
      <c r="IP19" s="123"/>
    </row>
    <row r="20" s="120" customFormat="1" ht="20" customHeight="1" spans="1:250">
      <c r="A20" s="264"/>
      <c r="B20" s="147"/>
      <c r="C20" s="147"/>
      <c r="D20" s="147"/>
      <c r="E20" s="147"/>
      <c r="F20" s="147"/>
      <c r="G20" s="147"/>
      <c r="H20" s="162"/>
      <c r="I20" s="163"/>
      <c r="J20" s="163"/>
      <c r="K20" s="163"/>
      <c r="L20" s="163"/>
      <c r="M20" s="163"/>
      <c r="N20" s="163"/>
      <c r="O20" s="279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3"/>
      <c r="DB20" s="123"/>
      <c r="DC20" s="123"/>
      <c r="DD20" s="123"/>
      <c r="DE20" s="123"/>
      <c r="DF20" s="123"/>
      <c r="DG20" s="123"/>
      <c r="DH20" s="123"/>
      <c r="DI20" s="123"/>
      <c r="DJ20" s="123"/>
      <c r="DK20" s="123"/>
      <c r="DL20" s="123"/>
      <c r="DM20" s="123"/>
      <c r="DN20" s="123"/>
      <c r="DO20" s="123"/>
      <c r="DP20" s="123"/>
      <c r="DQ20" s="123"/>
      <c r="DR20" s="123"/>
      <c r="DS20" s="123"/>
      <c r="DT20" s="123"/>
      <c r="DU20" s="123"/>
      <c r="DV20" s="123"/>
      <c r="DW20" s="123"/>
      <c r="DX20" s="123"/>
      <c r="DY20" s="123"/>
      <c r="DZ20" s="123"/>
      <c r="EA20" s="123"/>
      <c r="EB20" s="123"/>
      <c r="EC20" s="123"/>
      <c r="ED20" s="123"/>
      <c r="EE20" s="123"/>
      <c r="EF20" s="123"/>
      <c r="EG20" s="123"/>
      <c r="EH20" s="123"/>
      <c r="EI20" s="123"/>
      <c r="EJ20" s="123"/>
      <c r="EK20" s="123"/>
      <c r="EL20" s="123"/>
      <c r="EM20" s="123"/>
      <c r="EN20" s="123"/>
      <c r="EO20" s="123"/>
      <c r="EP20" s="123"/>
      <c r="EQ20" s="123"/>
      <c r="ER20" s="123"/>
      <c r="ES20" s="123"/>
      <c r="ET20" s="123"/>
      <c r="EU20" s="123"/>
      <c r="EV20" s="123"/>
      <c r="EW20" s="123"/>
      <c r="EX20" s="123"/>
      <c r="EY20" s="123"/>
      <c r="EZ20" s="123"/>
      <c r="FA20" s="123"/>
      <c r="FB20" s="123"/>
      <c r="FC20" s="123"/>
      <c r="FD20" s="123"/>
      <c r="FE20" s="123"/>
      <c r="FF20" s="123"/>
      <c r="FG20" s="123"/>
      <c r="FH20" s="123"/>
      <c r="FI20" s="123"/>
      <c r="FJ20" s="123"/>
      <c r="FK20" s="123"/>
      <c r="FL20" s="123"/>
      <c r="FM20" s="123"/>
      <c r="FN20" s="123"/>
      <c r="FO20" s="123"/>
      <c r="FP20" s="123"/>
      <c r="FQ20" s="123"/>
      <c r="FR20" s="123"/>
      <c r="FS20" s="123"/>
      <c r="FT20" s="123"/>
      <c r="FU20" s="123"/>
      <c r="FV20" s="123"/>
      <c r="FW20" s="123"/>
      <c r="FX20" s="123"/>
      <c r="FY20" s="123"/>
      <c r="FZ20" s="123"/>
      <c r="GA20" s="123"/>
      <c r="GB20" s="123"/>
      <c r="GC20" s="123"/>
      <c r="GD20" s="123"/>
      <c r="GE20" s="123"/>
      <c r="GF20" s="123"/>
      <c r="GG20" s="123"/>
      <c r="GH20" s="123"/>
      <c r="GI20" s="123"/>
      <c r="GJ20" s="123"/>
      <c r="GK20" s="123"/>
      <c r="GL20" s="123"/>
      <c r="GM20" s="123"/>
      <c r="GN20" s="123"/>
      <c r="GO20" s="123"/>
      <c r="GP20" s="123"/>
      <c r="GQ20" s="123"/>
      <c r="GR20" s="123"/>
      <c r="GS20" s="123"/>
      <c r="GT20" s="123"/>
      <c r="GU20" s="123"/>
      <c r="GV20" s="123"/>
      <c r="GW20" s="123"/>
      <c r="GX20" s="123"/>
      <c r="GY20" s="123"/>
      <c r="GZ20" s="123"/>
      <c r="HA20" s="123"/>
      <c r="HB20" s="123"/>
      <c r="HC20" s="123"/>
      <c r="HD20" s="123"/>
      <c r="HE20" s="123"/>
      <c r="HF20" s="123"/>
      <c r="HG20" s="123"/>
      <c r="HH20" s="123"/>
      <c r="HI20" s="123"/>
      <c r="HJ20" s="123"/>
      <c r="HK20" s="123"/>
      <c r="HL20" s="123"/>
      <c r="HM20" s="123"/>
      <c r="HN20" s="123"/>
      <c r="HO20" s="123"/>
      <c r="HP20" s="123"/>
      <c r="HQ20" s="123"/>
      <c r="HR20" s="123"/>
      <c r="HS20" s="123"/>
      <c r="HT20" s="123"/>
      <c r="HU20" s="123"/>
      <c r="HV20" s="123"/>
      <c r="HW20" s="123"/>
      <c r="HX20" s="123"/>
      <c r="HY20" s="123"/>
      <c r="HZ20" s="123"/>
      <c r="IA20" s="123"/>
      <c r="IB20" s="123"/>
      <c r="IC20" s="123"/>
      <c r="ID20" s="123"/>
      <c r="IE20" s="123"/>
      <c r="IF20" s="123"/>
      <c r="IG20" s="123"/>
      <c r="IH20" s="123"/>
      <c r="II20" s="123"/>
      <c r="IJ20" s="123"/>
      <c r="IK20" s="123"/>
      <c r="IL20" s="123"/>
      <c r="IM20" s="123"/>
      <c r="IN20" s="123"/>
      <c r="IO20" s="123"/>
      <c r="IP20" s="123"/>
    </row>
    <row r="21" s="120" customFormat="1" ht="17.25" spans="1:250">
      <c r="A21" s="265"/>
      <c r="B21" s="266"/>
      <c r="C21" s="266"/>
      <c r="D21" s="266"/>
      <c r="E21" s="267"/>
      <c r="F21" s="266"/>
      <c r="G21" s="266"/>
      <c r="H21" s="268"/>
      <c r="I21" s="280"/>
      <c r="J21" s="280"/>
      <c r="K21" s="281"/>
      <c r="L21" s="280"/>
      <c r="M21" s="280"/>
      <c r="N21" s="281"/>
      <c r="O21" s="282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3"/>
      <c r="DB21" s="123"/>
      <c r="DC21" s="123"/>
      <c r="DD21" s="123"/>
      <c r="DE21" s="123"/>
      <c r="DF21" s="123"/>
      <c r="DG21" s="123"/>
      <c r="DH21" s="123"/>
      <c r="DI21" s="123"/>
      <c r="DJ21" s="123"/>
      <c r="DK21" s="123"/>
      <c r="DL21" s="123"/>
      <c r="DM21" s="123"/>
      <c r="DN21" s="123"/>
      <c r="DO21" s="123"/>
      <c r="DP21" s="123"/>
      <c r="DQ21" s="123"/>
      <c r="DR21" s="123"/>
      <c r="DS21" s="123"/>
      <c r="DT21" s="123"/>
      <c r="DU21" s="123"/>
      <c r="DV21" s="123"/>
      <c r="DW21" s="123"/>
      <c r="DX21" s="123"/>
      <c r="DY21" s="123"/>
      <c r="DZ21" s="123"/>
      <c r="EA21" s="123"/>
      <c r="EB21" s="123"/>
      <c r="EC21" s="123"/>
      <c r="ED21" s="123"/>
      <c r="EE21" s="123"/>
      <c r="EF21" s="123"/>
      <c r="EG21" s="123"/>
      <c r="EH21" s="123"/>
      <c r="EI21" s="123"/>
      <c r="EJ21" s="123"/>
      <c r="EK21" s="123"/>
      <c r="EL21" s="123"/>
      <c r="EM21" s="123"/>
      <c r="EN21" s="123"/>
      <c r="EO21" s="123"/>
      <c r="EP21" s="123"/>
      <c r="EQ21" s="123"/>
      <c r="ER21" s="123"/>
      <c r="ES21" s="123"/>
      <c r="ET21" s="123"/>
      <c r="EU21" s="123"/>
      <c r="EV21" s="123"/>
      <c r="EW21" s="123"/>
      <c r="EX21" s="123"/>
      <c r="EY21" s="123"/>
      <c r="EZ21" s="123"/>
      <c r="FA21" s="123"/>
      <c r="FB21" s="123"/>
      <c r="FC21" s="123"/>
      <c r="FD21" s="123"/>
      <c r="FE21" s="123"/>
      <c r="FF21" s="123"/>
      <c r="FG21" s="123"/>
      <c r="FH21" s="123"/>
      <c r="FI21" s="123"/>
      <c r="FJ21" s="123"/>
      <c r="FK21" s="123"/>
      <c r="FL21" s="123"/>
      <c r="FM21" s="123"/>
      <c r="FN21" s="123"/>
      <c r="FO21" s="123"/>
      <c r="FP21" s="123"/>
      <c r="FQ21" s="123"/>
      <c r="FR21" s="123"/>
      <c r="FS21" s="123"/>
      <c r="FT21" s="123"/>
      <c r="FU21" s="123"/>
      <c r="FV21" s="123"/>
      <c r="FW21" s="123"/>
      <c r="FX21" s="123"/>
      <c r="FY21" s="123"/>
      <c r="FZ21" s="123"/>
      <c r="GA21" s="123"/>
      <c r="GB21" s="123"/>
      <c r="GC21" s="123"/>
      <c r="GD21" s="123"/>
      <c r="GE21" s="123"/>
      <c r="GF21" s="123"/>
      <c r="GG21" s="123"/>
      <c r="GH21" s="123"/>
      <c r="GI21" s="123"/>
      <c r="GJ21" s="123"/>
      <c r="GK21" s="123"/>
      <c r="GL21" s="123"/>
      <c r="GM21" s="123"/>
      <c r="GN21" s="123"/>
      <c r="GO21" s="123"/>
      <c r="GP21" s="123"/>
      <c r="GQ21" s="123"/>
      <c r="GR21" s="123"/>
      <c r="GS21" s="123"/>
      <c r="GT21" s="123"/>
      <c r="GU21" s="123"/>
      <c r="GV21" s="123"/>
      <c r="GW21" s="123"/>
      <c r="GX21" s="123"/>
      <c r="GY21" s="123"/>
      <c r="GZ21" s="123"/>
      <c r="HA21" s="123"/>
      <c r="HB21" s="123"/>
      <c r="HC21" s="123"/>
      <c r="HD21" s="123"/>
      <c r="HE21" s="123"/>
      <c r="HF21" s="123"/>
      <c r="HG21" s="123"/>
      <c r="HH21" s="123"/>
      <c r="HI21" s="123"/>
      <c r="HJ21" s="123"/>
      <c r="HK21" s="123"/>
      <c r="HL21" s="123"/>
      <c r="HM21" s="123"/>
      <c r="HN21" s="123"/>
      <c r="HO21" s="123"/>
      <c r="HP21" s="123"/>
      <c r="HQ21" s="123"/>
      <c r="HR21" s="123"/>
      <c r="HS21" s="123"/>
      <c r="HT21" s="123"/>
      <c r="HU21" s="123"/>
      <c r="HV21" s="123"/>
      <c r="HW21" s="123"/>
      <c r="HX21" s="123"/>
      <c r="HY21" s="123"/>
      <c r="HZ21" s="123"/>
      <c r="IA21" s="123"/>
      <c r="IB21" s="123"/>
      <c r="IC21" s="123"/>
      <c r="ID21" s="123"/>
      <c r="IE21" s="123"/>
      <c r="IF21" s="123"/>
      <c r="IG21" s="123"/>
      <c r="IH21" s="123"/>
      <c r="II21" s="123"/>
      <c r="IJ21" s="123"/>
      <c r="IK21" s="123"/>
      <c r="IL21" s="123"/>
      <c r="IM21" s="123"/>
      <c r="IN21" s="123"/>
      <c r="IO21" s="123"/>
      <c r="IP21" s="123"/>
    </row>
    <row r="22" s="120" customFormat="1" spans="1:250">
      <c r="A22" s="153" t="s">
        <v>175</v>
      </c>
      <c r="B22" s="153"/>
      <c r="C22" s="154"/>
      <c r="N22" s="269"/>
      <c r="O22" s="269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3"/>
      <c r="DB22" s="123"/>
      <c r="DC22" s="123"/>
      <c r="DD22" s="123"/>
      <c r="DE22" s="123"/>
      <c r="DF22" s="123"/>
      <c r="DG22" s="123"/>
      <c r="DH22" s="123"/>
      <c r="DI22" s="123"/>
      <c r="DJ22" s="123"/>
      <c r="DK22" s="123"/>
      <c r="DL22" s="123"/>
      <c r="DM22" s="123"/>
      <c r="DN22" s="123"/>
      <c r="DO22" s="123"/>
      <c r="DP22" s="123"/>
      <c r="DQ22" s="123"/>
      <c r="DR22" s="123"/>
      <c r="DS22" s="123"/>
      <c r="DT22" s="123"/>
      <c r="DU22" s="123"/>
      <c r="DV22" s="123"/>
      <c r="DW22" s="123"/>
      <c r="DX22" s="123"/>
      <c r="DY22" s="123"/>
      <c r="DZ22" s="123"/>
      <c r="EA22" s="123"/>
      <c r="EB22" s="123"/>
      <c r="EC22" s="123"/>
      <c r="ED22" s="123"/>
      <c r="EE22" s="123"/>
      <c r="EF22" s="123"/>
      <c r="EG22" s="123"/>
      <c r="EH22" s="123"/>
      <c r="EI22" s="123"/>
      <c r="EJ22" s="123"/>
      <c r="EK22" s="123"/>
      <c r="EL22" s="123"/>
      <c r="EM22" s="123"/>
      <c r="EN22" s="123"/>
      <c r="EO22" s="123"/>
      <c r="EP22" s="123"/>
      <c r="EQ22" s="123"/>
      <c r="ER22" s="123"/>
      <c r="ES22" s="123"/>
      <c r="ET22" s="123"/>
      <c r="EU22" s="123"/>
      <c r="EV22" s="123"/>
      <c r="EW22" s="123"/>
      <c r="EX22" s="123"/>
      <c r="EY22" s="123"/>
      <c r="EZ22" s="123"/>
      <c r="FA22" s="123"/>
      <c r="FB22" s="123"/>
      <c r="FC22" s="123"/>
      <c r="FD22" s="123"/>
      <c r="FE22" s="123"/>
      <c r="FF22" s="123"/>
      <c r="FG22" s="123"/>
      <c r="FH22" s="123"/>
      <c r="FI22" s="123"/>
      <c r="FJ22" s="123"/>
      <c r="FK22" s="123"/>
      <c r="FL22" s="123"/>
      <c r="FM22" s="123"/>
      <c r="FN22" s="123"/>
      <c r="FO22" s="123"/>
      <c r="FP22" s="123"/>
      <c r="FQ22" s="123"/>
      <c r="FR22" s="123"/>
      <c r="FS22" s="123"/>
      <c r="FT22" s="123"/>
      <c r="FU22" s="123"/>
      <c r="FV22" s="123"/>
      <c r="FW22" s="123"/>
      <c r="FX22" s="123"/>
      <c r="FY22" s="123"/>
      <c r="FZ22" s="123"/>
      <c r="GA22" s="123"/>
      <c r="GB22" s="123"/>
      <c r="GC22" s="123"/>
      <c r="GD22" s="123"/>
      <c r="GE22" s="123"/>
      <c r="GF22" s="123"/>
      <c r="GG22" s="123"/>
      <c r="GH22" s="123"/>
      <c r="GI22" s="123"/>
      <c r="GJ22" s="123"/>
      <c r="GK22" s="123"/>
      <c r="GL22" s="123"/>
      <c r="GM22" s="123"/>
      <c r="GN22" s="123"/>
      <c r="GO22" s="123"/>
      <c r="GP22" s="123"/>
      <c r="GQ22" s="123"/>
      <c r="GR22" s="123"/>
      <c r="GS22" s="123"/>
      <c r="GT22" s="123"/>
      <c r="GU22" s="123"/>
      <c r="GV22" s="123"/>
      <c r="GW22" s="123"/>
      <c r="GX22" s="123"/>
      <c r="GY22" s="123"/>
      <c r="GZ22" s="123"/>
      <c r="HA22" s="123"/>
      <c r="HB22" s="123"/>
      <c r="HC22" s="123"/>
      <c r="HD22" s="123"/>
      <c r="HE22" s="123"/>
      <c r="HF22" s="123"/>
      <c r="HG22" s="123"/>
      <c r="HH22" s="123"/>
      <c r="HI22" s="123"/>
      <c r="HJ22" s="123"/>
      <c r="HK22" s="123"/>
      <c r="HL22" s="123"/>
      <c r="HM22" s="123"/>
      <c r="HN22" s="123"/>
      <c r="HO22" s="123"/>
      <c r="HP22" s="123"/>
      <c r="HQ22" s="123"/>
      <c r="HR22" s="123"/>
      <c r="HS22" s="123"/>
      <c r="HT22" s="123"/>
      <c r="HU22" s="123"/>
      <c r="HV22" s="123"/>
      <c r="HW22" s="123"/>
      <c r="HX22" s="123"/>
      <c r="HY22" s="123"/>
      <c r="HZ22" s="123"/>
      <c r="IA22" s="123"/>
      <c r="IB22" s="123"/>
      <c r="IC22" s="123"/>
      <c r="ID22" s="123"/>
      <c r="IE22" s="123"/>
      <c r="IF22" s="123"/>
      <c r="IG22" s="123"/>
      <c r="IH22" s="123"/>
      <c r="II22" s="123"/>
      <c r="IJ22" s="123"/>
      <c r="IK22" s="123"/>
      <c r="IL22" s="123"/>
      <c r="IM22" s="123"/>
      <c r="IN22" s="123"/>
      <c r="IO22" s="123"/>
      <c r="IP22" s="123"/>
    </row>
    <row r="23" s="120" customFormat="1" spans="3:250">
      <c r="C23" s="121"/>
      <c r="H23" s="168" t="s">
        <v>176</v>
      </c>
      <c r="I23" s="283"/>
      <c r="J23" s="284"/>
      <c r="L23" s="168" t="s">
        <v>177</v>
      </c>
      <c r="M23" s="168"/>
      <c r="O23" s="168" t="s">
        <v>178</v>
      </c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  <c r="CK23" s="123"/>
      <c r="CL23" s="123"/>
      <c r="CM23" s="123"/>
      <c r="CN23" s="123"/>
      <c r="CO23" s="123"/>
      <c r="CP23" s="123"/>
      <c r="CQ23" s="123"/>
      <c r="CR23" s="123"/>
      <c r="CS23" s="123"/>
      <c r="CT23" s="123"/>
      <c r="CU23" s="123"/>
      <c r="CV23" s="123"/>
      <c r="CW23" s="123"/>
      <c r="CX23" s="123"/>
      <c r="CY23" s="123"/>
      <c r="CZ23" s="123"/>
      <c r="DA23" s="123"/>
      <c r="DB23" s="123"/>
      <c r="DC23" s="123"/>
      <c r="DD23" s="123"/>
      <c r="DE23" s="123"/>
      <c r="DF23" s="123"/>
      <c r="DG23" s="123"/>
      <c r="DH23" s="123"/>
      <c r="DI23" s="123"/>
      <c r="DJ23" s="123"/>
      <c r="DK23" s="123"/>
      <c r="DL23" s="123"/>
      <c r="DM23" s="123"/>
      <c r="DN23" s="123"/>
      <c r="DO23" s="123"/>
      <c r="DP23" s="123"/>
      <c r="DQ23" s="123"/>
      <c r="DR23" s="123"/>
      <c r="DS23" s="123"/>
      <c r="DT23" s="123"/>
      <c r="DU23" s="123"/>
      <c r="DV23" s="123"/>
      <c r="DW23" s="123"/>
      <c r="DX23" s="123"/>
      <c r="DY23" s="123"/>
      <c r="DZ23" s="123"/>
      <c r="EA23" s="123"/>
      <c r="EB23" s="123"/>
      <c r="EC23" s="123"/>
      <c r="ED23" s="123"/>
      <c r="EE23" s="123"/>
      <c r="EF23" s="123"/>
      <c r="EG23" s="123"/>
      <c r="EH23" s="123"/>
      <c r="EI23" s="123"/>
      <c r="EJ23" s="123"/>
      <c r="EK23" s="123"/>
      <c r="EL23" s="123"/>
      <c r="EM23" s="123"/>
      <c r="EN23" s="123"/>
      <c r="EO23" s="123"/>
      <c r="EP23" s="123"/>
      <c r="EQ23" s="123"/>
      <c r="ER23" s="123"/>
      <c r="ES23" s="123"/>
      <c r="ET23" s="123"/>
      <c r="EU23" s="123"/>
      <c r="EV23" s="123"/>
      <c r="EW23" s="123"/>
      <c r="EX23" s="123"/>
      <c r="EY23" s="123"/>
      <c r="EZ23" s="123"/>
      <c r="FA23" s="123"/>
      <c r="FB23" s="123"/>
      <c r="FC23" s="123"/>
      <c r="FD23" s="123"/>
      <c r="FE23" s="123"/>
      <c r="FF23" s="123"/>
      <c r="FG23" s="123"/>
      <c r="FH23" s="123"/>
      <c r="FI23" s="123"/>
      <c r="FJ23" s="123"/>
      <c r="FK23" s="123"/>
      <c r="FL23" s="123"/>
      <c r="FM23" s="123"/>
      <c r="FN23" s="123"/>
      <c r="FO23" s="123"/>
      <c r="FP23" s="123"/>
      <c r="FQ23" s="123"/>
      <c r="FR23" s="123"/>
      <c r="FS23" s="123"/>
      <c r="FT23" s="123"/>
      <c r="FU23" s="123"/>
      <c r="FV23" s="123"/>
      <c r="FW23" s="123"/>
      <c r="FX23" s="123"/>
      <c r="FY23" s="123"/>
      <c r="FZ23" s="123"/>
      <c r="GA23" s="123"/>
      <c r="GB23" s="123"/>
      <c r="GC23" s="123"/>
      <c r="GD23" s="123"/>
      <c r="GE23" s="123"/>
      <c r="GF23" s="123"/>
      <c r="GG23" s="123"/>
      <c r="GH23" s="123"/>
      <c r="GI23" s="123"/>
      <c r="GJ23" s="123"/>
      <c r="GK23" s="123"/>
      <c r="GL23" s="123"/>
      <c r="GM23" s="123"/>
      <c r="GN23" s="123"/>
      <c r="GO23" s="123"/>
      <c r="GP23" s="123"/>
      <c r="GQ23" s="123"/>
      <c r="GR23" s="123"/>
      <c r="GS23" s="123"/>
      <c r="GT23" s="123"/>
      <c r="GU23" s="123"/>
      <c r="GV23" s="123"/>
      <c r="GW23" s="123"/>
      <c r="GX23" s="123"/>
      <c r="GY23" s="123"/>
      <c r="GZ23" s="123"/>
      <c r="HA23" s="123"/>
      <c r="HB23" s="123"/>
      <c r="HC23" s="123"/>
      <c r="HD23" s="123"/>
      <c r="HE23" s="123"/>
      <c r="HF23" s="123"/>
      <c r="HG23" s="123"/>
      <c r="HH23" s="123"/>
      <c r="HI23" s="123"/>
      <c r="HJ23" s="123"/>
      <c r="HK23" s="123"/>
      <c r="HL23" s="123"/>
      <c r="HM23" s="123"/>
      <c r="HN23" s="123"/>
      <c r="HO23" s="123"/>
      <c r="HP23" s="123"/>
      <c r="HQ23" s="123"/>
      <c r="HR23" s="123"/>
      <c r="HS23" s="123"/>
      <c r="HT23" s="123"/>
      <c r="HU23" s="123"/>
      <c r="HV23" s="123"/>
      <c r="HW23" s="123"/>
      <c r="HX23" s="123"/>
      <c r="HY23" s="123"/>
      <c r="HZ23" s="123"/>
      <c r="IA23" s="123"/>
      <c r="IB23" s="123"/>
      <c r="IC23" s="123"/>
      <c r="ID23" s="123"/>
      <c r="IE23" s="123"/>
      <c r="IF23" s="123"/>
      <c r="IG23" s="123"/>
      <c r="IH23" s="123"/>
      <c r="II23" s="123"/>
      <c r="IJ23" s="123"/>
      <c r="IK23" s="123"/>
      <c r="IL23" s="123"/>
      <c r="IM23" s="123"/>
      <c r="IN23" s="123"/>
      <c r="IO23" s="123"/>
      <c r="IP23" s="123"/>
    </row>
  </sheetData>
  <mergeCells count="7">
    <mergeCell ref="A1:M1"/>
    <mergeCell ref="B2:D2"/>
    <mergeCell ref="F2:G2"/>
    <mergeCell ref="J2:N2"/>
    <mergeCell ref="B3:G3"/>
    <mergeCell ref="A3:A5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17" sqref="N17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.37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ht="23.25" spans="1:11">
      <c r="A1" s="173" t="s">
        <v>196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ht="18" customHeight="1" spans="1:11">
      <c r="A2" s="174" t="s">
        <v>53</v>
      </c>
      <c r="B2" s="175" t="s">
        <v>54</v>
      </c>
      <c r="C2" s="175"/>
      <c r="D2" s="176" t="s">
        <v>61</v>
      </c>
      <c r="E2" s="177" t="str">
        <f>首期!B4</f>
        <v>QAUUAM95141</v>
      </c>
      <c r="F2" s="178" t="s">
        <v>197</v>
      </c>
      <c r="G2" s="179" t="str">
        <f>首期!B5</f>
        <v>儿童连帽卫衣</v>
      </c>
      <c r="H2" s="180"/>
      <c r="I2" s="208" t="s">
        <v>57</v>
      </c>
      <c r="J2" s="228" t="s">
        <v>56</v>
      </c>
      <c r="K2" s="229"/>
    </row>
    <row r="3" ht="18" customHeight="1" spans="1:11">
      <c r="A3" s="181" t="s">
        <v>75</v>
      </c>
      <c r="B3" s="182">
        <v>925</v>
      </c>
      <c r="C3" s="182"/>
      <c r="D3" s="183" t="s">
        <v>198</v>
      </c>
      <c r="E3" s="184">
        <v>45468</v>
      </c>
      <c r="F3" s="185"/>
      <c r="G3" s="185"/>
      <c r="H3" s="186" t="s">
        <v>199</v>
      </c>
      <c r="I3" s="186"/>
      <c r="J3" s="186"/>
      <c r="K3" s="230"/>
    </row>
    <row r="4" ht="18" customHeight="1" spans="1:11">
      <c r="A4" s="187" t="s">
        <v>71</v>
      </c>
      <c r="B4" s="182">
        <v>2</v>
      </c>
      <c r="C4" s="182">
        <v>6</v>
      </c>
      <c r="D4" s="188" t="s">
        <v>200</v>
      </c>
      <c r="E4" s="185" t="s">
        <v>201</v>
      </c>
      <c r="F4" s="185"/>
      <c r="G4" s="185"/>
      <c r="H4" s="188" t="s">
        <v>202</v>
      </c>
      <c r="I4" s="188"/>
      <c r="J4" s="200" t="s">
        <v>65</v>
      </c>
      <c r="K4" s="231" t="s">
        <v>66</v>
      </c>
    </row>
    <row r="5" ht="18" customHeight="1" spans="1:11">
      <c r="A5" s="187" t="s">
        <v>203</v>
      </c>
      <c r="B5" s="182">
        <v>1</v>
      </c>
      <c r="C5" s="182"/>
      <c r="D5" s="183" t="s">
        <v>204</v>
      </c>
      <c r="E5" s="183"/>
      <c r="G5" s="183"/>
      <c r="H5" s="188" t="s">
        <v>205</v>
      </c>
      <c r="I5" s="188"/>
      <c r="J5" s="200" t="s">
        <v>65</v>
      </c>
      <c r="K5" s="231" t="s">
        <v>66</v>
      </c>
    </row>
    <row r="6" ht="18" customHeight="1" spans="1:13">
      <c r="A6" s="189" t="s">
        <v>206</v>
      </c>
      <c r="B6" s="190">
        <v>80</v>
      </c>
      <c r="C6" s="190"/>
      <c r="D6" s="191" t="s">
        <v>207</v>
      </c>
      <c r="E6" s="192"/>
      <c r="F6" s="192"/>
      <c r="G6" s="191"/>
      <c r="H6" s="193" t="s">
        <v>208</v>
      </c>
      <c r="I6" s="193"/>
      <c r="J6" s="192" t="s">
        <v>65</v>
      </c>
      <c r="K6" s="232" t="s">
        <v>66</v>
      </c>
      <c r="M6" s="233"/>
    </row>
    <row r="7" ht="18" customHeight="1" spans="1:11">
      <c r="A7" s="194"/>
      <c r="B7" s="195"/>
      <c r="C7" s="195"/>
      <c r="D7" s="194"/>
      <c r="E7" s="195"/>
      <c r="F7" s="196"/>
      <c r="G7" s="194"/>
      <c r="H7" s="196"/>
      <c r="I7" s="195"/>
      <c r="J7" s="195"/>
      <c r="K7" s="195"/>
    </row>
    <row r="8" ht="18" customHeight="1" spans="1:11">
      <c r="A8" s="197" t="s">
        <v>209</v>
      </c>
      <c r="B8" s="178" t="s">
        <v>210</v>
      </c>
      <c r="C8" s="178" t="s">
        <v>211</v>
      </c>
      <c r="D8" s="178" t="s">
        <v>212</v>
      </c>
      <c r="E8" s="178" t="s">
        <v>213</v>
      </c>
      <c r="F8" s="178" t="s">
        <v>214</v>
      </c>
      <c r="G8" s="198" t="s">
        <v>78</v>
      </c>
      <c r="H8" s="199"/>
      <c r="I8" s="199" t="str">
        <f>首期!B8</f>
        <v>CGDD24042600030</v>
      </c>
      <c r="J8" s="199"/>
      <c r="K8" s="234"/>
    </row>
    <row r="9" ht="18" customHeight="1" spans="1:11">
      <c r="A9" s="187" t="s">
        <v>215</v>
      </c>
      <c r="B9" s="188"/>
      <c r="C9" s="200" t="s">
        <v>65</v>
      </c>
      <c r="D9" s="200" t="s">
        <v>66</v>
      </c>
      <c r="E9" s="183" t="s">
        <v>216</v>
      </c>
      <c r="F9" s="201" t="s">
        <v>217</v>
      </c>
      <c r="G9" s="202"/>
      <c r="H9" s="203"/>
      <c r="I9" s="203"/>
      <c r="J9" s="203"/>
      <c r="K9" s="235"/>
    </row>
    <row r="10" ht="18" customHeight="1" spans="1:11">
      <c r="A10" s="187" t="s">
        <v>218</v>
      </c>
      <c r="B10" s="188"/>
      <c r="C10" s="200" t="s">
        <v>65</v>
      </c>
      <c r="D10" s="200" t="s">
        <v>66</v>
      </c>
      <c r="E10" s="183" t="s">
        <v>219</v>
      </c>
      <c r="F10" s="201" t="s">
        <v>220</v>
      </c>
      <c r="G10" s="202" t="s">
        <v>221</v>
      </c>
      <c r="H10" s="203"/>
      <c r="I10" s="203"/>
      <c r="J10" s="203"/>
      <c r="K10" s="235"/>
    </row>
    <row r="11" ht="18" customHeight="1" spans="1:11">
      <c r="A11" s="204" t="s">
        <v>180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6"/>
    </row>
    <row r="12" ht="18" customHeight="1" spans="1:11">
      <c r="A12" s="181" t="s">
        <v>89</v>
      </c>
      <c r="B12" s="200" t="s">
        <v>85</v>
      </c>
      <c r="C12" s="200" t="s">
        <v>86</v>
      </c>
      <c r="D12" s="201"/>
      <c r="E12" s="183" t="s">
        <v>87</v>
      </c>
      <c r="F12" s="200" t="s">
        <v>85</v>
      </c>
      <c r="G12" s="200" t="s">
        <v>86</v>
      </c>
      <c r="H12" s="200"/>
      <c r="I12" s="183" t="s">
        <v>222</v>
      </c>
      <c r="J12" s="200" t="s">
        <v>85</v>
      </c>
      <c r="K12" s="231" t="s">
        <v>86</v>
      </c>
    </row>
    <row r="13" ht="18" customHeight="1" spans="1:11">
      <c r="A13" s="181" t="s">
        <v>92</v>
      </c>
      <c r="B13" s="200" t="s">
        <v>85</v>
      </c>
      <c r="C13" s="200" t="s">
        <v>86</v>
      </c>
      <c r="D13" s="201"/>
      <c r="E13" s="183" t="s">
        <v>97</v>
      </c>
      <c r="F13" s="200" t="s">
        <v>85</v>
      </c>
      <c r="G13" s="200" t="s">
        <v>86</v>
      </c>
      <c r="H13" s="200"/>
      <c r="I13" s="183" t="s">
        <v>223</v>
      </c>
      <c r="J13" s="200" t="s">
        <v>85</v>
      </c>
      <c r="K13" s="231" t="s">
        <v>86</v>
      </c>
    </row>
    <row r="14" ht="18" customHeight="1" spans="1:11">
      <c r="A14" s="189" t="s">
        <v>224</v>
      </c>
      <c r="B14" s="192" t="s">
        <v>85</v>
      </c>
      <c r="C14" s="192" t="s">
        <v>86</v>
      </c>
      <c r="D14" s="206"/>
      <c r="E14" s="191" t="s">
        <v>225</v>
      </c>
      <c r="F14" s="192" t="s">
        <v>85</v>
      </c>
      <c r="G14" s="192" t="s">
        <v>86</v>
      </c>
      <c r="H14" s="192"/>
      <c r="I14" s="191" t="s">
        <v>226</v>
      </c>
      <c r="J14" s="192" t="s">
        <v>85</v>
      </c>
      <c r="K14" s="232" t="s">
        <v>86</v>
      </c>
    </row>
    <row r="15" ht="18" customHeight="1" spans="1:11">
      <c r="A15" s="194"/>
      <c r="B15" s="207"/>
      <c r="C15" s="207"/>
      <c r="D15" s="195"/>
      <c r="E15" s="194"/>
      <c r="F15" s="207"/>
      <c r="G15" s="207"/>
      <c r="H15" s="207"/>
      <c r="I15" s="194"/>
      <c r="J15" s="207"/>
      <c r="K15" s="207"/>
    </row>
    <row r="16" s="170" customFormat="1" ht="18" customHeight="1" spans="1:11">
      <c r="A16" s="174" t="s">
        <v>227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37"/>
    </row>
    <row r="17" ht="18" customHeight="1" spans="1:11">
      <c r="A17" s="187" t="s">
        <v>228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38"/>
    </row>
    <row r="18" ht="18" customHeight="1" spans="1:11">
      <c r="A18" s="187" t="s">
        <v>229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38"/>
    </row>
    <row r="19" ht="22" customHeight="1" spans="1:11">
      <c r="A19" s="209"/>
      <c r="B19" s="200"/>
      <c r="C19" s="200"/>
      <c r="D19" s="200"/>
      <c r="E19" s="200"/>
      <c r="F19" s="200"/>
      <c r="G19" s="200"/>
      <c r="H19" s="200"/>
      <c r="I19" s="200"/>
      <c r="J19" s="200"/>
      <c r="K19" s="231"/>
    </row>
    <row r="20" ht="22" customHeight="1" spans="1:11">
      <c r="A20" s="210"/>
      <c r="B20" s="211"/>
      <c r="C20" s="211"/>
      <c r="D20" s="211"/>
      <c r="E20" s="211"/>
      <c r="F20" s="211"/>
      <c r="G20" s="211"/>
      <c r="H20" s="211"/>
      <c r="I20" s="211"/>
      <c r="J20" s="211"/>
      <c r="K20" s="239"/>
    </row>
    <row r="21" ht="22" customHeight="1" spans="1:11">
      <c r="A21" s="210"/>
      <c r="B21" s="211"/>
      <c r="C21" s="211"/>
      <c r="D21" s="211"/>
      <c r="E21" s="211"/>
      <c r="F21" s="211"/>
      <c r="G21" s="211"/>
      <c r="H21" s="211"/>
      <c r="I21" s="211"/>
      <c r="J21" s="211"/>
      <c r="K21" s="239"/>
    </row>
    <row r="22" ht="22" customHeight="1" spans="1:11">
      <c r="A22" s="210"/>
      <c r="B22" s="211"/>
      <c r="C22" s="211"/>
      <c r="D22" s="211"/>
      <c r="E22" s="211"/>
      <c r="F22" s="211"/>
      <c r="G22" s="211"/>
      <c r="H22" s="211"/>
      <c r="I22" s="211"/>
      <c r="J22" s="211"/>
      <c r="K22" s="239"/>
    </row>
    <row r="23" ht="22" customHeight="1" spans="1:11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40"/>
    </row>
    <row r="24" ht="18" customHeight="1" spans="1:11">
      <c r="A24" s="187" t="s">
        <v>117</v>
      </c>
      <c r="B24" s="188"/>
      <c r="C24" s="200" t="s">
        <v>65</v>
      </c>
      <c r="D24" s="200" t="s">
        <v>66</v>
      </c>
      <c r="E24" s="186"/>
      <c r="F24" s="186"/>
      <c r="G24" s="186"/>
      <c r="H24" s="186"/>
      <c r="I24" s="186"/>
      <c r="J24" s="186"/>
      <c r="K24" s="230"/>
    </row>
    <row r="25" ht="18" customHeight="1" spans="1:11">
      <c r="A25" s="214" t="s">
        <v>230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41"/>
    </row>
    <row r="26" ht="15" spans="1:11">
      <c r="A26" s="216"/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ht="20" customHeight="1" spans="1:11">
      <c r="A27" s="217" t="s">
        <v>231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2" t="s">
        <v>232</v>
      </c>
    </row>
    <row r="28" ht="23" customHeight="1" spans="1:11">
      <c r="A28" s="210"/>
      <c r="B28" s="211"/>
      <c r="C28" s="211"/>
      <c r="D28" s="211"/>
      <c r="E28" s="211"/>
      <c r="F28" s="211"/>
      <c r="G28" s="211"/>
      <c r="H28" s="211"/>
      <c r="I28" s="211"/>
      <c r="J28" s="243"/>
      <c r="K28" s="244">
        <v>1</v>
      </c>
    </row>
    <row r="29" ht="23" customHeight="1" spans="1:11">
      <c r="A29" s="210"/>
      <c r="B29" s="211"/>
      <c r="C29" s="211"/>
      <c r="D29" s="211"/>
      <c r="E29" s="211"/>
      <c r="F29" s="211"/>
      <c r="G29" s="211"/>
      <c r="H29" s="211"/>
      <c r="I29" s="211"/>
      <c r="J29" s="243"/>
      <c r="K29" s="235">
        <v>2</v>
      </c>
    </row>
    <row r="30" ht="23" customHeight="1" spans="1:11">
      <c r="A30" s="210"/>
      <c r="B30" s="211"/>
      <c r="C30" s="211"/>
      <c r="D30" s="211"/>
      <c r="E30" s="211"/>
      <c r="F30" s="211"/>
      <c r="G30" s="211"/>
      <c r="H30" s="211"/>
      <c r="I30" s="211"/>
      <c r="J30" s="243"/>
      <c r="K30" s="235"/>
    </row>
    <row r="31" ht="23" customHeight="1" spans="1:11">
      <c r="A31" s="210"/>
      <c r="B31" s="211"/>
      <c r="C31" s="211"/>
      <c r="D31" s="211"/>
      <c r="E31" s="211"/>
      <c r="F31" s="211"/>
      <c r="G31" s="211"/>
      <c r="H31" s="211"/>
      <c r="I31" s="211"/>
      <c r="J31" s="243"/>
      <c r="K31" s="235"/>
    </row>
    <row r="32" ht="23" customHeight="1" spans="1:11">
      <c r="A32" s="210"/>
      <c r="B32" s="211"/>
      <c r="C32" s="211"/>
      <c r="D32" s="211"/>
      <c r="E32" s="211"/>
      <c r="F32" s="211"/>
      <c r="G32" s="211"/>
      <c r="H32" s="211"/>
      <c r="I32" s="211"/>
      <c r="J32" s="243"/>
      <c r="K32" s="245"/>
    </row>
    <row r="33" ht="23" customHeight="1" spans="1:11">
      <c r="A33" s="210"/>
      <c r="B33" s="211"/>
      <c r="C33" s="211"/>
      <c r="D33" s="211"/>
      <c r="E33" s="211"/>
      <c r="F33" s="211"/>
      <c r="G33" s="211"/>
      <c r="H33" s="211"/>
      <c r="I33" s="211"/>
      <c r="J33" s="243"/>
      <c r="K33" s="246"/>
    </row>
    <row r="34" ht="23" customHeight="1" spans="1:11">
      <c r="A34" s="210"/>
      <c r="B34" s="211"/>
      <c r="C34" s="211"/>
      <c r="D34" s="211"/>
      <c r="E34" s="211"/>
      <c r="F34" s="211"/>
      <c r="G34" s="211"/>
      <c r="H34" s="211"/>
      <c r="I34" s="211"/>
      <c r="J34" s="243"/>
      <c r="K34" s="235"/>
    </row>
    <row r="35" ht="23" customHeight="1" spans="1:11">
      <c r="A35" s="210"/>
      <c r="B35" s="211"/>
      <c r="C35" s="211"/>
      <c r="D35" s="211"/>
      <c r="E35" s="211"/>
      <c r="F35" s="211"/>
      <c r="G35" s="211"/>
      <c r="H35" s="211"/>
      <c r="I35" s="211"/>
      <c r="J35" s="243"/>
      <c r="K35" s="247"/>
    </row>
    <row r="36" ht="23" customHeight="1" spans="1:11">
      <c r="A36" s="219" t="s">
        <v>233</v>
      </c>
      <c r="B36" s="220"/>
      <c r="C36" s="220"/>
      <c r="D36" s="220"/>
      <c r="E36" s="220"/>
      <c r="F36" s="220"/>
      <c r="G36" s="220"/>
      <c r="H36" s="220"/>
      <c r="I36" s="220"/>
      <c r="J36" s="248"/>
      <c r="K36" s="249">
        <f>SUM(K28:K35)</f>
        <v>3</v>
      </c>
    </row>
    <row r="37" ht="18.75" customHeight="1" spans="1:11">
      <c r="A37" s="221" t="s">
        <v>234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50"/>
    </row>
    <row r="38" s="171" customFormat="1" ht="18.75" customHeight="1" spans="1:11">
      <c r="A38" s="187" t="s">
        <v>235</v>
      </c>
      <c r="B38" s="188"/>
      <c r="C38" s="188"/>
      <c r="D38" s="186" t="s">
        <v>236</v>
      </c>
      <c r="E38" s="186"/>
      <c r="F38" s="223" t="s">
        <v>237</v>
      </c>
      <c r="G38" s="224"/>
      <c r="H38" s="188" t="s">
        <v>238</v>
      </c>
      <c r="I38" s="188"/>
      <c r="J38" s="188" t="s">
        <v>239</v>
      </c>
      <c r="K38" s="238"/>
    </row>
    <row r="39" ht="18.75" customHeight="1" spans="1:11">
      <c r="A39" s="187" t="s">
        <v>118</v>
      </c>
      <c r="B39" s="188" t="s">
        <v>240</v>
      </c>
      <c r="C39" s="188"/>
      <c r="D39" s="188"/>
      <c r="E39" s="188"/>
      <c r="F39" s="188"/>
      <c r="G39" s="188"/>
      <c r="H39" s="188"/>
      <c r="I39" s="188"/>
      <c r="J39" s="188"/>
      <c r="K39" s="238"/>
    </row>
    <row r="40" ht="24" customHeight="1" spans="1:11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238"/>
    </row>
    <row r="41" ht="24" customHeight="1" spans="1:11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238"/>
    </row>
    <row r="42" ht="32.1" customHeight="1" spans="1:11">
      <c r="A42" s="189" t="s">
        <v>130</v>
      </c>
      <c r="B42" s="225" t="s">
        <v>241</v>
      </c>
      <c r="C42" s="225"/>
      <c r="D42" s="191" t="s">
        <v>242</v>
      </c>
      <c r="E42" s="206"/>
      <c r="F42" s="191" t="s">
        <v>134</v>
      </c>
      <c r="G42" s="226"/>
      <c r="H42" s="227" t="s">
        <v>135</v>
      </c>
      <c r="I42" s="227"/>
      <c r="J42" s="225" t="s">
        <v>136</v>
      </c>
      <c r="K42" s="251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4"/>
  <sheetViews>
    <sheetView workbookViewId="0">
      <selection activeCell="M13" sqref="M13"/>
    </sheetView>
  </sheetViews>
  <sheetFormatPr defaultColWidth="9" defaultRowHeight="14.25"/>
  <cols>
    <col min="1" max="1" width="17.75" style="120" customWidth="1"/>
    <col min="2" max="3" width="10.625" style="120" customWidth="1"/>
    <col min="4" max="4" width="10.625" style="121" customWidth="1"/>
    <col min="5" max="7" width="10.625" style="120" customWidth="1"/>
    <col min="8" max="8" width="5.375" style="120" customWidth="1"/>
    <col min="9" max="9" width="2.75" style="120" customWidth="1"/>
    <col min="10" max="12" width="15.625" style="120" customWidth="1"/>
    <col min="13" max="15" width="15.625" style="122" customWidth="1"/>
    <col min="16" max="252" width="9" style="120"/>
    <col min="253" max="16384" width="9" style="123"/>
  </cols>
  <sheetData>
    <row r="1" s="120" customFormat="1" ht="29" customHeight="1" spans="1:255">
      <c r="A1" s="124" t="s">
        <v>140</v>
      </c>
      <c r="B1" s="124"/>
      <c r="C1" s="125"/>
      <c r="D1" s="125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  <c r="EO1" s="123"/>
      <c r="EP1" s="123"/>
      <c r="EQ1" s="123"/>
      <c r="ER1" s="123"/>
      <c r="ES1" s="123"/>
      <c r="ET1" s="123"/>
      <c r="EU1" s="123"/>
      <c r="EV1" s="123"/>
      <c r="EW1" s="123"/>
      <c r="EX1" s="123"/>
      <c r="EY1" s="123"/>
      <c r="EZ1" s="123"/>
      <c r="FA1" s="123"/>
      <c r="FB1" s="123"/>
      <c r="FC1" s="123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  <c r="IR1" s="123"/>
      <c r="IS1" s="123"/>
      <c r="IT1" s="123"/>
      <c r="IU1" s="123"/>
    </row>
    <row r="2" s="120" customFormat="1" ht="20" customHeight="1" spans="1:255">
      <c r="A2" s="127" t="s">
        <v>61</v>
      </c>
      <c r="B2" s="128" t="str">
        <f>首期!B4</f>
        <v>QAUUAM95141</v>
      </c>
      <c r="C2" s="129"/>
      <c r="D2" s="130"/>
      <c r="E2" s="131" t="s">
        <v>67</v>
      </c>
      <c r="F2" s="132" t="str">
        <f>首期!B5</f>
        <v>儿童连帽卫衣</v>
      </c>
      <c r="G2" s="132"/>
      <c r="H2" s="132"/>
      <c r="I2" s="155"/>
      <c r="J2" s="156" t="s">
        <v>57</v>
      </c>
      <c r="K2" s="157" t="s">
        <v>56</v>
      </c>
      <c r="L2" s="157"/>
      <c r="M2" s="157"/>
      <c r="N2" s="157"/>
      <c r="O2" s="158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</row>
    <row r="3" s="120" customFormat="1" spans="1:255">
      <c r="A3" s="133" t="s">
        <v>141</v>
      </c>
      <c r="B3" s="134" t="s">
        <v>142</v>
      </c>
      <c r="C3" s="135"/>
      <c r="D3" s="134"/>
      <c r="E3" s="134"/>
      <c r="F3" s="134"/>
      <c r="G3" s="134"/>
      <c r="H3" s="134"/>
      <c r="I3" s="159"/>
      <c r="J3" s="160"/>
      <c r="K3" s="160"/>
      <c r="L3" s="160"/>
      <c r="M3" s="160"/>
      <c r="N3" s="160"/>
      <c r="O3" s="161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3"/>
      <c r="DS3" s="123"/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3"/>
      <c r="FA3" s="123"/>
      <c r="FB3" s="123"/>
      <c r="FC3" s="123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  <c r="IR3" s="123"/>
      <c r="IS3" s="123"/>
      <c r="IT3" s="123"/>
      <c r="IU3" s="123"/>
    </row>
    <row r="4" s="120" customFormat="1" spans="1:255">
      <c r="A4" s="133"/>
      <c r="B4" s="136" t="s">
        <v>143</v>
      </c>
      <c r="C4" s="136" t="s">
        <v>144</v>
      </c>
      <c r="D4" s="136" t="s">
        <v>145</v>
      </c>
      <c r="E4" s="136" t="s">
        <v>146</v>
      </c>
      <c r="F4" s="136" t="s">
        <v>147</v>
      </c>
      <c r="G4" s="136" t="s">
        <v>148</v>
      </c>
      <c r="H4" s="137" t="s">
        <v>243</v>
      </c>
      <c r="I4" s="159"/>
      <c r="J4" s="136" t="s">
        <v>143</v>
      </c>
      <c r="K4" s="136" t="s">
        <v>144</v>
      </c>
      <c r="L4" s="136" t="s">
        <v>145</v>
      </c>
      <c r="M4" s="136" t="s">
        <v>146</v>
      </c>
      <c r="N4" s="136" t="s">
        <v>147</v>
      </c>
      <c r="O4" s="136" t="s">
        <v>148</v>
      </c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  <c r="IU4" s="123"/>
    </row>
    <row r="5" s="120" customFormat="1" ht="16.5" spans="1:255">
      <c r="A5" s="133"/>
      <c r="B5" s="138"/>
      <c r="C5" s="138"/>
      <c r="D5" s="139"/>
      <c r="E5" s="139"/>
      <c r="F5" s="139"/>
      <c r="G5" s="139"/>
      <c r="H5" s="137"/>
      <c r="I5" s="162"/>
      <c r="J5" s="163" t="s">
        <v>112</v>
      </c>
      <c r="K5" s="163" t="s">
        <v>112</v>
      </c>
      <c r="L5" s="163" t="s">
        <v>112</v>
      </c>
      <c r="M5" s="164" t="s">
        <v>111</v>
      </c>
      <c r="N5" s="164" t="s">
        <v>111</v>
      </c>
      <c r="O5" s="164" t="s">
        <v>111</v>
      </c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3"/>
      <c r="IU5" s="123"/>
    </row>
    <row r="6" s="120" customFormat="1" ht="21" customHeight="1" spans="1:255">
      <c r="A6" s="140" t="s">
        <v>151</v>
      </c>
      <c r="B6" s="141">
        <f t="shared" ref="B6:B9" si="0">C6-4</f>
        <v>45</v>
      </c>
      <c r="C6" s="141">
        <v>49</v>
      </c>
      <c r="D6" s="141">
        <f t="shared" ref="D6:G6" si="1">C6+4</f>
        <v>53</v>
      </c>
      <c r="E6" s="141">
        <f t="shared" si="1"/>
        <v>57</v>
      </c>
      <c r="F6" s="141">
        <f t="shared" si="1"/>
        <v>61</v>
      </c>
      <c r="G6" s="141">
        <f t="shared" si="1"/>
        <v>65</v>
      </c>
      <c r="H6" s="142" t="s">
        <v>244</v>
      </c>
      <c r="I6" s="162"/>
      <c r="J6" s="163"/>
      <c r="K6" s="163"/>
      <c r="L6" s="163"/>
      <c r="M6" s="163"/>
      <c r="N6" s="163"/>
      <c r="O6" s="16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  <c r="IU6" s="123"/>
    </row>
    <row r="7" s="120" customFormat="1" ht="21" customHeight="1" spans="1:255">
      <c r="A7" s="140" t="s">
        <v>154</v>
      </c>
      <c r="B7" s="141">
        <f t="shared" si="0"/>
        <v>78</v>
      </c>
      <c r="C7" s="141">
        <v>82</v>
      </c>
      <c r="D7" s="141">
        <f t="shared" ref="D7:D9" si="2">C7+4</f>
        <v>86</v>
      </c>
      <c r="E7" s="141">
        <f t="shared" ref="E7:G7" si="3">D7+6</f>
        <v>92</v>
      </c>
      <c r="F7" s="141">
        <f t="shared" si="3"/>
        <v>98</v>
      </c>
      <c r="G7" s="141">
        <f t="shared" si="3"/>
        <v>104</v>
      </c>
      <c r="H7" s="142" t="s">
        <v>244</v>
      </c>
      <c r="I7" s="162"/>
      <c r="J7" s="163"/>
      <c r="K7" s="163"/>
      <c r="L7" s="163"/>
      <c r="M7" s="163"/>
      <c r="N7" s="163"/>
      <c r="O7" s="16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  <c r="IU7" s="123"/>
    </row>
    <row r="8" s="120" customFormat="1" ht="21" customHeight="1" spans="1:255">
      <c r="A8" s="140" t="s">
        <v>245</v>
      </c>
      <c r="B8" s="141">
        <f t="shared" si="0"/>
        <v>76</v>
      </c>
      <c r="C8" s="141">
        <v>80</v>
      </c>
      <c r="D8" s="141">
        <f t="shared" si="2"/>
        <v>84</v>
      </c>
      <c r="E8" s="141">
        <f t="shared" ref="E8:G8" si="4">D8+6</f>
        <v>90</v>
      </c>
      <c r="F8" s="141">
        <f t="shared" si="4"/>
        <v>96</v>
      </c>
      <c r="G8" s="141">
        <f t="shared" si="4"/>
        <v>102</v>
      </c>
      <c r="H8" s="142" t="s">
        <v>244</v>
      </c>
      <c r="I8" s="162"/>
      <c r="J8" s="163"/>
      <c r="K8" s="163"/>
      <c r="L8" s="163"/>
      <c r="M8" s="163"/>
      <c r="N8" s="163"/>
      <c r="O8" s="16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3"/>
      <c r="IT8" s="123"/>
      <c r="IU8" s="123"/>
    </row>
    <row r="9" s="120" customFormat="1" ht="21" customHeight="1" spans="1:255">
      <c r="A9" s="140" t="s">
        <v>157</v>
      </c>
      <c r="B9" s="141">
        <f t="shared" si="0"/>
        <v>72</v>
      </c>
      <c r="C9" s="141">
        <v>76</v>
      </c>
      <c r="D9" s="141">
        <f t="shared" si="2"/>
        <v>80</v>
      </c>
      <c r="E9" s="141">
        <f t="shared" ref="E9:G9" si="5">D9+6</f>
        <v>86</v>
      </c>
      <c r="F9" s="141">
        <f t="shared" si="5"/>
        <v>92</v>
      </c>
      <c r="G9" s="141">
        <f t="shared" si="5"/>
        <v>98</v>
      </c>
      <c r="H9" s="142" t="s">
        <v>246</v>
      </c>
      <c r="I9" s="162"/>
      <c r="J9" s="163"/>
      <c r="K9" s="163"/>
      <c r="L9" s="163"/>
      <c r="M9" s="163"/>
      <c r="N9" s="163"/>
      <c r="O9" s="16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  <c r="IT9" s="123"/>
      <c r="IU9" s="123"/>
    </row>
    <row r="10" s="120" customFormat="1" ht="21" customHeight="1" spans="1:255">
      <c r="A10" s="140" t="s">
        <v>158</v>
      </c>
      <c r="B10" s="141">
        <f>C10-2.2</f>
        <v>30.8</v>
      </c>
      <c r="C10" s="141">
        <v>33</v>
      </c>
      <c r="D10" s="141">
        <f t="shared" ref="D10:G10" si="6">C10+2.2</f>
        <v>35.2</v>
      </c>
      <c r="E10" s="141">
        <f t="shared" si="6"/>
        <v>37.4</v>
      </c>
      <c r="F10" s="141">
        <f t="shared" si="6"/>
        <v>39.6</v>
      </c>
      <c r="G10" s="141">
        <f t="shared" si="6"/>
        <v>41.8</v>
      </c>
      <c r="H10" s="142" t="s">
        <v>246</v>
      </c>
      <c r="I10" s="162"/>
      <c r="J10" s="163"/>
      <c r="K10" s="163"/>
      <c r="L10" s="163"/>
      <c r="M10" s="163"/>
      <c r="N10" s="163"/>
      <c r="O10" s="16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</row>
    <row r="11" s="120" customFormat="1" ht="21" customHeight="1" spans="1:255">
      <c r="A11" s="140" t="s">
        <v>159</v>
      </c>
      <c r="B11" s="141">
        <f>C11-1.5</f>
        <v>44.5</v>
      </c>
      <c r="C11" s="141">
        <v>46</v>
      </c>
      <c r="D11" s="141">
        <f t="shared" ref="D11:G11" si="7">C11+1.5</f>
        <v>47.5</v>
      </c>
      <c r="E11" s="141">
        <f t="shared" si="7"/>
        <v>49</v>
      </c>
      <c r="F11" s="141">
        <f t="shared" si="7"/>
        <v>50.5</v>
      </c>
      <c r="G11" s="141">
        <f t="shared" si="7"/>
        <v>52</v>
      </c>
      <c r="H11" s="142" t="s">
        <v>247</v>
      </c>
      <c r="I11" s="162"/>
      <c r="J11" s="163"/>
      <c r="K11" s="163"/>
      <c r="L11" s="163"/>
      <c r="M11" s="163"/>
      <c r="N11" s="163"/>
      <c r="O11" s="16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  <c r="IR11" s="123"/>
      <c r="IS11" s="123"/>
      <c r="IT11" s="123"/>
      <c r="IU11" s="123"/>
    </row>
    <row r="12" s="120" customFormat="1" ht="21" customHeight="1" spans="1:255">
      <c r="A12" s="140" t="s">
        <v>160</v>
      </c>
      <c r="B12" s="141">
        <f>C12-4.5</f>
        <v>59</v>
      </c>
      <c r="C12" s="141">
        <v>63.5</v>
      </c>
      <c r="D12" s="141">
        <f t="shared" ref="D12:G12" si="8">C12+4.5</f>
        <v>68</v>
      </c>
      <c r="E12" s="141">
        <f t="shared" si="8"/>
        <v>72.5</v>
      </c>
      <c r="F12" s="141">
        <f t="shared" si="8"/>
        <v>77</v>
      </c>
      <c r="G12" s="141">
        <f t="shared" si="8"/>
        <v>81.5</v>
      </c>
      <c r="H12" s="142" t="s">
        <v>246</v>
      </c>
      <c r="I12" s="162"/>
      <c r="J12" s="163"/>
      <c r="K12" s="163"/>
      <c r="L12" s="163"/>
      <c r="M12" s="163"/>
      <c r="N12" s="163"/>
      <c r="O12" s="16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3"/>
      <c r="FB12" s="123"/>
      <c r="FC12" s="123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  <c r="IR12" s="123"/>
      <c r="IS12" s="123"/>
      <c r="IT12" s="123"/>
      <c r="IU12" s="123"/>
    </row>
    <row r="13" s="120" customFormat="1" ht="21" customHeight="1" spans="1:255">
      <c r="A13" s="143" t="s">
        <v>163</v>
      </c>
      <c r="B13" s="33">
        <f>C13-1.75</f>
        <v>32.25</v>
      </c>
      <c r="C13" s="33">
        <v>34</v>
      </c>
      <c r="D13" s="33">
        <f t="shared" ref="D13:G13" si="9">C13+2.1</f>
        <v>36.1</v>
      </c>
      <c r="E13" s="33">
        <f t="shared" si="9"/>
        <v>38.2</v>
      </c>
      <c r="F13" s="33">
        <f t="shared" si="9"/>
        <v>40.3</v>
      </c>
      <c r="G13" s="33">
        <f t="shared" si="9"/>
        <v>42.4</v>
      </c>
      <c r="H13" s="142">
        <v>0</v>
      </c>
      <c r="I13" s="162"/>
      <c r="J13" s="163"/>
      <c r="K13" s="163"/>
      <c r="L13" s="163"/>
      <c r="M13" s="163"/>
      <c r="N13" s="163"/>
      <c r="O13" s="16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3"/>
      <c r="FB13" s="123"/>
      <c r="FC13" s="123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  <c r="IR13" s="123"/>
      <c r="IS13" s="123"/>
      <c r="IT13" s="123"/>
      <c r="IU13" s="123"/>
    </row>
    <row r="14" s="120" customFormat="1" ht="21" customHeight="1" spans="1:255">
      <c r="A14" s="140" t="s">
        <v>165</v>
      </c>
      <c r="B14" s="141">
        <f>C14-0.8</f>
        <v>16.2</v>
      </c>
      <c r="C14" s="141">
        <v>17</v>
      </c>
      <c r="D14" s="141">
        <f>C14+0.8</f>
        <v>17.8</v>
      </c>
      <c r="E14" s="141">
        <f t="shared" ref="E14:G14" si="10">D14+1.2</f>
        <v>19</v>
      </c>
      <c r="F14" s="141">
        <f t="shared" si="10"/>
        <v>20.2</v>
      </c>
      <c r="G14" s="141">
        <f t="shared" si="10"/>
        <v>21.4</v>
      </c>
      <c r="H14" s="144"/>
      <c r="I14" s="162"/>
      <c r="J14" s="163"/>
      <c r="K14" s="163"/>
      <c r="L14" s="163"/>
      <c r="M14" s="163"/>
      <c r="N14" s="163"/>
      <c r="O14" s="16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3"/>
      <c r="FB14" s="123"/>
      <c r="FC14" s="123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  <c r="IR14" s="123"/>
      <c r="IS14" s="123"/>
      <c r="IT14" s="123"/>
      <c r="IU14" s="123"/>
    </row>
    <row r="15" s="120" customFormat="1" ht="21" customHeight="1" spans="1:255">
      <c r="A15" s="140" t="s">
        <v>168</v>
      </c>
      <c r="B15" s="141">
        <f>C15-0.65</f>
        <v>12.85</v>
      </c>
      <c r="C15" s="141">
        <v>13.5</v>
      </c>
      <c r="D15" s="141">
        <f>C15+0.65</f>
        <v>14.15</v>
      </c>
      <c r="E15" s="141">
        <f t="shared" ref="E15:G15" si="11">D15+0.9</f>
        <v>15.05</v>
      </c>
      <c r="F15" s="141">
        <f t="shared" si="11"/>
        <v>15.95</v>
      </c>
      <c r="G15" s="141">
        <f t="shared" si="11"/>
        <v>16.85</v>
      </c>
      <c r="H15" s="144"/>
      <c r="I15" s="162"/>
      <c r="J15" s="163"/>
      <c r="K15" s="163"/>
      <c r="L15" s="163"/>
      <c r="M15" s="163"/>
      <c r="N15" s="163"/>
      <c r="O15" s="16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 s="123"/>
      <c r="EJ15" s="123"/>
      <c r="EK15" s="123"/>
      <c r="EL15" s="123"/>
      <c r="EM15" s="123"/>
      <c r="EN15" s="123"/>
      <c r="EO15" s="123"/>
      <c r="EP15" s="123"/>
      <c r="EQ15" s="123"/>
      <c r="ER15" s="123"/>
      <c r="ES15" s="123"/>
      <c r="ET15" s="123"/>
      <c r="EU15" s="123"/>
      <c r="EV15" s="123"/>
      <c r="EW15" s="123"/>
      <c r="EX15" s="123"/>
      <c r="EY15" s="123"/>
      <c r="EZ15" s="123"/>
      <c r="FA15" s="123"/>
      <c r="FB15" s="123"/>
      <c r="FC15" s="123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  <c r="IQ15" s="123"/>
      <c r="IR15" s="123"/>
      <c r="IS15" s="123"/>
      <c r="IT15" s="123"/>
      <c r="IU15" s="123"/>
    </row>
    <row r="16" s="120" customFormat="1" ht="21" customHeight="1" spans="1:255">
      <c r="A16" s="140" t="s">
        <v>248</v>
      </c>
      <c r="B16" s="145">
        <f>C16-0.2</f>
        <v>10.8</v>
      </c>
      <c r="C16" s="145">
        <v>11</v>
      </c>
      <c r="D16" s="145">
        <f>C16+0.2</f>
        <v>11.2</v>
      </c>
      <c r="E16" s="145">
        <f t="shared" ref="E16:G16" si="12">D16+0.4</f>
        <v>11.6</v>
      </c>
      <c r="F16" s="145">
        <f t="shared" si="12"/>
        <v>12</v>
      </c>
      <c r="G16" s="145">
        <f t="shared" si="12"/>
        <v>12.4</v>
      </c>
      <c r="H16" s="144"/>
      <c r="I16" s="162"/>
      <c r="J16" s="163"/>
      <c r="K16" s="163"/>
      <c r="L16" s="163"/>
      <c r="M16" s="163"/>
      <c r="N16" s="163"/>
      <c r="O16" s="16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3"/>
      <c r="FB16" s="12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  <c r="IR16" s="123"/>
      <c r="IS16" s="123"/>
      <c r="IT16" s="123"/>
      <c r="IU16" s="123"/>
    </row>
    <row r="17" s="120" customFormat="1" ht="21" customHeight="1" spans="1:255">
      <c r="A17" s="140" t="s">
        <v>169</v>
      </c>
      <c r="B17" s="145">
        <v>8.3</v>
      </c>
      <c r="C17" s="145">
        <v>8.5</v>
      </c>
      <c r="D17" s="145">
        <f>C17+0.2</f>
        <v>8.7</v>
      </c>
      <c r="E17" s="145">
        <f t="shared" ref="E17:G17" si="13">D17+0.4</f>
        <v>9.1</v>
      </c>
      <c r="F17" s="145">
        <f t="shared" si="13"/>
        <v>9.5</v>
      </c>
      <c r="G17" s="145">
        <f t="shared" si="13"/>
        <v>9.9</v>
      </c>
      <c r="H17" s="146"/>
      <c r="I17" s="162"/>
      <c r="J17" s="163"/>
      <c r="K17" s="163"/>
      <c r="L17" s="163"/>
      <c r="M17" s="163"/>
      <c r="N17" s="163"/>
      <c r="O17" s="16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3"/>
      <c r="IP17" s="123"/>
      <c r="IQ17" s="123"/>
      <c r="IR17" s="123"/>
      <c r="IS17" s="123"/>
      <c r="IT17" s="123"/>
      <c r="IU17" s="123"/>
    </row>
    <row r="18" s="120" customFormat="1" ht="21" customHeight="1" spans="1:255">
      <c r="A18" s="140" t="s">
        <v>170</v>
      </c>
      <c r="B18" s="145">
        <v>4.5</v>
      </c>
      <c r="C18" s="145">
        <v>4.5</v>
      </c>
      <c r="D18" s="145">
        <v>4.5</v>
      </c>
      <c r="E18" s="145">
        <v>4.5</v>
      </c>
      <c r="F18" s="145">
        <v>4.5</v>
      </c>
      <c r="G18" s="145">
        <v>4.5</v>
      </c>
      <c r="H18" s="146"/>
      <c r="I18" s="162"/>
      <c r="J18" s="163"/>
      <c r="K18" s="163"/>
      <c r="L18" s="163"/>
      <c r="M18" s="163"/>
      <c r="N18" s="163"/>
      <c r="O18" s="16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 s="123"/>
      <c r="EG18" s="123"/>
      <c r="EH18" s="123"/>
      <c r="EI18" s="123"/>
      <c r="EJ18" s="123"/>
      <c r="EK18" s="123"/>
      <c r="EL18" s="123"/>
      <c r="EM18" s="123"/>
      <c r="EN18" s="123"/>
      <c r="EO18" s="123"/>
      <c r="EP18" s="123"/>
      <c r="EQ18" s="123"/>
      <c r="ER18" s="123"/>
      <c r="ES18" s="123"/>
      <c r="ET18" s="123"/>
      <c r="EU18" s="123"/>
      <c r="EV18" s="123"/>
      <c r="EW18" s="123"/>
      <c r="EX18" s="123"/>
      <c r="EY18" s="123"/>
      <c r="EZ18" s="123"/>
      <c r="FA18" s="123"/>
      <c r="FB18" s="123"/>
      <c r="FC18" s="123"/>
      <c r="FD18" s="123"/>
      <c r="FE18" s="123"/>
      <c r="FF18" s="123"/>
      <c r="FG18" s="123"/>
      <c r="FH18" s="123"/>
      <c r="FI18" s="123"/>
      <c r="FJ18" s="123"/>
      <c r="FK18" s="123"/>
      <c r="FL18" s="123"/>
      <c r="FM18" s="123"/>
      <c r="FN18" s="123"/>
      <c r="FO18" s="123"/>
      <c r="FP18" s="123"/>
      <c r="FQ18" s="123"/>
      <c r="FR18" s="123"/>
      <c r="FS18" s="123"/>
      <c r="FT18" s="123"/>
      <c r="FU18" s="123"/>
      <c r="FV18" s="123"/>
      <c r="FW18" s="123"/>
      <c r="FX18" s="123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3"/>
      <c r="GX18" s="123"/>
      <c r="GY18" s="123"/>
      <c r="GZ18" s="123"/>
      <c r="HA18" s="123"/>
      <c r="HB18" s="123"/>
      <c r="HC18" s="123"/>
      <c r="HD18" s="123"/>
      <c r="HE18" s="123"/>
      <c r="HF18" s="123"/>
      <c r="HG18" s="123"/>
      <c r="HH18" s="123"/>
      <c r="HI18" s="123"/>
      <c r="HJ18" s="123"/>
      <c r="HK18" s="123"/>
      <c r="HL18" s="123"/>
      <c r="HM18" s="123"/>
      <c r="HN18" s="123"/>
      <c r="HO18" s="123"/>
      <c r="HP18" s="123"/>
      <c r="HQ18" s="123"/>
      <c r="HR18" s="123"/>
      <c r="HS18" s="123"/>
      <c r="HT18" s="123"/>
      <c r="HU18" s="123"/>
      <c r="HV18" s="123"/>
      <c r="HW18" s="123"/>
      <c r="HX18" s="123"/>
      <c r="HY18" s="123"/>
      <c r="HZ18" s="123"/>
      <c r="IA18" s="123"/>
      <c r="IB18" s="123"/>
      <c r="IC18" s="123"/>
      <c r="ID18" s="123"/>
      <c r="IE18" s="123"/>
      <c r="IF18" s="123"/>
      <c r="IG18" s="123"/>
      <c r="IH18" s="123"/>
      <c r="II18" s="123"/>
      <c r="IJ18" s="123"/>
      <c r="IK18" s="123"/>
      <c r="IL18" s="123"/>
      <c r="IM18" s="123"/>
      <c r="IN18" s="123"/>
      <c r="IO18" s="123"/>
      <c r="IP18" s="123"/>
      <c r="IQ18" s="123"/>
      <c r="IR18" s="123"/>
      <c r="IS18" s="123"/>
      <c r="IT18" s="123"/>
      <c r="IU18" s="123"/>
    </row>
    <row r="19" s="120" customFormat="1" ht="21" customHeight="1" spans="1:255">
      <c r="A19" s="140" t="s">
        <v>171</v>
      </c>
      <c r="B19" s="145">
        <v>5</v>
      </c>
      <c r="C19" s="145">
        <v>5</v>
      </c>
      <c r="D19" s="145">
        <v>5</v>
      </c>
      <c r="E19" s="145">
        <v>5</v>
      </c>
      <c r="F19" s="145">
        <v>5</v>
      </c>
      <c r="G19" s="145">
        <v>5</v>
      </c>
      <c r="H19" s="146"/>
      <c r="I19" s="162"/>
      <c r="J19" s="163"/>
      <c r="K19" s="163"/>
      <c r="L19" s="163"/>
      <c r="M19" s="163"/>
      <c r="N19" s="163"/>
      <c r="O19" s="16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 s="123"/>
      <c r="EG19" s="123"/>
      <c r="EH19" s="123"/>
      <c r="EI19" s="123"/>
      <c r="EJ19" s="123"/>
      <c r="EK19" s="123"/>
      <c r="EL19" s="123"/>
      <c r="EM19" s="123"/>
      <c r="EN19" s="123"/>
      <c r="EO19" s="123"/>
      <c r="EP19" s="123"/>
      <c r="EQ19" s="123"/>
      <c r="ER19" s="123"/>
      <c r="ES19" s="123"/>
      <c r="ET19" s="123"/>
      <c r="EU19" s="123"/>
      <c r="EV19" s="123"/>
      <c r="EW19" s="123"/>
      <c r="EX19" s="123"/>
      <c r="EY19" s="123"/>
      <c r="EZ19" s="123"/>
      <c r="FA19" s="123"/>
      <c r="FB19" s="123"/>
      <c r="FC19" s="123"/>
      <c r="FD19" s="123"/>
      <c r="FE19" s="123"/>
      <c r="FF19" s="123"/>
      <c r="FG19" s="123"/>
      <c r="FH19" s="123"/>
      <c r="FI19" s="123"/>
      <c r="FJ19" s="123"/>
      <c r="FK19" s="123"/>
      <c r="FL19" s="123"/>
      <c r="FM19" s="123"/>
      <c r="FN19" s="123"/>
      <c r="FO19" s="123"/>
      <c r="FP19" s="123"/>
      <c r="FQ19" s="123"/>
      <c r="FR19" s="123"/>
      <c r="FS19" s="123"/>
      <c r="FT19" s="123"/>
      <c r="FU19" s="123"/>
      <c r="FV19" s="123"/>
      <c r="FW19" s="123"/>
      <c r="FX19" s="123"/>
      <c r="FY19" s="123"/>
      <c r="FZ19" s="123"/>
      <c r="GA19" s="123"/>
      <c r="GB19" s="123"/>
      <c r="GC19" s="123"/>
      <c r="GD19" s="123"/>
      <c r="GE19" s="123"/>
      <c r="GF19" s="123"/>
      <c r="GG19" s="123"/>
      <c r="GH19" s="123"/>
      <c r="GI19" s="123"/>
      <c r="GJ19" s="123"/>
      <c r="GK19" s="123"/>
      <c r="GL19" s="123"/>
      <c r="GM19" s="123"/>
      <c r="GN19" s="123"/>
      <c r="GO19" s="123"/>
      <c r="GP19" s="123"/>
      <c r="GQ19" s="123"/>
      <c r="GR19" s="123"/>
      <c r="GS19" s="123"/>
      <c r="GT19" s="123"/>
      <c r="GU19" s="123"/>
      <c r="GV19" s="123"/>
      <c r="GW19" s="123"/>
      <c r="GX19" s="123"/>
      <c r="GY19" s="123"/>
      <c r="GZ19" s="123"/>
      <c r="HA19" s="123"/>
      <c r="HB19" s="123"/>
      <c r="HC19" s="123"/>
      <c r="HD19" s="123"/>
      <c r="HE19" s="123"/>
      <c r="HF19" s="123"/>
      <c r="HG19" s="123"/>
      <c r="HH19" s="123"/>
      <c r="HI19" s="123"/>
      <c r="HJ19" s="123"/>
      <c r="HK19" s="123"/>
      <c r="HL19" s="123"/>
      <c r="HM19" s="123"/>
      <c r="HN19" s="123"/>
      <c r="HO19" s="123"/>
      <c r="HP19" s="123"/>
      <c r="HQ19" s="123"/>
      <c r="HR19" s="123"/>
      <c r="HS19" s="123"/>
      <c r="HT19" s="123"/>
      <c r="HU19" s="123"/>
      <c r="HV19" s="123"/>
      <c r="HW19" s="123"/>
      <c r="HX19" s="123"/>
      <c r="HY19" s="123"/>
      <c r="HZ19" s="123"/>
      <c r="IA19" s="123"/>
      <c r="IB19" s="123"/>
      <c r="IC19" s="123"/>
      <c r="ID19" s="123"/>
      <c r="IE19" s="123"/>
      <c r="IF19" s="123"/>
      <c r="IG19" s="123"/>
      <c r="IH19" s="123"/>
      <c r="II19" s="123"/>
      <c r="IJ19" s="123"/>
      <c r="IK19" s="123"/>
      <c r="IL19" s="123"/>
      <c r="IM19" s="123"/>
      <c r="IN19" s="123"/>
      <c r="IO19" s="123"/>
      <c r="IP19" s="123"/>
      <c r="IQ19" s="123"/>
      <c r="IR19" s="123"/>
      <c r="IS19" s="123"/>
      <c r="IT19" s="123"/>
      <c r="IU19" s="123"/>
    </row>
    <row r="20" s="120" customFormat="1" ht="21" customHeight="1" spans="1:255">
      <c r="A20" s="140" t="s">
        <v>172</v>
      </c>
      <c r="B20" s="145">
        <f>C20-0.5</f>
        <v>30.5</v>
      </c>
      <c r="C20" s="147">
        <v>31</v>
      </c>
      <c r="D20" s="145">
        <f>C20+0.8</f>
        <v>31.8</v>
      </c>
      <c r="E20" s="145">
        <f>D20+0.8</f>
        <v>32.6</v>
      </c>
      <c r="F20" s="145">
        <f>E20+0.8</f>
        <v>33.4</v>
      </c>
      <c r="G20" s="145">
        <f>F20+0.5</f>
        <v>33.9</v>
      </c>
      <c r="H20" s="148"/>
      <c r="I20" s="162"/>
      <c r="J20" s="163"/>
      <c r="K20" s="163"/>
      <c r="L20" s="163"/>
      <c r="M20" s="163"/>
      <c r="N20" s="163"/>
      <c r="O20" s="16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3"/>
      <c r="DB20" s="123"/>
      <c r="DC20" s="123"/>
      <c r="DD20" s="123"/>
      <c r="DE20" s="123"/>
      <c r="DF20" s="123"/>
      <c r="DG20" s="123"/>
      <c r="DH20" s="123"/>
      <c r="DI20" s="123"/>
      <c r="DJ20" s="123"/>
      <c r="DK20" s="123"/>
      <c r="DL20" s="123"/>
      <c r="DM20" s="123"/>
      <c r="DN20" s="123"/>
      <c r="DO20" s="123"/>
      <c r="DP20" s="123"/>
      <c r="DQ20" s="123"/>
      <c r="DR20" s="123"/>
      <c r="DS20" s="123"/>
      <c r="DT20" s="123"/>
      <c r="DU20" s="123"/>
      <c r="DV20" s="123"/>
      <c r="DW20" s="123"/>
      <c r="DX20" s="123"/>
      <c r="DY20" s="123"/>
      <c r="DZ20" s="123"/>
      <c r="EA20" s="123"/>
      <c r="EB20" s="123"/>
      <c r="EC20" s="123"/>
      <c r="ED20" s="123"/>
      <c r="EE20" s="123"/>
      <c r="EF20" s="123"/>
      <c r="EG20" s="123"/>
      <c r="EH20" s="123"/>
      <c r="EI20" s="123"/>
      <c r="EJ20" s="123"/>
      <c r="EK20" s="123"/>
      <c r="EL20" s="123"/>
      <c r="EM20" s="123"/>
      <c r="EN20" s="123"/>
      <c r="EO20" s="123"/>
      <c r="EP20" s="123"/>
      <c r="EQ20" s="123"/>
      <c r="ER20" s="123"/>
      <c r="ES20" s="123"/>
      <c r="ET20" s="123"/>
      <c r="EU20" s="123"/>
      <c r="EV20" s="123"/>
      <c r="EW20" s="123"/>
      <c r="EX20" s="123"/>
      <c r="EY20" s="123"/>
      <c r="EZ20" s="123"/>
      <c r="FA20" s="123"/>
      <c r="FB20" s="123"/>
      <c r="FC20" s="123"/>
      <c r="FD20" s="123"/>
      <c r="FE20" s="123"/>
      <c r="FF20" s="123"/>
      <c r="FG20" s="123"/>
      <c r="FH20" s="123"/>
      <c r="FI20" s="123"/>
      <c r="FJ20" s="123"/>
      <c r="FK20" s="123"/>
      <c r="FL20" s="123"/>
      <c r="FM20" s="123"/>
      <c r="FN20" s="123"/>
      <c r="FO20" s="123"/>
      <c r="FP20" s="123"/>
      <c r="FQ20" s="123"/>
      <c r="FR20" s="123"/>
      <c r="FS20" s="123"/>
      <c r="FT20" s="123"/>
      <c r="FU20" s="123"/>
      <c r="FV20" s="123"/>
      <c r="FW20" s="123"/>
      <c r="FX20" s="123"/>
      <c r="FY20" s="123"/>
      <c r="FZ20" s="123"/>
      <c r="GA20" s="123"/>
      <c r="GB20" s="123"/>
      <c r="GC20" s="123"/>
      <c r="GD20" s="123"/>
      <c r="GE20" s="123"/>
      <c r="GF20" s="123"/>
      <c r="GG20" s="123"/>
      <c r="GH20" s="123"/>
      <c r="GI20" s="123"/>
      <c r="GJ20" s="123"/>
      <c r="GK20" s="123"/>
      <c r="GL20" s="123"/>
      <c r="GM20" s="123"/>
      <c r="GN20" s="123"/>
      <c r="GO20" s="123"/>
      <c r="GP20" s="123"/>
      <c r="GQ20" s="123"/>
      <c r="GR20" s="123"/>
      <c r="GS20" s="123"/>
      <c r="GT20" s="123"/>
      <c r="GU20" s="123"/>
      <c r="GV20" s="123"/>
      <c r="GW20" s="123"/>
      <c r="GX20" s="123"/>
      <c r="GY20" s="123"/>
      <c r="GZ20" s="123"/>
      <c r="HA20" s="123"/>
      <c r="HB20" s="123"/>
      <c r="HC20" s="123"/>
      <c r="HD20" s="123"/>
      <c r="HE20" s="123"/>
      <c r="HF20" s="123"/>
      <c r="HG20" s="123"/>
      <c r="HH20" s="123"/>
      <c r="HI20" s="123"/>
      <c r="HJ20" s="123"/>
      <c r="HK20" s="123"/>
      <c r="HL20" s="123"/>
      <c r="HM20" s="123"/>
      <c r="HN20" s="123"/>
      <c r="HO20" s="123"/>
      <c r="HP20" s="123"/>
      <c r="HQ20" s="123"/>
      <c r="HR20" s="123"/>
      <c r="HS20" s="123"/>
      <c r="HT20" s="123"/>
      <c r="HU20" s="123"/>
      <c r="HV20" s="123"/>
      <c r="HW20" s="123"/>
      <c r="HX20" s="123"/>
      <c r="HY20" s="123"/>
      <c r="HZ20" s="123"/>
      <c r="IA20" s="123"/>
      <c r="IB20" s="123"/>
      <c r="IC20" s="123"/>
      <c r="ID20" s="123"/>
      <c r="IE20" s="123"/>
      <c r="IF20" s="123"/>
      <c r="IG20" s="123"/>
      <c r="IH20" s="123"/>
      <c r="II20" s="123"/>
      <c r="IJ20" s="123"/>
      <c r="IK20" s="123"/>
      <c r="IL20" s="123"/>
      <c r="IM20" s="123"/>
      <c r="IN20" s="123"/>
      <c r="IO20" s="123"/>
      <c r="IP20" s="123"/>
      <c r="IQ20" s="123"/>
      <c r="IR20" s="123"/>
      <c r="IS20" s="123"/>
      <c r="IT20" s="123"/>
      <c r="IU20" s="123"/>
    </row>
    <row r="21" s="120" customFormat="1" ht="21" customHeight="1" spans="1:255">
      <c r="A21" s="140" t="s">
        <v>173</v>
      </c>
      <c r="B21" s="145">
        <f>C21-0.8</f>
        <v>21.7</v>
      </c>
      <c r="C21" s="147">
        <v>22.5</v>
      </c>
      <c r="D21" s="145">
        <f>C21+0.75</f>
        <v>23.25</v>
      </c>
      <c r="E21" s="145">
        <f>D21+0.75</f>
        <v>24</v>
      </c>
      <c r="F21" s="145">
        <f>E21+0.75</f>
        <v>24.75</v>
      </c>
      <c r="G21" s="145">
        <f>F21+0.5</f>
        <v>25.25</v>
      </c>
      <c r="H21" s="149"/>
      <c r="I21" s="165"/>
      <c r="J21" s="166"/>
      <c r="K21" s="166"/>
      <c r="L21" s="167"/>
      <c r="M21" s="166"/>
      <c r="N21" s="166"/>
      <c r="O21" s="167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3"/>
      <c r="DB21" s="123"/>
      <c r="DC21" s="123"/>
      <c r="DD21" s="123"/>
      <c r="DE21" s="123"/>
      <c r="DF21" s="123"/>
      <c r="DG21" s="123"/>
      <c r="DH21" s="123"/>
      <c r="DI21" s="123"/>
      <c r="DJ21" s="123"/>
      <c r="DK21" s="123"/>
      <c r="DL21" s="123"/>
      <c r="DM21" s="123"/>
      <c r="DN21" s="123"/>
      <c r="DO21" s="123"/>
      <c r="DP21" s="123"/>
      <c r="DQ21" s="123"/>
      <c r="DR21" s="123"/>
      <c r="DS21" s="123"/>
      <c r="DT21" s="123"/>
      <c r="DU21" s="123"/>
      <c r="DV21" s="123"/>
      <c r="DW21" s="123"/>
      <c r="DX21" s="123"/>
      <c r="DY21" s="123"/>
      <c r="DZ21" s="123"/>
      <c r="EA21" s="123"/>
      <c r="EB21" s="123"/>
      <c r="EC21" s="123"/>
      <c r="ED21" s="123"/>
      <c r="EE21" s="123"/>
      <c r="EF21" s="123"/>
      <c r="EG21" s="123"/>
      <c r="EH21" s="123"/>
      <c r="EI21" s="123"/>
      <c r="EJ21" s="123"/>
      <c r="EK21" s="123"/>
      <c r="EL21" s="123"/>
      <c r="EM21" s="123"/>
      <c r="EN21" s="123"/>
      <c r="EO21" s="123"/>
      <c r="EP21" s="123"/>
      <c r="EQ21" s="123"/>
      <c r="ER21" s="123"/>
      <c r="ES21" s="123"/>
      <c r="ET21" s="123"/>
      <c r="EU21" s="123"/>
      <c r="EV21" s="123"/>
      <c r="EW21" s="123"/>
      <c r="EX21" s="123"/>
      <c r="EY21" s="123"/>
      <c r="EZ21" s="123"/>
      <c r="FA21" s="123"/>
      <c r="FB21" s="123"/>
      <c r="FC21" s="123"/>
      <c r="FD21" s="123"/>
      <c r="FE21" s="123"/>
      <c r="FF21" s="123"/>
      <c r="FG21" s="123"/>
      <c r="FH21" s="123"/>
      <c r="FI21" s="123"/>
      <c r="FJ21" s="123"/>
      <c r="FK21" s="123"/>
      <c r="FL21" s="123"/>
      <c r="FM21" s="123"/>
      <c r="FN21" s="123"/>
      <c r="FO21" s="123"/>
      <c r="FP21" s="123"/>
      <c r="FQ21" s="123"/>
      <c r="FR21" s="123"/>
      <c r="FS21" s="123"/>
      <c r="FT21" s="123"/>
      <c r="FU21" s="123"/>
      <c r="FV21" s="123"/>
      <c r="FW21" s="123"/>
      <c r="FX21" s="123"/>
      <c r="FY21" s="123"/>
      <c r="FZ21" s="123"/>
      <c r="GA21" s="123"/>
      <c r="GB21" s="123"/>
      <c r="GC21" s="123"/>
      <c r="GD21" s="123"/>
      <c r="GE21" s="123"/>
      <c r="GF21" s="123"/>
      <c r="GG21" s="123"/>
      <c r="GH21" s="123"/>
      <c r="GI21" s="123"/>
      <c r="GJ21" s="123"/>
      <c r="GK21" s="123"/>
      <c r="GL21" s="123"/>
      <c r="GM21" s="123"/>
      <c r="GN21" s="123"/>
      <c r="GO21" s="123"/>
      <c r="GP21" s="123"/>
      <c r="GQ21" s="123"/>
      <c r="GR21" s="123"/>
      <c r="GS21" s="123"/>
      <c r="GT21" s="123"/>
      <c r="GU21" s="123"/>
      <c r="GV21" s="123"/>
      <c r="GW21" s="123"/>
      <c r="GX21" s="123"/>
      <c r="GY21" s="123"/>
      <c r="GZ21" s="123"/>
      <c r="HA21" s="123"/>
      <c r="HB21" s="123"/>
      <c r="HC21" s="123"/>
      <c r="HD21" s="123"/>
      <c r="HE21" s="123"/>
      <c r="HF21" s="123"/>
      <c r="HG21" s="123"/>
      <c r="HH21" s="123"/>
      <c r="HI21" s="123"/>
      <c r="HJ21" s="123"/>
      <c r="HK21" s="123"/>
      <c r="HL21" s="123"/>
      <c r="HM21" s="123"/>
      <c r="HN21" s="123"/>
      <c r="HO21" s="123"/>
      <c r="HP21" s="123"/>
      <c r="HQ21" s="123"/>
      <c r="HR21" s="123"/>
      <c r="HS21" s="123"/>
      <c r="HT21" s="123"/>
      <c r="HU21" s="123"/>
      <c r="HV21" s="123"/>
      <c r="HW21" s="123"/>
      <c r="HX21" s="123"/>
      <c r="HY21" s="123"/>
      <c r="HZ21" s="123"/>
      <c r="IA21" s="123"/>
      <c r="IB21" s="123"/>
      <c r="IC21" s="123"/>
      <c r="ID21" s="123"/>
      <c r="IE21" s="123"/>
      <c r="IF21" s="123"/>
      <c r="IG21" s="123"/>
      <c r="IH21" s="123"/>
      <c r="II21" s="123"/>
      <c r="IJ21" s="123"/>
      <c r="IK21" s="123"/>
      <c r="IL21" s="123"/>
      <c r="IM21" s="123"/>
      <c r="IN21" s="123"/>
      <c r="IO21" s="123"/>
      <c r="IP21" s="123"/>
      <c r="IQ21" s="123"/>
      <c r="IR21" s="123"/>
      <c r="IS21" s="123"/>
      <c r="IT21" s="123"/>
      <c r="IU21" s="123"/>
    </row>
    <row r="22" ht="17.25" spans="1:15">
      <c r="A22" s="150"/>
      <c r="B22" s="150"/>
      <c r="C22" s="151"/>
      <c r="D22" s="151"/>
      <c r="E22" s="152"/>
      <c r="F22" s="151"/>
      <c r="G22" s="151"/>
      <c r="H22" s="151"/>
      <c r="M22" s="120"/>
      <c r="N22" s="120"/>
      <c r="O22" s="120"/>
    </row>
    <row r="23" spans="1:15">
      <c r="A23" s="153" t="s">
        <v>175</v>
      </c>
      <c r="B23" s="153"/>
      <c r="C23" s="154"/>
      <c r="D23" s="154"/>
      <c r="M23" s="120"/>
      <c r="N23" s="120"/>
      <c r="O23" s="120"/>
    </row>
    <row r="24" spans="3:15">
      <c r="C24" s="121"/>
      <c r="J24" s="168" t="s">
        <v>176</v>
      </c>
      <c r="K24" s="169">
        <v>45460</v>
      </c>
      <c r="L24" s="168" t="s">
        <v>177</v>
      </c>
      <c r="M24" s="168" t="s">
        <v>133</v>
      </c>
      <c r="N24" s="168" t="s">
        <v>178</v>
      </c>
      <c r="O24" s="120" t="s">
        <v>136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14.5" customWidth="1"/>
    <col min="3" max="3" width="16.1" style="106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250</v>
      </c>
      <c r="B2" s="5" t="s">
        <v>251</v>
      </c>
      <c r="C2" s="5" t="s">
        <v>252</v>
      </c>
      <c r="D2" s="5" t="s">
        <v>253</v>
      </c>
      <c r="E2" s="5" t="s">
        <v>254</v>
      </c>
      <c r="F2" s="5" t="s">
        <v>255</v>
      </c>
      <c r="G2" s="5" t="s">
        <v>256</v>
      </c>
      <c r="H2" s="107" t="s">
        <v>257</v>
      </c>
      <c r="I2" s="4" t="s">
        <v>258</v>
      </c>
      <c r="J2" s="4" t="s">
        <v>259</v>
      </c>
      <c r="K2" s="4" t="s">
        <v>260</v>
      </c>
      <c r="L2" s="4" t="s">
        <v>261</v>
      </c>
      <c r="M2" s="4" t="s">
        <v>262</v>
      </c>
      <c r="N2" s="5" t="s">
        <v>263</v>
      </c>
      <c r="O2" s="5" t="s">
        <v>264</v>
      </c>
    </row>
    <row r="3" s="1" customFormat="1" ht="16.5" spans="1:15">
      <c r="A3" s="4"/>
      <c r="B3" s="7"/>
      <c r="C3" s="7"/>
      <c r="D3" s="7"/>
      <c r="E3" s="7"/>
      <c r="F3" s="7"/>
      <c r="G3" s="7"/>
      <c r="H3" s="108"/>
      <c r="I3" s="4" t="s">
        <v>232</v>
      </c>
      <c r="J3" s="4" t="s">
        <v>232</v>
      </c>
      <c r="K3" s="4" t="s">
        <v>232</v>
      </c>
      <c r="L3" s="4" t="s">
        <v>232</v>
      </c>
      <c r="M3" s="4" t="s">
        <v>232</v>
      </c>
      <c r="N3" s="7"/>
      <c r="O3" s="7"/>
    </row>
    <row r="4" s="105" customFormat="1" ht="20" customHeight="1" spans="1:15">
      <c r="A4" s="35">
        <v>1</v>
      </c>
      <c r="B4" s="24" t="s">
        <v>265</v>
      </c>
      <c r="C4" s="25" t="s">
        <v>266</v>
      </c>
      <c r="D4" s="24" t="s">
        <v>267</v>
      </c>
      <c r="E4" s="26" t="s">
        <v>268</v>
      </c>
      <c r="F4" s="23" t="s">
        <v>269</v>
      </c>
      <c r="G4" s="35" t="s">
        <v>65</v>
      </c>
      <c r="H4" s="35" t="s">
        <v>65</v>
      </c>
      <c r="I4" s="114">
        <v>1</v>
      </c>
      <c r="J4" s="115">
        <v>1</v>
      </c>
      <c r="K4" s="115">
        <v>0</v>
      </c>
      <c r="L4" s="115">
        <v>0</v>
      </c>
      <c r="M4" s="35">
        <v>0</v>
      </c>
      <c r="N4" s="35">
        <f>SUM(I4:M4)</f>
        <v>2</v>
      </c>
      <c r="O4" s="35"/>
    </row>
    <row r="5" s="105" customFormat="1" ht="20" customHeight="1" spans="1:15">
      <c r="A5" s="35">
        <v>2</v>
      </c>
      <c r="B5" s="24" t="s">
        <v>270</v>
      </c>
      <c r="C5" s="25" t="s">
        <v>266</v>
      </c>
      <c r="D5" s="24" t="s">
        <v>271</v>
      </c>
      <c r="E5" s="26" t="s">
        <v>268</v>
      </c>
      <c r="F5" s="23" t="s">
        <v>269</v>
      </c>
      <c r="G5" s="109" t="s">
        <v>65</v>
      </c>
      <c r="H5" s="109" t="s">
        <v>65</v>
      </c>
      <c r="I5" s="116">
        <v>2</v>
      </c>
      <c r="J5" s="115">
        <v>0</v>
      </c>
      <c r="K5" s="115">
        <v>1</v>
      </c>
      <c r="L5" s="115">
        <v>0</v>
      </c>
      <c r="M5" s="35">
        <v>0</v>
      </c>
      <c r="N5" s="35">
        <f>SUM(I5:M5)</f>
        <v>3</v>
      </c>
      <c r="O5" s="35"/>
    </row>
    <row r="6" s="105" customFormat="1" ht="20" customHeight="1" spans="1:15">
      <c r="A6" s="35"/>
      <c r="B6" s="29"/>
      <c r="C6" s="30"/>
      <c r="D6" s="31"/>
      <c r="E6" s="32"/>
      <c r="F6" s="83"/>
      <c r="G6" s="109"/>
      <c r="H6" s="109"/>
      <c r="I6" s="116"/>
      <c r="J6" s="115"/>
      <c r="K6" s="115"/>
      <c r="L6" s="115"/>
      <c r="M6" s="35"/>
      <c r="N6" s="35"/>
      <c r="O6" s="35"/>
    </row>
    <row r="7" s="105" customFormat="1" ht="20" customHeight="1" spans="1:15">
      <c r="A7" s="35"/>
      <c r="B7" s="29"/>
      <c r="C7" s="30"/>
      <c r="D7" s="31"/>
      <c r="E7" s="32"/>
      <c r="F7" s="83"/>
      <c r="G7" s="109"/>
      <c r="H7" s="109"/>
      <c r="I7" s="116"/>
      <c r="J7" s="115"/>
      <c r="K7" s="115"/>
      <c r="L7" s="115"/>
      <c r="M7" s="35"/>
      <c r="N7" s="35"/>
      <c r="O7" s="35"/>
    </row>
    <row r="8" s="105" customFormat="1" ht="20" customHeight="1" spans="1:15">
      <c r="A8" s="35"/>
      <c r="B8" s="29"/>
      <c r="C8" s="30"/>
      <c r="D8" s="31"/>
      <c r="E8" s="32"/>
      <c r="F8" s="83"/>
      <c r="G8" s="109"/>
      <c r="H8" s="109"/>
      <c r="I8" s="116"/>
      <c r="J8" s="115"/>
      <c r="K8" s="115"/>
      <c r="L8" s="115"/>
      <c r="M8" s="35"/>
      <c r="N8" s="35"/>
      <c r="O8" s="35"/>
    </row>
    <row r="9" s="105" customFormat="1" ht="20" customHeight="1" spans="1:15">
      <c r="A9" s="35"/>
      <c r="B9" s="110"/>
      <c r="C9" s="88"/>
      <c r="D9" s="88"/>
      <c r="E9" s="32"/>
      <c r="F9" s="83"/>
      <c r="G9" s="109"/>
      <c r="H9" s="109"/>
      <c r="I9" s="116"/>
      <c r="J9" s="115"/>
      <c r="K9" s="115"/>
      <c r="L9" s="115"/>
      <c r="M9" s="35"/>
      <c r="N9" s="35"/>
      <c r="O9" s="35"/>
    </row>
    <row r="10" ht="20" customHeight="1" spans="1:15">
      <c r="A10" s="111"/>
      <c r="B10" s="29"/>
      <c r="C10" s="31"/>
      <c r="D10" s="31"/>
      <c r="E10" s="32"/>
      <c r="F10" s="83"/>
      <c r="G10" s="109"/>
      <c r="H10" s="109"/>
      <c r="I10" s="116"/>
      <c r="J10" s="115"/>
      <c r="K10" s="115"/>
      <c r="L10" s="115"/>
      <c r="M10" s="35"/>
      <c r="N10" s="35"/>
      <c r="O10" s="10"/>
    </row>
    <row r="11" ht="20" customHeight="1" spans="1:15">
      <c r="A11" s="111"/>
      <c r="B11" s="29"/>
      <c r="C11" s="31"/>
      <c r="D11" s="31"/>
      <c r="E11" s="32"/>
      <c r="F11" s="83"/>
      <c r="G11" s="109"/>
      <c r="H11" s="109"/>
      <c r="I11" s="116"/>
      <c r="J11" s="115"/>
      <c r="K11" s="115"/>
      <c r="L11" s="115"/>
      <c r="M11" s="35"/>
      <c r="N11" s="35"/>
      <c r="O11" s="10"/>
    </row>
    <row r="12" ht="20" customHeight="1" spans="1:15">
      <c r="A12" s="111"/>
      <c r="B12" s="63"/>
      <c r="C12" s="30"/>
      <c r="D12" s="30"/>
      <c r="E12" s="32"/>
      <c r="F12" s="83"/>
      <c r="G12" s="109"/>
      <c r="H12" s="109"/>
      <c r="I12" s="116"/>
      <c r="J12" s="115"/>
      <c r="K12" s="115"/>
      <c r="L12" s="115"/>
      <c r="M12" s="35"/>
      <c r="N12" s="35"/>
      <c r="O12" s="10"/>
    </row>
    <row r="13" ht="20" customHeight="1" spans="1:15">
      <c r="A13" s="111"/>
      <c r="B13" s="63"/>
      <c r="C13" s="30"/>
      <c r="D13" s="30"/>
      <c r="E13" s="32"/>
      <c r="F13" s="83"/>
      <c r="G13" s="109"/>
      <c r="H13" s="109"/>
      <c r="I13" s="116"/>
      <c r="J13" s="115"/>
      <c r="K13" s="115"/>
      <c r="L13" s="115"/>
      <c r="M13" s="35"/>
      <c r="N13" s="35"/>
      <c r="O13" s="10"/>
    </row>
    <row r="14" ht="20" customHeight="1" spans="1:15">
      <c r="A14" s="35"/>
      <c r="B14" s="33"/>
      <c r="C14" s="33"/>
      <c r="D14" s="33"/>
      <c r="E14" s="32"/>
      <c r="F14" s="83"/>
      <c r="G14" s="109"/>
      <c r="H14" s="109"/>
      <c r="I14" s="116"/>
      <c r="J14" s="115"/>
      <c r="K14" s="115"/>
      <c r="L14" s="115"/>
      <c r="M14" s="35"/>
      <c r="N14" s="35"/>
      <c r="O14" s="10"/>
    </row>
    <row r="15" ht="20" customHeight="1" spans="1:15">
      <c r="A15" s="35"/>
      <c r="B15" s="33"/>
      <c r="C15" s="33"/>
      <c r="D15" s="33"/>
      <c r="E15" s="32"/>
      <c r="F15" s="83"/>
      <c r="G15" s="109"/>
      <c r="H15" s="109"/>
      <c r="I15" s="116"/>
      <c r="J15" s="115"/>
      <c r="K15" s="115"/>
      <c r="L15" s="115"/>
      <c r="M15" s="35"/>
      <c r="N15" s="35"/>
      <c r="O15" s="10"/>
    </row>
    <row r="16" ht="20" customHeight="1" spans="1:15">
      <c r="A16" s="35"/>
      <c r="B16" s="33"/>
      <c r="C16" s="33"/>
      <c r="D16" s="33"/>
      <c r="E16" s="32"/>
      <c r="F16" s="83"/>
      <c r="G16" s="109"/>
      <c r="H16" s="109"/>
      <c r="I16" s="116"/>
      <c r="J16" s="115"/>
      <c r="K16" s="115"/>
      <c r="L16" s="115"/>
      <c r="M16" s="35"/>
      <c r="N16" s="35"/>
      <c r="O16" s="10"/>
    </row>
    <row r="17" ht="20" customHeight="1" spans="1:15">
      <c r="A17" s="9"/>
      <c r="B17" s="92"/>
      <c r="C17" s="92"/>
      <c r="D17" s="92"/>
      <c r="E17" s="93"/>
      <c r="F17" s="92"/>
      <c r="G17" s="9"/>
      <c r="H17" s="10"/>
      <c r="I17" s="117"/>
      <c r="J17" s="118"/>
      <c r="K17" s="118"/>
      <c r="L17" s="118"/>
      <c r="M17" s="9"/>
      <c r="N17" s="9"/>
      <c r="O17" s="10"/>
    </row>
    <row r="18" s="2" customFormat="1" ht="18.75" spans="1:15">
      <c r="A18" s="13" t="s">
        <v>272</v>
      </c>
      <c r="B18" s="14"/>
      <c r="C18" s="92"/>
      <c r="D18" s="15"/>
      <c r="E18" s="16"/>
      <c r="F18" s="92"/>
      <c r="G18" s="9"/>
      <c r="H18" s="40"/>
      <c r="I18" s="34"/>
      <c r="J18" s="13" t="s">
        <v>273</v>
      </c>
      <c r="K18" s="14"/>
      <c r="L18" s="14"/>
      <c r="M18" s="15"/>
      <c r="N18" s="14"/>
      <c r="O18" s="21"/>
    </row>
    <row r="19" ht="61" customHeight="1" spans="1:15">
      <c r="A19" s="112" t="s">
        <v>274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9"/>
    </row>
  </sheetData>
  <mergeCells count="13">
    <mergeCell ref="A1:O1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9 O10:O11 O12:O13 O14:O15 O16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2024-06-18T02:11:56Z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