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探路者24秋冬\探路者男裤\"/>
    </mc:Choice>
  </mc:AlternateContent>
  <xr:revisionPtr revIDLastSave="0" documentId="13_ncr:1_{41F6F1C2-FBC5-4394-9C65-B8C41E94A8AA}" xr6:coauthVersionLast="47" xr6:coauthVersionMax="47" xr10:uidLastSave="{00000000-0000-0000-0000-000000000000}"/>
  <bookViews>
    <workbookView xWindow="-110" yWindow="-110" windowWidth="19420" windowHeight="10420" tabRatio="727" activeTab="1" xr2:uid="{00000000-000D-0000-FFFF-FFFF00000000}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6" l="1"/>
  <c r="F20" i="6" s="1"/>
  <c r="G20" i="6" s="1"/>
  <c r="E19" i="6"/>
  <c r="F19" i="6" s="1"/>
  <c r="G19" i="6" s="1"/>
  <c r="E18" i="6"/>
  <c r="F18" i="6" s="1"/>
  <c r="G18" i="6" s="1"/>
  <c r="C18" i="6"/>
  <c r="B18" i="6"/>
  <c r="E17" i="6"/>
  <c r="F17" i="6" s="1"/>
  <c r="G17" i="6" s="1"/>
  <c r="C17" i="6"/>
  <c r="B17" i="6" s="1"/>
  <c r="E16" i="6"/>
  <c r="F16" i="6" s="1"/>
  <c r="G16" i="6" s="1"/>
  <c r="C16" i="6"/>
  <c r="B16" i="6" s="1"/>
  <c r="F15" i="6"/>
  <c r="G15" i="6" s="1"/>
  <c r="E15" i="6"/>
  <c r="C15" i="6"/>
  <c r="B15" i="6" s="1"/>
  <c r="G14" i="6"/>
  <c r="F14" i="6"/>
  <c r="E14" i="6"/>
  <c r="C14" i="6"/>
  <c r="B14" i="6"/>
  <c r="F13" i="6"/>
  <c r="G13" i="6" s="1"/>
  <c r="E13" i="6"/>
  <c r="C13" i="6"/>
  <c r="B13" i="6" s="1"/>
  <c r="E12" i="6"/>
  <c r="F12" i="6" s="1"/>
  <c r="G12" i="6" s="1"/>
  <c r="C12" i="6"/>
  <c r="B12" i="6"/>
  <c r="F11" i="6"/>
  <c r="G11" i="6" s="1"/>
  <c r="E11" i="6"/>
  <c r="C11" i="6"/>
  <c r="B11" i="6"/>
  <c r="E10" i="6"/>
  <c r="F10" i="6" s="1"/>
  <c r="G10" i="6" s="1"/>
  <c r="C10" i="6"/>
  <c r="B10" i="6"/>
  <c r="E9" i="6"/>
  <c r="F9" i="6" s="1"/>
  <c r="G9" i="6" s="1"/>
  <c r="C9" i="6"/>
  <c r="B9" i="6" s="1"/>
  <c r="E8" i="6"/>
  <c r="F8" i="6" s="1"/>
  <c r="G8" i="6" s="1"/>
  <c r="C8" i="6"/>
  <c r="B8" i="6" s="1"/>
  <c r="F7" i="6"/>
  <c r="G7" i="6" s="1"/>
  <c r="E7" i="6"/>
  <c r="C7" i="6"/>
  <c r="B7" i="6" s="1"/>
  <c r="E6" i="6"/>
  <c r="F6" i="6" s="1"/>
  <c r="G6" i="6" s="1"/>
  <c r="C6" i="6"/>
  <c r="B6" i="6"/>
  <c r="F20" i="14"/>
  <c r="G20" i="14" s="1"/>
  <c r="E20" i="14"/>
  <c r="E19" i="14"/>
  <c r="F19" i="14" s="1"/>
  <c r="G19" i="14" s="1"/>
  <c r="E18" i="14"/>
  <c r="F18" i="14" s="1"/>
  <c r="G18" i="14" s="1"/>
  <c r="C18" i="14"/>
  <c r="B18" i="14" s="1"/>
  <c r="E17" i="14"/>
  <c r="F17" i="14" s="1"/>
  <c r="G17" i="14" s="1"/>
  <c r="C17" i="14"/>
  <c r="B17" i="14" s="1"/>
  <c r="F16" i="14"/>
  <c r="G16" i="14" s="1"/>
  <c r="E16" i="14"/>
  <c r="C16" i="14"/>
  <c r="B16" i="14" s="1"/>
  <c r="F15" i="14"/>
  <c r="G15" i="14" s="1"/>
  <c r="E15" i="14"/>
  <c r="C15" i="14"/>
  <c r="B15" i="14"/>
  <c r="F14" i="14"/>
  <c r="G14" i="14" s="1"/>
  <c r="E14" i="14"/>
  <c r="C14" i="14"/>
  <c r="B14" i="14"/>
  <c r="E13" i="14"/>
  <c r="F13" i="14" s="1"/>
  <c r="G13" i="14" s="1"/>
  <c r="C13" i="14"/>
  <c r="B13" i="14"/>
  <c r="E12" i="14"/>
  <c r="F12" i="14" s="1"/>
  <c r="G12" i="14" s="1"/>
  <c r="C12" i="14"/>
  <c r="B12" i="14"/>
  <c r="E11" i="14"/>
  <c r="F11" i="14" s="1"/>
  <c r="G11" i="14" s="1"/>
  <c r="C11" i="14"/>
  <c r="B11" i="14"/>
  <c r="E10" i="14"/>
  <c r="F10" i="14" s="1"/>
  <c r="G10" i="14" s="1"/>
  <c r="C10" i="14"/>
  <c r="B10" i="14" s="1"/>
  <c r="E9" i="14"/>
  <c r="F9" i="14" s="1"/>
  <c r="G9" i="14" s="1"/>
  <c r="C9" i="14"/>
  <c r="B9" i="14" s="1"/>
  <c r="F8" i="14"/>
  <c r="G8" i="14" s="1"/>
  <c r="E8" i="14"/>
  <c r="C8" i="14"/>
  <c r="B8" i="14" s="1"/>
  <c r="F7" i="14"/>
  <c r="G7" i="14" s="1"/>
  <c r="E7" i="14"/>
  <c r="C7" i="14"/>
  <c r="B7" i="14"/>
  <c r="F6" i="14"/>
  <c r="G6" i="14" s="1"/>
  <c r="E6" i="14"/>
  <c r="C6" i="14"/>
  <c r="B6" i="14"/>
  <c r="E20" i="16"/>
  <c r="F20" i="16" s="1"/>
  <c r="G20" i="16" s="1"/>
  <c r="E19" i="16"/>
  <c r="F19" i="16" s="1"/>
  <c r="G19" i="16" s="1"/>
  <c r="E18" i="16"/>
  <c r="F18" i="16" s="1"/>
  <c r="G18" i="16" s="1"/>
  <c r="C18" i="16"/>
  <c r="B18" i="16"/>
  <c r="F17" i="16"/>
  <c r="G17" i="16" s="1"/>
  <c r="E17" i="16"/>
  <c r="C17" i="16"/>
  <c r="B17" i="16" s="1"/>
  <c r="E16" i="16"/>
  <c r="F16" i="16" s="1"/>
  <c r="G16" i="16" s="1"/>
  <c r="C16" i="16"/>
  <c r="B16" i="16" s="1"/>
  <c r="F15" i="16"/>
  <c r="G15" i="16" s="1"/>
  <c r="E15" i="16"/>
  <c r="C15" i="16"/>
  <c r="B15" i="16"/>
  <c r="E14" i="16"/>
  <c r="F14" i="16" s="1"/>
  <c r="G14" i="16" s="1"/>
  <c r="C14" i="16"/>
  <c r="B14" i="16"/>
  <c r="E13" i="16"/>
  <c r="F13" i="16" s="1"/>
  <c r="G13" i="16" s="1"/>
  <c r="C13" i="16"/>
  <c r="B13" i="16" s="1"/>
  <c r="E12" i="16"/>
  <c r="F12" i="16" s="1"/>
  <c r="G12" i="16" s="1"/>
  <c r="C12" i="16"/>
  <c r="B12" i="16"/>
  <c r="F11" i="16"/>
  <c r="G11" i="16" s="1"/>
  <c r="E11" i="16"/>
  <c r="C11" i="16"/>
  <c r="B11" i="16" s="1"/>
  <c r="E10" i="16"/>
  <c r="F10" i="16" s="1"/>
  <c r="G10" i="16" s="1"/>
  <c r="C10" i="16"/>
  <c r="B10" i="16"/>
  <c r="F9" i="16"/>
  <c r="G9" i="16" s="1"/>
  <c r="E9" i="16"/>
  <c r="C9" i="16"/>
  <c r="B9" i="16" s="1"/>
  <c r="E8" i="16"/>
  <c r="F8" i="16" s="1"/>
  <c r="G8" i="16" s="1"/>
  <c r="C8" i="16"/>
  <c r="B8" i="16"/>
  <c r="F7" i="16"/>
  <c r="G7" i="16" s="1"/>
  <c r="E7" i="16"/>
  <c r="C7" i="16"/>
  <c r="B7" i="16"/>
  <c r="E6" i="16"/>
  <c r="F6" i="16" s="1"/>
  <c r="G6" i="16" s="1"/>
  <c r="C6" i="16"/>
  <c r="B6" i="16"/>
  <c r="E20" i="15"/>
  <c r="F20" i="15" s="1"/>
  <c r="G20" i="15" s="1"/>
  <c r="E19" i="15"/>
  <c r="F19" i="15" s="1"/>
  <c r="G19" i="15" s="1"/>
  <c r="E18" i="15"/>
  <c r="F18" i="15" s="1"/>
  <c r="G18" i="15" s="1"/>
  <c r="C18" i="15"/>
  <c r="B18" i="15"/>
  <c r="E17" i="15"/>
  <c r="F17" i="15" s="1"/>
  <c r="G17" i="15" s="1"/>
  <c r="C17" i="15"/>
  <c r="B17" i="15"/>
  <c r="E16" i="15"/>
  <c r="F16" i="15" s="1"/>
  <c r="G16" i="15" s="1"/>
  <c r="C16" i="15"/>
  <c r="B16" i="15"/>
  <c r="E15" i="15"/>
  <c r="F15" i="15" s="1"/>
  <c r="G15" i="15" s="1"/>
  <c r="C15" i="15"/>
  <c r="B15" i="15"/>
  <c r="E14" i="15"/>
  <c r="F14" i="15" s="1"/>
  <c r="G14" i="15" s="1"/>
  <c r="C14" i="15"/>
  <c r="B14" i="15" s="1"/>
  <c r="E13" i="15"/>
  <c r="F13" i="15" s="1"/>
  <c r="G13" i="15" s="1"/>
  <c r="C13" i="15"/>
  <c r="B13" i="15"/>
  <c r="F12" i="15"/>
  <c r="G12" i="15" s="1"/>
  <c r="E12" i="15"/>
  <c r="C12" i="15"/>
  <c r="B12" i="15"/>
  <c r="E11" i="15"/>
  <c r="F11" i="15" s="1"/>
  <c r="G11" i="15" s="1"/>
  <c r="C11" i="15"/>
  <c r="B11" i="15"/>
  <c r="E10" i="15"/>
  <c r="F10" i="15" s="1"/>
  <c r="G10" i="15" s="1"/>
  <c r="C10" i="15"/>
  <c r="B10" i="15" s="1"/>
  <c r="E9" i="15"/>
  <c r="F9" i="15" s="1"/>
  <c r="G9" i="15" s="1"/>
  <c r="C9" i="15"/>
  <c r="B9" i="15"/>
  <c r="E8" i="15"/>
  <c r="F8" i="15" s="1"/>
  <c r="G8" i="15" s="1"/>
  <c r="C8" i="15"/>
  <c r="B8" i="15"/>
  <c r="E7" i="15"/>
  <c r="F7" i="15" s="1"/>
  <c r="G7" i="15" s="1"/>
  <c r="C7" i="15"/>
  <c r="B7" i="15"/>
  <c r="E6" i="15"/>
  <c r="F6" i="15" s="1"/>
  <c r="G6" i="15" s="1"/>
  <c r="C6" i="15"/>
  <c r="B6" i="15" s="1"/>
</calcChain>
</file>

<file path=xl/sharedStrings.xml><?xml version="1.0" encoding="utf-8"?>
<sst xmlns="http://schemas.openxmlformats.org/spreadsheetml/2006/main" count="903" uniqueCount="322">
  <si>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</si>
  <si>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</si>
  <si>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</si>
  <si>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</si>
  <si>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</si>
  <si>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</si>
  <si>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</si>
  <si>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</si>
  <si>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</si>
  <si>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</si>
  <si>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</si>
  <si>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</si>
  <si>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</si>
  <si>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</si>
  <si>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</si>
  <si>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</si>
  <si>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</si>
  <si>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</si>
  <si>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</si>
  <si>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</si>
  <si>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</si>
  <si>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</si>
  <si>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</si>
  <si>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</si>
  <si>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</si>
  <si>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</si>
  <si>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</si>
  <si>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</si>
  <si>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TAEEAM91571</t>
  </si>
  <si>
    <t>合同交期</t>
  </si>
  <si>
    <t>产前确认样</t>
  </si>
  <si>
    <t>有</t>
  </si>
  <si>
    <t>无</t>
  </si>
  <si>
    <t>品名</t>
  </si>
  <si>
    <t>男式外套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</si>
  <si>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</si>
  <si>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</si>
  <si>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</si>
  <si>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</si>
  <si>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</si>
  <si>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</si>
  <si>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</si>
  <si>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</si>
  <si>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</si>
  <si>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</si>
  <si>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</si>
  <si>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</si>
  <si>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</si>
  <si>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</si>
  <si>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</si>
  <si>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</si>
  <si>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</si>
  <si>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</si>
  <si>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</si>
  <si>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</si>
  <si>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</si>
  <si>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</si>
  <si>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</si>
  <si>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</si>
  <si>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</si>
  <si>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</si>
  <si>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</si>
  <si>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</si>
  <si>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</si>
  <si>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</si>
  <si>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</si>
  <si>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</si>
  <si>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</si>
  <si>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</si>
  <si>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</si>
  <si>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</si>
  <si>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</si>
  <si>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</si>
  <si>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</si>
  <si>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</si>
  <si>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</si>
  <si>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</si>
  <si>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</si>
  <si>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</si>
  <si>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</si>
  <si>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</si>
  <si>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</si>
  <si>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</si>
  <si>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</si>
  <si>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蓝岩黑</t>
  </si>
  <si>
    <t>城市灰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</si>
  <si>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</si>
  <si>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</si>
  <si>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</si>
  <si>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</si>
  <si>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</si>
  <si>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</si>
  <si>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</si>
  <si>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</si>
  <si>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</si>
  <si>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</si>
  <si>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</si>
  <si>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</si>
  <si>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</si>
  <si>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</si>
  <si>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</si>
  <si>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周志刚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</si>
  <si>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</si>
  <si>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</si>
  <si>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</si>
  <si>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</si>
  <si>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</si>
  <si>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</si>
  <si>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</si>
  <si>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</si>
  <si>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</si>
  <si>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洗水后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</si>
  <si>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</si>
  <si>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验货时间：</t>
  </si>
  <si>
    <t>跟单QC:周志刚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</si>
  <si>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</si>
  <si>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</si>
  <si>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</si>
  <si>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</si>
  <si>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</si>
  <si>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</si>
  <si>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</si>
  <si>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</si>
  <si>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</si>
  <si>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</si>
  <si>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</si>
  <si>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</si>
  <si>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</si>
  <si>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</si>
  <si>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</si>
  <si>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1. 初期请洗测2-3件，有问题的另加测量数量。</t>
  </si>
  <si>
    <t>2.中期验货需要齐色码洗水测试，并填写洗水前后尺寸</t>
  </si>
  <si>
    <t>跟单QC: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</si>
  <si>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</si>
  <si>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</si>
  <si>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</si>
  <si>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</si>
  <si>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</si>
  <si>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</si>
  <si>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</si>
  <si>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</si>
  <si>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</si>
  <si>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</si>
  <si>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</si>
  <si>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</si>
  <si>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</si>
  <si>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</si>
  <si>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</si>
  <si>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</si>
  <si>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</si>
  <si>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</si>
  <si>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</si>
  <si>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</si>
  <si>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</si>
  <si>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</si>
  <si>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</si>
  <si>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</si>
  <si>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</si>
  <si>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</si>
  <si>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</si>
  <si>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</si>
  <si>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</si>
  <si>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</si>
  <si>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</si>
  <si>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</si>
  <si>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</si>
  <si>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</si>
  <si>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</si>
  <si>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</si>
  <si>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沥青蓝；M/25、L/25、XL/25、XXL/25、XXXL/25</t>
  </si>
  <si>
    <t>情况说明：</t>
  </si>
  <si>
    <t xml:space="preserve">【问题点描述】  </t>
  </si>
  <si>
    <t>1、钮扣不居中1件</t>
  </si>
  <si>
    <t>2、门襟底座歪斜1件</t>
  </si>
  <si>
    <t>3、线头未清理干净1件</t>
  </si>
  <si>
    <t>4、脚叉打枣位置偏高1件</t>
  </si>
  <si>
    <t>5、脚叉骨位不顺1件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</si>
  <si>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</si>
  <si>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</si>
  <si>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</si>
  <si>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</si>
  <si>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</si>
  <si>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</si>
  <si>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</si>
  <si>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以上问题点已修正。</t>
  </si>
  <si>
    <t>服装QC部门</t>
  </si>
  <si>
    <t>检验人</t>
  </si>
  <si>
    <t>验货时间：5/13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</si>
  <si>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</si>
  <si>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</si>
  <si>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</si>
  <si>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</si>
  <si>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</si>
  <si>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</si>
  <si>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</si>
  <si>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</si>
  <si>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</si>
  <si>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</si>
  <si>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</si>
  <si>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</si>
  <si>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</si>
  <si>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</si>
  <si>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</si>
  <si>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</si>
  <si>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</si>
  <si>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G240401832</t>
  </si>
  <si>
    <t>C23517A</t>
  </si>
  <si>
    <t>源莱美</t>
  </si>
  <si>
    <t>YES</t>
  </si>
  <si>
    <t>TAMMAM91575</t>
  </si>
  <si>
    <t>G240301140A</t>
  </si>
  <si>
    <t>TAEEAM92572</t>
  </si>
  <si>
    <t>TAMMAM92576</t>
  </si>
  <si>
    <t>G240401608A</t>
  </si>
  <si>
    <t>G240401608</t>
  </si>
  <si>
    <t>米色</t>
  </si>
  <si>
    <t>制表时间：2024年5月23日</t>
  </si>
  <si>
    <t>测试人签名:张国辉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</si>
  <si>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</si>
  <si>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</si>
  <si>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</si>
  <si>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</si>
  <si>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</si>
  <si>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</si>
  <si>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</si>
  <si>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</si>
  <si>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</si>
  <si>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</si>
  <si>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制表时间：2024年5月24日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</si>
  <si>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</si>
  <si>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</si>
  <si>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</si>
  <si>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</si>
  <si>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</si>
  <si>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</si>
  <si>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</si>
  <si>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</si>
  <si>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</si>
  <si>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</si>
  <si>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</si>
  <si>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</si>
  <si>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</si>
  <si>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</si>
  <si>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</si>
  <si>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</si>
  <si>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</si>
  <si>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</si>
  <si>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</si>
  <si>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</si>
  <si>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</si>
  <si>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</si>
  <si>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</si>
  <si>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</si>
  <si>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</si>
  <si>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</si>
  <si>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</si>
  <si>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</si>
  <si>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</si>
  <si>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</si>
  <si>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</si>
  <si>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</si>
  <si>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</si>
  <si>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</si>
  <si>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</si>
  <si>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</si>
  <si>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</si>
  <si>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</si>
  <si>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</si>
  <si>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左前胸/前片左右肩</t>
  </si>
  <si>
    <t>压烫前胸标及前片胶条</t>
  </si>
  <si>
    <t>未脱落</t>
  </si>
  <si>
    <t>左袖</t>
  </si>
  <si>
    <t>印花</t>
  </si>
  <si>
    <t>制表时间：2024年5月30日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</si>
  <si>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</si>
  <si>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</si>
  <si>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</si>
  <si>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</si>
  <si>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</si>
  <si>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1CM弹力绳</t>
  </si>
  <si>
    <t>TAEEAM91571/TAEEAM82572</t>
  </si>
  <si>
    <t>TAEEAM82572</t>
  </si>
  <si>
    <t>锦湾</t>
  </si>
  <si>
    <t>XJ00002</t>
  </si>
  <si>
    <t>制表时间：2024年5月28日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</si>
  <si>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</si>
  <si>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TAMMAM91575</t>
    <phoneticPr fontId="28" type="noConversion"/>
  </si>
  <si>
    <t>男式休闲裤</t>
    <phoneticPr fontId="28" type="noConversion"/>
  </si>
  <si>
    <t>张国辉</t>
    <phoneticPr fontId="28" type="noConversion"/>
  </si>
  <si>
    <t>裤长</t>
  </si>
  <si>
    <t>内档长</t>
  </si>
  <si>
    <t>腰围（平量）</t>
  </si>
  <si>
    <t>腰围（拉量）</t>
  </si>
  <si>
    <t>臀围</t>
  </si>
  <si>
    <t>腿围/2</t>
  </si>
  <si>
    <t>膝围/2</t>
  </si>
  <si>
    <t>脚口/2</t>
  </si>
  <si>
    <t>前裆长（含腰）</t>
  </si>
  <si>
    <t>后裆长（含腰)</t>
  </si>
  <si>
    <t>脚口高</t>
  </si>
  <si>
    <t>前插袋</t>
  </si>
  <si>
    <t>后口袋</t>
  </si>
  <si>
    <t>前腰高</t>
  </si>
  <si>
    <t>后腰高</t>
  </si>
  <si>
    <t>腰绳长</t>
  </si>
  <si>
    <t>165/80B</t>
  </si>
  <si>
    <t>170/84B</t>
  </si>
  <si>
    <t>175/88B</t>
  </si>
  <si>
    <t>180/92B</t>
  </si>
  <si>
    <t>185/96B</t>
  </si>
  <si>
    <t>190/100B</t>
  </si>
  <si>
    <t>跟单QC:张国辉</t>
    <phoneticPr fontId="28" type="noConversion"/>
  </si>
  <si>
    <t>+0</t>
    <phoneticPr fontId="28" type="noConversion"/>
  </si>
  <si>
    <t>-0.5</t>
    <phoneticPr fontId="28" type="noConversion"/>
  </si>
  <si>
    <t>L/黑色(大货首件）</t>
    <phoneticPr fontId="28" type="noConversion"/>
  </si>
  <si>
    <t>黑色、L码、1件</t>
    <phoneticPr fontId="28" type="noConversion"/>
  </si>
  <si>
    <t>1：腰头抽褶不均匀，大货需要改善。</t>
    <phoneticPr fontId="28" type="noConversion"/>
  </si>
  <si>
    <t>2：前袋贴条不顺直，</t>
    <phoneticPr fontId="28" type="noConversion"/>
  </si>
  <si>
    <t>3：腰头与前袋口位置左右不对称。</t>
    <phoneticPr fontId="28" type="noConversion"/>
  </si>
  <si>
    <t>4：膝围处省位左右不对称</t>
    <phoneticPr fontId="28" type="noConversion"/>
  </si>
  <si>
    <t>5：后袋袋唇大小出现宽窄，</t>
    <phoneticPr fontId="28" type="noConversion"/>
  </si>
  <si>
    <t>6：线头未清理干净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</si>
</sst>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1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b/>
      <sz val="11"/>
      <color rgb="FFFF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16" fillId="0" borderId="0">
      <alignment vertical="center"/>
    </xf>
    <xf numFmtId="0" fontId="16" fillId="0" borderId="0"/>
    <xf numFmtId="0" fontId="8" fillId="0" borderId="0">
      <alignment vertical="center"/>
    </xf>
    <xf numFmtId="0" fontId="8" fillId="0" borderId="0">
      <alignment vertical="center"/>
    </xf>
    <xf numFmtId="0" fontId="16" fillId="0" borderId="0"/>
  </cellStyleXfs>
  <cellXfs count="38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8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8" fillId="0" borderId="2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10" fillId="3" borderId="0" xfId="2" applyFont="1" applyFill="1"/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1" fillId="3" borderId="0" xfId="2" applyFont="1" applyFill="1"/>
    <xf numFmtId="0" fontId="0" fillId="3" borderId="0" xfId="3" applyFont="1" applyFill="1">
      <alignment vertical="center"/>
    </xf>
    <xf numFmtId="0" fontId="11" fillId="3" borderId="9" xfId="1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1" fillId="3" borderId="2" xfId="3" applyFont="1" applyFill="1" applyBorder="1" applyAlignment="1">
      <alignment horizontal="center" vertical="center"/>
    </xf>
    <xf numFmtId="0" fontId="11" fillId="3" borderId="13" xfId="3" applyFont="1" applyFill="1" applyBorder="1" applyAlignment="1">
      <alignment horizontal="center" vertical="center"/>
    </xf>
    <xf numFmtId="49" fontId="11" fillId="3" borderId="2" xfId="3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49" fontId="10" fillId="3" borderId="14" xfId="2" applyNumberFormat="1" applyFont="1" applyFill="1" applyBorder="1" applyAlignment="1">
      <alignment horizontal="center"/>
    </xf>
    <xf numFmtId="49" fontId="10" fillId="3" borderId="15" xfId="2" applyNumberFormat="1" applyFont="1" applyFill="1" applyBorder="1" applyAlignment="1">
      <alignment horizontal="center"/>
    </xf>
    <xf numFmtId="49" fontId="10" fillId="3" borderId="15" xfId="3" applyNumberFormat="1" applyFont="1" applyFill="1" applyBorder="1" applyAlignment="1">
      <alignment horizontal="center" vertical="center"/>
    </xf>
    <xf numFmtId="49" fontId="10" fillId="3" borderId="16" xfId="2" applyNumberFormat="1" applyFont="1" applyFill="1" applyBorder="1" applyAlignment="1">
      <alignment horizontal="center"/>
    </xf>
    <xf numFmtId="14" fontId="11" fillId="3" borderId="0" xfId="2" applyNumberFormat="1" applyFont="1" applyFill="1"/>
    <xf numFmtId="0" fontId="16" fillId="0" borderId="0" xfId="1" applyAlignment="1">
      <alignment horizontal="left" vertical="center"/>
    </xf>
    <xf numFmtId="0" fontId="18" fillId="0" borderId="18" xfId="1" applyFont="1" applyBorder="1" applyAlignment="1">
      <alignment horizontal="left" vertical="center"/>
    </xf>
    <xf numFmtId="0" fontId="18" fillId="0" borderId="20" xfId="1" applyFont="1" applyBorder="1" applyAlignment="1">
      <alignment horizontal="center" vertical="center"/>
    </xf>
    <xf numFmtId="0" fontId="19" fillId="0" borderId="20" xfId="1" applyFont="1" applyBorder="1">
      <alignment vertical="center"/>
    </xf>
    <xf numFmtId="0" fontId="18" fillId="0" borderId="20" xfId="1" applyFont="1" applyBorder="1">
      <alignment vertical="center"/>
    </xf>
    <xf numFmtId="0" fontId="12" fillId="0" borderId="21" xfId="1" applyFont="1" applyBorder="1" applyAlignment="1">
      <alignment horizontal="left" vertical="center"/>
    </xf>
    <xf numFmtId="0" fontId="12" fillId="0" borderId="22" xfId="1" applyFont="1" applyBorder="1" applyAlignment="1">
      <alignment horizontal="left" vertical="center"/>
    </xf>
    <xf numFmtId="0" fontId="18" fillId="0" borderId="23" xfId="1" applyFont="1" applyBorder="1">
      <alignment vertical="center"/>
    </xf>
    <xf numFmtId="0" fontId="12" fillId="0" borderId="21" xfId="1" applyFont="1" applyBorder="1" applyAlignment="1">
      <alignment horizontal="center" vertical="center"/>
    </xf>
    <xf numFmtId="0" fontId="18" fillId="0" borderId="21" xfId="1" applyFont="1" applyBorder="1">
      <alignment vertical="center"/>
    </xf>
    <xf numFmtId="0" fontId="18" fillId="0" borderId="23" xfId="1" applyFont="1" applyBorder="1" applyAlignment="1">
      <alignment horizontal="left" vertical="center"/>
    </xf>
    <xf numFmtId="0" fontId="18" fillId="0" borderId="21" xfId="1" applyFont="1" applyBorder="1" applyAlignment="1">
      <alignment horizontal="left" vertical="center"/>
    </xf>
    <xf numFmtId="0" fontId="18" fillId="0" borderId="24" xfId="1" applyFont="1" applyBorder="1">
      <alignment vertical="center"/>
    </xf>
    <xf numFmtId="0" fontId="18" fillId="0" borderId="25" xfId="1" applyFont="1" applyBorder="1">
      <alignment vertical="center"/>
    </xf>
    <xf numFmtId="0" fontId="19" fillId="0" borderId="25" xfId="1" applyFont="1" applyBorder="1">
      <alignment vertical="center"/>
    </xf>
    <xf numFmtId="0" fontId="19" fillId="0" borderId="25" xfId="1" applyFont="1" applyBorder="1" applyAlignment="1">
      <alignment horizontal="left" vertical="center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19" fillId="0" borderId="0" xfId="1" applyFont="1" applyAlignment="1">
      <alignment horizontal="left" vertical="center"/>
    </xf>
    <xf numFmtId="0" fontId="18" fillId="0" borderId="18" xfId="1" applyFont="1" applyBorder="1">
      <alignment vertical="center"/>
    </xf>
    <xf numFmtId="0" fontId="19" fillId="0" borderId="21" xfId="1" applyFont="1" applyBorder="1" applyAlignment="1">
      <alignment horizontal="left" vertical="center"/>
    </xf>
    <xf numFmtId="0" fontId="19" fillId="0" borderId="21" xfId="1" applyFont="1" applyBorder="1">
      <alignment vertical="center"/>
    </xf>
    <xf numFmtId="0" fontId="18" fillId="0" borderId="20" xfId="1" applyFont="1" applyBorder="1" applyAlignment="1">
      <alignment horizontal="left" vertical="center"/>
    </xf>
    <xf numFmtId="0" fontId="18" fillId="0" borderId="24" xfId="1" applyFont="1" applyBorder="1" applyAlignment="1">
      <alignment horizontal="left" vertical="center"/>
    </xf>
    <xf numFmtId="58" fontId="19" fillId="0" borderId="25" xfId="1" applyNumberFormat="1" applyFont="1" applyBorder="1">
      <alignment vertical="center"/>
    </xf>
    <xf numFmtId="0" fontId="19" fillId="0" borderId="22" xfId="1" applyFont="1" applyBorder="1" applyAlignment="1">
      <alignment horizontal="left" vertical="center"/>
    </xf>
    <xf numFmtId="0" fontId="19" fillId="0" borderId="37" xfId="1" applyFont="1" applyBorder="1" applyAlignment="1">
      <alignment horizontal="left" vertical="center"/>
    </xf>
    <xf numFmtId="0" fontId="18" fillId="0" borderId="22" xfId="1" applyFont="1" applyBorder="1" applyAlignment="1">
      <alignment horizontal="left" vertical="center"/>
    </xf>
    <xf numFmtId="0" fontId="10" fillId="3" borderId="7" xfId="2" applyFont="1" applyFill="1" applyBorder="1" applyAlignment="1">
      <alignment horizontal="center" vertical="center"/>
    </xf>
    <xf numFmtId="49" fontId="11" fillId="3" borderId="41" xfId="3" applyNumberFormat="1" applyFont="1" applyFill="1" applyBorder="1" applyAlignment="1">
      <alignment horizontal="center" vertical="center"/>
    </xf>
    <xf numFmtId="49" fontId="10" fillId="3" borderId="42" xfId="3" applyNumberFormat="1" applyFont="1" applyFill="1" applyBorder="1" applyAlignment="1">
      <alignment horizontal="center" vertical="center"/>
    </xf>
    <xf numFmtId="49" fontId="10" fillId="3" borderId="43" xfId="3" applyNumberFormat="1" applyFont="1" applyFill="1" applyBorder="1" applyAlignment="1">
      <alignment horizontal="center" vertical="center"/>
    </xf>
    <xf numFmtId="49" fontId="11" fillId="3" borderId="43" xfId="3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11" fillId="3" borderId="5" xfId="3" applyFont="1" applyFill="1" applyBorder="1" applyAlignment="1">
      <alignment horizontal="center" vertical="center"/>
    </xf>
    <xf numFmtId="49" fontId="11" fillId="3" borderId="5" xfId="3" applyNumberFormat="1" applyFont="1" applyFill="1" applyBorder="1" applyAlignment="1">
      <alignment horizontal="center" vertical="center"/>
    </xf>
    <xf numFmtId="49" fontId="10" fillId="3" borderId="5" xfId="3" applyNumberFormat="1" applyFont="1" applyFill="1" applyBorder="1" applyAlignment="1">
      <alignment horizontal="center" vertical="center"/>
    </xf>
    <xf numFmtId="49" fontId="10" fillId="3" borderId="2" xfId="2" applyNumberFormat="1" applyFont="1" applyFill="1" applyBorder="1" applyAlignment="1">
      <alignment horizontal="center"/>
    </xf>
    <xf numFmtId="0" fontId="20" fillId="0" borderId="44" xfId="1" applyFont="1" applyBorder="1" applyAlignment="1">
      <alignment horizontal="left" vertical="center"/>
    </xf>
    <xf numFmtId="0" fontId="13" fillId="0" borderId="19" xfId="1" applyFont="1" applyBorder="1" applyAlignment="1">
      <alignment horizontal="left" vertical="center"/>
    </xf>
    <xf numFmtId="0" fontId="13" fillId="0" borderId="18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23" xfId="1" applyFont="1" applyBorder="1" applyAlignment="1">
      <alignment horizontal="left" vertical="center"/>
    </xf>
    <xf numFmtId="0" fontId="13" fillId="0" borderId="21" xfId="1" applyFont="1" applyBorder="1" applyAlignment="1">
      <alignment horizontal="left" vertical="center"/>
    </xf>
    <xf numFmtId="0" fontId="13" fillId="0" borderId="23" xfId="1" applyFont="1" applyBorder="1">
      <alignment vertical="center"/>
    </xf>
    <xf numFmtId="0" fontId="12" fillId="0" borderId="22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2" fillId="0" borderId="23" xfId="1" applyFont="1" applyBorder="1" applyAlignment="1">
      <alignment horizontal="left" vertical="center"/>
    </xf>
    <xf numFmtId="0" fontId="13" fillId="0" borderId="24" xfId="1" applyFont="1" applyBorder="1" applyAlignment="1">
      <alignment horizontal="left" vertical="center"/>
    </xf>
    <xf numFmtId="0" fontId="13" fillId="0" borderId="18" xfId="1" applyFont="1" applyBorder="1">
      <alignment vertical="center"/>
    </xf>
    <xf numFmtId="0" fontId="16" fillId="0" borderId="20" xfId="1" applyBorder="1" applyAlignment="1">
      <alignment horizontal="left" vertical="center"/>
    </xf>
    <xf numFmtId="0" fontId="12" fillId="0" borderId="20" xfId="1" applyFont="1" applyBorder="1" applyAlignment="1">
      <alignment horizontal="left" vertical="center"/>
    </xf>
    <xf numFmtId="0" fontId="16" fillId="0" borderId="20" xfId="1" applyBorder="1">
      <alignment vertical="center"/>
    </xf>
    <xf numFmtId="0" fontId="13" fillId="0" borderId="20" xfId="1" applyFont="1" applyBorder="1">
      <alignment vertical="center"/>
    </xf>
    <xf numFmtId="0" fontId="16" fillId="0" borderId="21" xfId="1" applyBorder="1" applyAlignment="1">
      <alignment horizontal="left" vertical="center"/>
    </xf>
    <xf numFmtId="0" fontId="16" fillId="0" borderId="21" xfId="1" applyBorder="1">
      <alignment vertical="center"/>
    </xf>
    <xf numFmtId="0" fontId="13" fillId="0" borderId="21" xfId="1" applyFont="1" applyBorder="1">
      <alignment vertical="center"/>
    </xf>
    <xf numFmtId="0" fontId="12" fillId="0" borderId="25" xfId="1" applyFont="1" applyBorder="1" applyAlignment="1">
      <alignment horizontal="left" vertical="center"/>
    </xf>
    <xf numFmtId="0" fontId="13" fillId="0" borderId="21" xfId="1" applyFont="1" applyBorder="1" applyAlignment="1">
      <alignment horizontal="center" vertical="center"/>
    </xf>
    <xf numFmtId="0" fontId="20" fillId="0" borderId="45" xfId="1" applyFont="1" applyBorder="1">
      <alignment vertical="center"/>
    </xf>
    <xf numFmtId="0" fontId="20" fillId="0" borderId="46" xfId="1" applyFont="1" applyBorder="1">
      <alignment vertical="center"/>
    </xf>
    <xf numFmtId="0" fontId="12" fillId="0" borderId="46" xfId="1" applyFont="1" applyBorder="1">
      <alignment vertical="center"/>
    </xf>
    <xf numFmtId="58" fontId="16" fillId="0" borderId="46" xfId="1" applyNumberFormat="1" applyBorder="1">
      <alignment vertical="center"/>
    </xf>
    <xf numFmtId="0" fontId="12" fillId="0" borderId="37" xfId="1" applyFont="1" applyBorder="1" applyAlignment="1">
      <alignment horizontal="left" vertical="center"/>
    </xf>
    <xf numFmtId="0" fontId="12" fillId="0" borderId="36" xfId="1" applyFont="1" applyBorder="1" applyAlignment="1">
      <alignment horizontal="left" vertical="center"/>
    </xf>
    <xf numFmtId="0" fontId="12" fillId="0" borderId="0" xfId="0" applyNumberFormat="1" applyFont="1" applyFill="1" applyBorder="1" applyAlignment="1">
      <alignment vertical="center"/>
    </xf>
    <xf numFmtId="0" fontId="11" fillId="3" borderId="2" xfId="1" applyFont="1" applyFill="1" applyBorder="1" applyAlignment="1">
      <alignment horizontal="left" vertical="center"/>
    </xf>
    <xf numFmtId="14" fontId="11" fillId="3" borderId="0" xfId="2" applyNumberFormat="1" applyFont="1" applyFill="1" applyAlignment="1">
      <alignment horizontal="center"/>
    </xf>
    <xf numFmtId="0" fontId="13" fillId="0" borderId="24" xfId="1" applyFont="1" applyBorder="1">
      <alignment vertical="center"/>
    </xf>
    <xf numFmtId="0" fontId="13" fillId="0" borderId="48" xfId="1" applyFont="1" applyBorder="1">
      <alignment vertical="center"/>
    </xf>
    <xf numFmtId="0" fontId="16" fillId="0" borderId="49" xfId="1" applyBorder="1" applyAlignment="1">
      <alignment horizontal="left" vertical="center"/>
    </xf>
    <xf numFmtId="0" fontId="12" fillId="0" borderId="49" xfId="1" applyFont="1" applyBorder="1" applyAlignment="1">
      <alignment horizontal="left" vertical="center"/>
    </xf>
    <xf numFmtId="0" fontId="16" fillId="0" borderId="49" xfId="1" applyBorder="1">
      <alignment vertical="center"/>
    </xf>
    <xf numFmtId="0" fontId="13" fillId="0" borderId="49" xfId="1" applyFont="1" applyBorder="1">
      <alignment vertical="center"/>
    </xf>
    <xf numFmtId="0" fontId="13" fillId="0" borderId="48" xfId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/>
    </xf>
    <xf numFmtId="0" fontId="13" fillId="0" borderId="49" xfId="1" applyFont="1" applyBorder="1" applyAlignment="1">
      <alignment horizontal="center" vertical="center"/>
    </xf>
    <xf numFmtId="0" fontId="16" fillId="0" borderId="49" xfId="1" applyBorder="1" applyAlignment="1">
      <alignment horizontal="center" vertical="center"/>
    </xf>
    <xf numFmtId="0" fontId="16" fillId="0" borderId="21" xfId="1" applyBorder="1" applyAlignment="1">
      <alignment horizontal="center" vertical="center"/>
    </xf>
    <xf numFmtId="0" fontId="24" fillId="0" borderId="55" xfId="1" applyFont="1" applyBorder="1" applyAlignment="1">
      <alignment horizontal="left" vertical="center" wrapText="1"/>
    </xf>
    <xf numFmtId="9" fontId="12" fillId="0" borderId="21" xfId="1" applyNumberFormat="1" applyFont="1" applyBorder="1" applyAlignment="1">
      <alignment horizontal="center" vertical="center"/>
    </xf>
    <xf numFmtId="0" fontId="20" fillId="0" borderId="44" xfId="1" applyFont="1" applyBorder="1">
      <alignment vertical="center"/>
    </xf>
    <xf numFmtId="0" fontId="20" fillId="0" borderId="19" xfId="1" applyFont="1" applyBorder="1">
      <alignment vertical="center"/>
    </xf>
    <xf numFmtId="0" fontId="12" fillId="0" borderId="59" xfId="1" applyFont="1" applyBorder="1">
      <alignment vertical="center"/>
    </xf>
    <xf numFmtId="0" fontId="20" fillId="0" borderId="59" xfId="1" applyFont="1" applyBorder="1">
      <alignment vertical="center"/>
    </xf>
    <xf numFmtId="58" fontId="16" fillId="0" borderId="19" xfId="1" applyNumberFormat="1" applyBorder="1">
      <alignment vertical="center"/>
    </xf>
    <xf numFmtId="0" fontId="16" fillId="0" borderId="59" xfId="1" applyBorder="1">
      <alignment vertical="center"/>
    </xf>
    <xf numFmtId="0" fontId="12" fillId="0" borderId="53" xfId="1" applyFont="1" applyBorder="1" applyAlignment="1">
      <alignment horizontal="left" vertical="center"/>
    </xf>
    <xf numFmtId="0" fontId="13" fillId="0" borderId="0" xfId="1" applyFont="1">
      <alignment vertical="center"/>
    </xf>
    <xf numFmtId="0" fontId="22" fillId="0" borderId="22" xfId="1" applyFont="1" applyBorder="1" applyAlignment="1">
      <alignment horizontal="left" vertical="center" wrapText="1"/>
    </xf>
    <xf numFmtId="0" fontId="22" fillId="0" borderId="22" xfId="1" applyFont="1" applyBorder="1" applyAlignment="1">
      <alignment horizontal="left" vertical="center"/>
    </xf>
    <xf numFmtId="0" fontId="27" fillId="0" borderId="65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27" fillId="0" borderId="70" xfId="0" applyFont="1" applyBorder="1"/>
    <xf numFmtId="0" fontId="0" fillId="0" borderId="70" xfId="0" applyBorder="1"/>
    <xf numFmtId="0" fontId="0" fillId="0" borderId="71" xfId="0" applyBorder="1"/>
    <xf numFmtId="0" fontId="13" fillId="0" borderId="30" xfId="1" applyFont="1" applyBorder="1" applyAlignment="1">
      <alignment horizontal="left" vertical="center"/>
    </xf>
    <xf numFmtId="0" fontId="26" fillId="0" borderId="63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0" fillId="0" borderId="31" xfId="1" applyFont="1" applyBorder="1" applyAlignment="1">
      <alignment horizontal="left" vertical="center"/>
    </xf>
    <xf numFmtId="0" fontId="12" fillId="0" borderId="54" xfId="1" applyFont="1" applyBorder="1" applyAlignment="1">
      <alignment horizontal="left" vertical="center"/>
    </xf>
    <xf numFmtId="0" fontId="12" fillId="0" borderId="31" xfId="1" applyFont="1" applyBorder="1" applyAlignment="1">
      <alignment horizontal="left" vertical="center"/>
    </xf>
    <xf numFmtId="0" fontId="12" fillId="0" borderId="60" xfId="1" applyFont="1" applyBorder="1" applyAlignment="1">
      <alignment horizontal="left" vertical="center"/>
    </xf>
    <xf numFmtId="0" fontId="25" fillId="0" borderId="46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62" xfId="1" applyFont="1" applyBorder="1" applyAlignment="1">
      <alignment horizontal="center" vertical="center"/>
    </xf>
    <xf numFmtId="0" fontId="12" fillId="0" borderId="59" xfId="1" applyFont="1" applyBorder="1" applyAlignment="1">
      <alignment horizontal="center" vertical="center"/>
    </xf>
    <xf numFmtId="0" fontId="12" fillId="0" borderId="60" xfId="1" applyFont="1" applyBorder="1" applyAlignment="1">
      <alignment horizontal="center" vertical="center"/>
    </xf>
    <xf numFmtId="0" fontId="12" fillId="0" borderId="57" xfId="1" applyFont="1" applyBorder="1" applyAlignment="1">
      <alignment horizontal="left" vertical="center"/>
    </xf>
    <xf numFmtId="0" fontId="12" fillId="0" borderId="58" xfId="1" applyFont="1" applyBorder="1" applyAlignment="1">
      <alignment horizontal="left" vertical="center"/>
    </xf>
    <xf numFmtId="0" fontId="12" fillId="0" borderId="61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2" fillId="0" borderId="29" xfId="1" applyFont="1" applyBorder="1" applyAlignment="1">
      <alignment horizontal="left" vertical="center"/>
    </xf>
    <xf numFmtId="0" fontId="12" fillId="0" borderId="39" xfId="1" applyFont="1" applyBorder="1" applyAlignment="1">
      <alignment horizontal="left" vertical="center"/>
    </xf>
    <xf numFmtId="0" fontId="13" fillId="0" borderId="33" xfId="1" applyFont="1" applyBorder="1" applyAlignment="1">
      <alignment horizontal="left" vertical="center"/>
    </xf>
    <xf numFmtId="0" fontId="13" fillId="0" borderId="34" xfId="1" applyFont="1" applyBorder="1" applyAlignment="1">
      <alignment horizontal="left" vertical="center"/>
    </xf>
    <xf numFmtId="0" fontId="13" fillId="0" borderId="40" xfId="1" applyFont="1" applyBorder="1" applyAlignment="1">
      <alignment horizontal="left" vertical="center"/>
    </xf>
    <xf numFmtId="0" fontId="20" fillId="0" borderId="47" xfId="1" applyFont="1" applyBorder="1" applyAlignment="1">
      <alignment horizontal="left" vertical="center"/>
    </xf>
    <xf numFmtId="0" fontId="20" fillId="0" borderId="46" xfId="1" applyFont="1" applyBorder="1" applyAlignment="1">
      <alignment horizontal="left" vertical="center"/>
    </xf>
    <xf numFmtId="0" fontId="20" fillId="0" borderId="52" xfId="1" applyFont="1" applyBorder="1" applyAlignment="1">
      <alignment horizontal="left" vertical="center"/>
    </xf>
    <xf numFmtId="0" fontId="13" fillId="0" borderId="24" xfId="1" applyFont="1" applyBorder="1" applyAlignment="1">
      <alignment horizontal="left" vertical="center"/>
    </xf>
    <xf numFmtId="0" fontId="13" fillId="0" borderId="25" xfId="1" applyFont="1" applyBorder="1" applyAlignment="1">
      <alignment horizontal="left" vertical="center"/>
    </xf>
    <xf numFmtId="0" fontId="13" fillId="0" borderId="37" xfId="1" applyFont="1" applyBorder="1" applyAlignment="1">
      <alignment horizontal="left" vertical="center"/>
    </xf>
    <xf numFmtId="0" fontId="20" fillId="0" borderId="47" xfId="0" applyFont="1" applyBorder="1" applyAlignment="1">
      <alignment horizontal="left" vertical="center"/>
    </xf>
    <xf numFmtId="0" fontId="20" fillId="0" borderId="46" xfId="0" applyFont="1" applyBorder="1" applyAlignment="1">
      <alignment horizontal="left" vertical="center"/>
    </xf>
    <xf numFmtId="0" fontId="20" fillId="0" borderId="52" xfId="0" applyFont="1" applyBorder="1" applyAlignment="1">
      <alignment horizontal="left" vertical="center"/>
    </xf>
    <xf numFmtId="0" fontId="18" fillId="0" borderId="48" xfId="1" applyFont="1" applyBorder="1" applyAlignment="1">
      <alignment horizontal="left" vertical="center"/>
    </xf>
    <xf numFmtId="0" fontId="18" fillId="0" borderId="49" xfId="1" applyFont="1" applyBorder="1" applyAlignment="1">
      <alignment horizontal="left" vertical="center"/>
    </xf>
    <xf numFmtId="0" fontId="18" fillId="0" borderId="53" xfId="1" applyFont="1" applyBorder="1" applyAlignment="1">
      <alignment horizontal="left" vertical="center"/>
    </xf>
    <xf numFmtId="0" fontId="18" fillId="0" borderId="23" xfId="1" applyFont="1" applyBorder="1" applyAlignment="1">
      <alignment horizontal="left" vertical="center"/>
    </xf>
    <xf numFmtId="0" fontId="18" fillId="0" borderId="21" xfId="1" applyFont="1" applyBorder="1" applyAlignment="1">
      <alignment horizontal="left" vertical="center"/>
    </xf>
    <xf numFmtId="0" fontId="18" fillId="0" borderId="56" xfId="1" applyFont="1" applyBorder="1" applyAlignment="1">
      <alignment horizontal="left" vertical="center"/>
    </xf>
    <xf numFmtId="0" fontId="18" fillId="0" borderId="34" xfId="1" applyFont="1" applyBorder="1" applyAlignment="1">
      <alignment horizontal="left" vertical="center"/>
    </xf>
    <xf numFmtId="0" fontId="18" fillId="0" borderId="40" xfId="1" applyFont="1" applyBorder="1" applyAlignment="1">
      <alignment horizontal="left" vertical="center"/>
    </xf>
    <xf numFmtId="0" fontId="13" fillId="0" borderId="48" xfId="1" applyFont="1" applyBorder="1" applyAlignment="1">
      <alignment horizontal="left" vertical="center"/>
    </xf>
    <xf numFmtId="0" fontId="13" fillId="0" borderId="49" xfId="1" applyFont="1" applyBorder="1" applyAlignment="1">
      <alignment horizontal="left" vertical="center"/>
    </xf>
    <xf numFmtId="0" fontId="13" fillId="0" borderId="53" xfId="1" applyFont="1" applyBorder="1" applyAlignment="1">
      <alignment horizontal="left" vertical="center"/>
    </xf>
    <xf numFmtId="9" fontId="12" fillId="0" borderId="32" xfId="1" applyNumberFormat="1" applyFont="1" applyBorder="1" applyAlignment="1">
      <alignment horizontal="left" vertical="center"/>
    </xf>
    <xf numFmtId="9" fontId="12" fillId="0" borderId="27" xfId="1" applyNumberFormat="1" applyFont="1" applyBorder="1" applyAlignment="1">
      <alignment horizontal="left" vertical="center"/>
    </xf>
    <xf numFmtId="9" fontId="12" fillId="0" borderId="38" xfId="1" applyNumberFormat="1" applyFont="1" applyBorder="1" applyAlignment="1">
      <alignment horizontal="left" vertical="center"/>
    </xf>
    <xf numFmtId="9" fontId="12" fillId="0" borderId="33" xfId="1" applyNumberFormat="1" applyFont="1" applyBorder="1" applyAlignment="1">
      <alignment horizontal="left" vertical="center"/>
    </xf>
    <xf numFmtId="9" fontId="12" fillId="0" borderId="34" xfId="1" applyNumberFormat="1" applyFont="1" applyBorder="1" applyAlignment="1">
      <alignment horizontal="left" vertical="center"/>
    </xf>
    <xf numFmtId="9" fontId="12" fillId="0" borderId="40" xfId="1" applyNumberFormat="1" applyFont="1" applyBorder="1" applyAlignment="1">
      <alignment horizontal="left" vertical="center"/>
    </xf>
    <xf numFmtId="0" fontId="13" fillId="0" borderId="54" xfId="1" applyFont="1" applyBorder="1" applyAlignment="1">
      <alignment horizontal="left" vertical="center"/>
    </xf>
    <xf numFmtId="0" fontId="13" fillId="0" borderId="31" xfId="1" applyFont="1" applyBorder="1" applyAlignment="1">
      <alignment horizontal="left" vertical="center"/>
    </xf>
    <xf numFmtId="0" fontId="13" fillId="0" borderId="60" xfId="1" applyFont="1" applyBorder="1" applyAlignment="1">
      <alignment horizontal="left" vertical="center"/>
    </xf>
    <xf numFmtId="0" fontId="13" fillId="0" borderId="33" xfId="1" applyFont="1" applyBorder="1" applyAlignment="1">
      <alignment horizontal="left" vertical="center" wrapText="1"/>
    </xf>
    <xf numFmtId="0" fontId="13" fillId="0" borderId="34" xfId="1" applyFont="1" applyBorder="1" applyAlignment="1">
      <alignment horizontal="left" vertical="center" wrapText="1"/>
    </xf>
    <xf numFmtId="0" fontId="13" fillId="0" borderId="40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center" vertical="center"/>
    </xf>
    <xf numFmtId="0" fontId="12" fillId="0" borderId="39" xfId="1" applyFont="1" applyBorder="1" applyAlignment="1">
      <alignment horizontal="center" vertical="center"/>
    </xf>
    <xf numFmtId="14" fontId="12" fillId="0" borderId="21" xfId="1" applyNumberFormat="1" applyFont="1" applyBorder="1" applyAlignment="1">
      <alignment horizontal="center" vertical="center"/>
    </xf>
    <xf numFmtId="14" fontId="12" fillId="0" borderId="22" xfId="1" applyNumberFormat="1" applyFont="1" applyBorder="1" applyAlignment="1">
      <alignment horizontal="center" vertical="center"/>
    </xf>
    <xf numFmtId="0" fontId="13" fillId="0" borderId="23" xfId="1" applyFont="1" applyBorder="1" applyAlignment="1">
      <alignment horizontal="left" vertical="center"/>
    </xf>
    <xf numFmtId="0" fontId="13" fillId="0" borderId="21" xfId="1" applyFont="1" applyBorder="1" applyAlignment="1">
      <alignment horizontal="left" vertical="center"/>
    </xf>
    <xf numFmtId="0" fontId="12" fillId="0" borderId="25" xfId="1" applyFont="1" applyBorder="1" applyAlignment="1">
      <alignment horizontal="center" vertical="center"/>
    </xf>
    <xf numFmtId="0" fontId="12" fillId="0" borderId="37" xfId="1" applyFont="1" applyBorder="1" applyAlignment="1">
      <alignment horizontal="center" vertical="center"/>
    </xf>
    <xf numFmtId="14" fontId="12" fillId="0" borderId="25" xfId="1" applyNumberFormat="1" applyFont="1" applyBorder="1" applyAlignment="1">
      <alignment horizontal="center" vertical="center"/>
    </xf>
    <xf numFmtId="14" fontId="12" fillId="0" borderId="37" xfId="1" applyNumberFormat="1" applyFont="1" applyBorder="1" applyAlignment="1">
      <alignment horizontal="center" vertical="center"/>
    </xf>
    <xf numFmtId="0" fontId="12" fillId="0" borderId="21" xfId="1" applyFont="1" applyBorder="1" applyAlignment="1">
      <alignment horizontal="left" vertical="center"/>
    </xf>
    <xf numFmtId="0" fontId="12" fillId="0" borderId="22" xfId="1" applyFont="1" applyBorder="1" applyAlignment="1">
      <alignment horizontal="left" vertical="center"/>
    </xf>
    <xf numFmtId="0" fontId="13" fillId="0" borderId="18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23" fillId="0" borderId="17" xfId="1" applyFont="1" applyBorder="1" applyAlignment="1">
      <alignment horizontal="center" vertical="top"/>
    </xf>
    <xf numFmtId="0" fontId="12" fillId="0" borderId="19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0" fontId="22" fillId="0" borderId="19" xfId="1" applyFont="1" applyBorder="1" applyAlignment="1">
      <alignment horizontal="center" vertical="center"/>
    </xf>
    <xf numFmtId="0" fontId="16" fillId="0" borderId="19" xfId="1" applyBorder="1" applyAlignment="1">
      <alignment horizontal="center" vertical="center"/>
    </xf>
    <xf numFmtId="0" fontId="16" fillId="0" borderId="50" xfId="1" applyBorder="1" applyAlignment="1">
      <alignment horizontal="center" vertical="center"/>
    </xf>
    <xf numFmtId="0" fontId="11" fillId="3" borderId="0" xfId="2" applyFont="1" applyFill="1" applyAlignment="1">
      <alignment horizontal="center"/>
    </xf>
    <xf numFmtId="0" fontId="10" fillId="3" borderId="0" xfId="2" applyFont="1" applyFill="1" applyAlignment="1">
      <alignment horizontal="center"/>
    </xf>
    <xf numFmtId="0" fontId="10" fillId="3" borderId="2" xfId="1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/>
    </xf>
    <xf numFmtId="0" fontId="20" fillId="0" borderId="48" xfId="1" applyFont="1" applyBorder="1" applyAlignment="1">
      <alignment horizontal="center" vertical="center"/>
    </xf>
    <xf numFmtId="0" fontId="20" fillId="0" borderId="49" xfId="1" applyFont="1" applyBorder="1" applyAlignment="1">
      <alignment horizontal="center" vertical="center"/>
    </xf>
    <xf numFmtId="0" fontId="20" fillId="0" borderId="53" xfId="1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20" fillId="0" borderId="25" xfId="1" applyFont="1" applyBorder="1" applyAlignment="1">
      <alignment horizontal="center" vertical="center"/>
    </xf>
    <xf numFmtId="0" fontId="20" fillId="0" borderId="37" xfId="1" applyFont="1" applyBorder="1" applyAlignment="1">
      <alignment horizontal="center" vertical="center"/>
    </xf>
    <xf numFmtId="0" fontId="12" fillId="0" borderId="46" xfId="1" applyFont="1" applyBorder="1" applyAlignment="1">
      <alignment horizontal="center" vertical="center"/>
    </xf>
    <xf numFmtId="0" fontId="20" fillId="0" borderId="46" xfId="1" applyFont="1" applyBorder="1" applyAlignment="1">
      <alignment horizontal="center" vertical="center"/>
    </xf>
    <xf numFmtId="0" fontId="16" fillId="0" borderId="46" xfId="1" applyBorder="1" applyAlignment="1">
      <alignment horizontal="center" vertical="center"/>
    </xf>
    <xf numFmtId="0" fontId="16" fillId="0" borderId="51" xfId="1" applyBorder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13" fillId="0" borderId="30" xfId="1" applyFont="1" applyBorder="1" applyAlignment="1">
      <alignment horizontal="left" vertical="center"/>
    </xf>
    <xf numFmtId="0" fontId="13" fillId="0" borderId="29" xfId="1" applyFont="1" applyBorder="1" applyAlignment="1">
      <alignment horizontal="left" vertical="center"/>
    </xf>
    <xf numFmtId="0" fontId="13" fillId="0" borderId="39" xfId="1" applyFont="1" applyBorder="1" applyAlignment="1">
      <alignment horizontal="left" vertical="center"/>
    </xf>
    <xf numFmtId="0" fontId="13" fillId="0" borderId="24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12" fillId="0" borderId="51" xfId="1" applyFont="1" applyBorder="1" applyAlignment="1">
      <alignment horizontal="center" vertical="center"/>
    </xf>
    <xf numFmtId="0" fontId="18" fillId="0" borderId="22" xfId="1" applyFont="1" applyBorder="1" applyAlignment="1">
      <alignment horizontal="left" vertical="center"/>
    </xf>
    <xf numFmtId="0" fontId="12" fillId="0" borderId="32" xfId="1" applyFont="1" applyBorder="1" applyAlignment="1">
      <alignment horizontal="left" vertical="center"/>
    </xf>
    <xf numFmtId="0" fontId="12" fillId="0" borderId="27" xfId="1" applyFont="1" applyBorder="1" applyAlignment="1">
      <alignment horizontal="left" vertical="center"/>
    </xf>
    <xf numFmtId="0" fontId="12" fillId="0" borderId="38" xfId="1" applyFont="1" applyBorder="1" applyAlignment="1">
      <alignment horizontal="left" vertical="center"/>
    </xf>
    <xf numFmtId="0" fontId="18" fillId="0" borderId="21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2" fillId="0" borderId="24" xfId="1" applyFont="1" applyBorder="1" applyAlignment="1">
      <alignment horizontal="left" vertical="center"/>
    </xf>
    <xf numFmtId="0" fontId="12" fillId="0" borderId="25" xfId="1" applyFont="1" applyBorder="1" applyAlignment="1">
      <alignment horizontal="left" vertical="center"/>
    </xf>
    <xf numFmtId="0" fontId="12" fillId="0" borderId="37" xfId="1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8" fillId="0" borderId="18" xfId="1" applyFont="1" applyBorder="1" applyAlignment="1">
      <alignment horizontal="left" vertical="center"/>
    </xf>
    <xf numFmtId="0" fontId="18" fillId="0" borderId="20" xfId="1" applyFont="1" applyBorder="1" applyAlignment="1">
      <alignment horizontal="left" vertical="center"/>
    </xf>
    <xf numFmtId="0" fontId="18" fillId="0" borderId="36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9" fillId="0" borderId="18" xfId="1" applyFont="1" applyBorder="1" applyAlignment="1">
      <alignment horizontal="left" vertical="center"/>
    </xf>
    <xf numFmtId="0" fontId="19" fillId="0" borderId="20" xfId="1" applyFont="1" applyBorder="1" applyAlignment="1">
      <alignment horizontal="left" vertical="center"/>
    </xf>
    <xf numFmtId="0" fontId="19" fillId="0" borderId="30" xfId="1" applyFont="1" applyBorder="1" applyAlignment="1">
      <alignment horizontal="left" vertical="center"/>
    </xf>
    <xf numFmtId="0" fontId="19" fillId="0" borderId="29" xfId="1" applyFont="1" applyBorder="1" applyAlignment="1">
      <alignment horizontal="left" vertical="center"/>
    </xf>
    <xf numFmtId="0" fontId="19" fillId="0" borderId="35" xfId="1" applyFont="1" applyBorder="1" applyAlignment="1">
      <alignment horizontal="left" vertical="center"/>
    </xf>
    <xf numFmtId="0" fontId="19" fillId="0" borderId="28" xfId="1" applyFont="1" applyBorder="1" applyAlignment="1">
      <alignment horizontal="left" vertical="center"/>
    </xf>
    <xf numFmtId="0" fontId="18" fillId="0" borderId="28" xfId="1" applyFont="1" applyBorder="1" applyAlignment="1">
      <alignment horizontal="left" vertical="center"/>
    </xf>
    <xf numFmtId="0" fontId="18" fillId="0" borderId="29" xfId="1" applyFont="1" applyBorder="1" applyAlignment="1">
      <alignment horizontal="left" vertical="center"/>
    </xf>
    <xf numFmtId="0" fontId="18" fillId="0" borderId="39" xfId="1" applyFont="1" applyBorder="1" applyAlignment="1">
      <alignment horizontal="left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left" vertical="center"/>
    </xf>
    <xf numFmtId="0" fontId="13" fillId="0" borderId="23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top"/>
    </xf>
    <xf numFmtId="0" fontId="10" fillId="3" borderId="9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1" fillId="3" borderId="12" xfId="2" applyFont="1" applyFill="1" applyBorder="1" applyAlignment="1">
      <alignment horizontal="center" vertical="center"/>
    </xf>
    <xf numFmtId="0" fontId="10" fillId="3" borderId="9" xfId="2" applyFont="1" applyFill="1" applyBorder="1" applyAlignment="1">
      <alignment horizontal="center"/>
    </xf>
    <xf numFmtId="0" fontId="10" fillId="3" borderId="10" xfId="2" applyFont="1" applyFill="1" applyBorder="1" applyAlignment="1">
      <alignment horizontal="center"/>
    </xf>
    <xf numFmtId="0" fontId="19" fillId="0" borderId="2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19" fillId="0" borderId="37" xfId="1" applyFont="1" applyBorder="1" applyAlignment="1">
      <alignment horizontal="center" vertical="center"/>
    </xf>
    <xf numFmtId="0" fontId="20" fillId="0" borderId="30" xfId="1" applyFont="1" applyBorder="1" applyAlignment="1">
      <alignment horizontal="left" vertical="center"/>
    </xf>
    <xf numFmtId="0" fontId="19" fillId="0" borderId="39" xfId="1" applyFont="1" applyBorder="1" applyAlignment="1">
      <alignment horizontal="left" vertical="center"/>
    </xf>
    <xf numFmtId="0" fontId="19" fillId="0" borderId="33" xfId="1" applyFont="1" applyBorder="1" applyAlignment="1">
      <alignment horizontal="left" vertical="center"/>
    </xf>
    <xf numFmtId="0" fontId="19" fillId="0" borderId="34" xfId="1" applyFont="1" applyBorder="1" applyAlignment="1">
      <alignment horizontal="left" vertical="center"/>
    </xf>
    <xf numFmtId="0" fontId="19" fillId="0" borderId="40" xfId="1" applyFont="1" applyBorder="1" applyAlignment="1">
      <alignment horizontal="left" vertical="center"/>
    </xf>
    <xf numFmtId="0" fontId="13" fillId="0" borderId="18" xfId="1" applyFont="1" applyBorder="1" applyAlignment="1">
      <alignment horizontal="left" vertical="center"/>
    </xf>
    <xf numFmtId="0" fontId="13" fillId="0" borderId="20" xfId="1" applyFont="1" applyBorder="1" applyAlignment="1">
      <alignment horizontal="left" vertical="center"/>
    </xf>
    <xf numFmtId="0" fontId="13" fillId="0" borderId="36" xfId="1" applyFont="1" applyBorder="1" applyAlignment="1">
      <alignment horizontal="left" vertical="center"/>
    </xf>
    <xf numFmtId="0" fontId="18" fillId="0" borderId="35" xfId="1" applyFont="1" applyBorder="1" applyAlignment="1">
      <alignment horizontal="left" vertical="center"/>
    </xf>
    <xf numFmtId="0" fontId="16" fillId="0" borderId="30" xfId="1" applyBorder="1" applyAlignment="1">
      <alignment horizontal="left" vertical="center"/>
    </xf>
    <xf numFmtId="0" fontId="16" fillId="0" borderId="29" xfId="1" applyBorder="1" applyAlignment="1">
      <alignment horizontal="left" vertical="center"/>
    </xf>
    <xf numFmtId="0" fontId="16" fillId="0" borderId="39" xfId="1" applyBorder="1" applyAlignment="1">
      <alignment horizontal="left" vertical="center"/>
    </xf>
    <xf numFmtId="0" fontId="16" fillId="0" borderId="25" xfId="1" applyBorder="1" applyAlignment="1">
      <alignment horizontal="center" vertical="center"/>
    </xf>
    <xf numFmtId="0" fontId="16" fillId="0" borderId="37" xfId="1" applyBorder="1" applyAlignment="1">
      <alignment horizontal="center" vertical="center"/>
    </xf>
    <xf numFmtId="0" fontId="18" fillId="0" borderId="31" xfId="1" applyFont="1" applyBorder="1" applyAlignment="1">
      <alignment horizontal="center" vertical="center"/>
    </xf>
    <xf numFmtId="0" fontId="18" fillId="0" borderId="32" xfId="1" applyFont="1" applyBorder="1" applyAlignment="1">
      <alignment horizontal="left" vertical="center"/>
    </xf>
    <xf numFmtId="0" fontId="18" fillId="0" borderId="27" xfId="1" applyFont="1" applyBorder="1" applyAlignment="1">
      <alignment horizontal="left" vertical="center"/>
    </xf>
    <xf numFmtId="0" fontId="18" fillId="0" borderId="38" xfId="1" applyFont="1" applyBorder="1" applyAlignment="1">
      <alignment horizontal="left" vertical="center"/>
    </xf>
    <xf numFmtId="0" fontId="19" fillId="0" borderId="23" xfId="1" applyFont="1" applyBorder="1" applyAlignment="1">
      <alignment horizontal="left" vertical="center" wrapText="1"/>
    </xf>
    <xf numFmtId="0" fontId="19" fillId="0" borderId="21" xfId="1" applyFont="1" applyBorder="1" applyAlignment="1">
      <alignment horizontal="left" vertical="center" wrapText="1"/>
    </xf>
    <xf numFmtId="0" fontId="19" fillId="0" borderId="22" xfId="1" applyFont="1" applyBorder="1" applyAlignment="1">
      <alignment horizontal="left" vertical="center" wrapText="1"/>
    </xf>
    <xf numFmtId="0" fontId="19" fillId="0" borderId="23" xfId="1" applyFont="1" applyBorder="1" applyAlignment="1">
      <alignment horizontal="left" vertical="center"/>
    </xf>
    <xf numFmtId="0" fontId="19" fillId="0" borderId="21" xfId="1" applyFont="1" applyBorder="1" applyAlignment="1">
      <alignment horizontal="left" vertical="center"/>
    </xf>
    <xf numFmtId="0" fontId="19" fillId="0" borderId="22" xfId="1" applyFont="1" applyBorder="1" applyAlignment="1">
      <alignment horizontal="left" vertical="center"/>
    </xf>
    <xf numFmtId="0" fontId="19" fillId="0" borderId="26" xfId="1" applyFont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9" fillId="0" borderId="29" xfId="1" applyFont="1" applyBorder="1" applyAlignment="1">
      <alignment horizontal="center" vertical="center"/>
    </xf>
    <xf numFmtId="0" fontId="19" fillId="0" borderId="3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8" fillId="0" borderId="25" xfId="1" applyFont="1" applyBorder="1" applyAlignment="1">
      <alignment horizontal="left" vertical="center"/>
    </xf>
    <xf numFmtId="0" fontId="17" fillId="0" borderId="17" xfId="1" applyFont="1" applyBorder="1" applyAlignment="1">
      <alignment horizontal="center" vertical="top"/>
    </xf>
    <xf numFmtId="0" fontId="19" fillId="0" borderId="20" xfId="1" applyFont="1" applyBorder="1" applyAlignment="1">
      <alignment horizontal="center" vertical="center"/>
    </xf>
    <xf numFmtId="0" fontId="19" fillId="0" borderId="36" xfId="1" applyFont="1" applyBorder="1" applyAlignment="1">
      <alignment horizontal="center" vertical="center"/>
    </xf>
    <xf numFmtId="58" fontId="19" fillId="0" borderId="2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4" fillId="0" borderId="7" xfId="5" applyFont="1" applyBorder="1" applyAlignment="1">
      <alignment horizontal="center" vertical="center"/>
    </xf>
    <xf numFmtId="0" fontId="14" fillId="0" borderId="2" xfId="5" applyFont="1" applyBorder="1" applyAlignment="1">
      <alignment horizontal="center" vertical="center"/>
    </xf>
    <xf numFmtId="0" fontId="15" fillId="0" borderId="2" xfId="5" applyFont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5" xfId="5" applyFont="1" applyBorder="1" applyAlignment="1">
      <alignment horizontal="center" vertical="center"/>
    </xf>
    <xf numFmtId="176" fontId="14" fillId="0" borderId="2" xfId="5" applyNumberFormat="1" applyFont="1" applyBorder="1" applyAlignment="1">
      <alignment horizontal="center" vertical="center"/>
    </xf>
    <xf numFmtId="0" fontId="13" fillId="0" borderId="30" xfId="1" applyFont="1" applyBorder="1">
      <alignment vertical="center"/>
    </xf>
    <xf numFmtId="0" fontId="13" fillId="0" borderId="35" xfId="1" applyFont="1" applyBorder="1" applyAlignment="1">
      <alignment horizontal="left" vertical="center"/>
    </xf>
    <xf numFmtId="0" fontId="13" fillId="0" borderId="35" xfId="1" applyFont="1" applyBorder="1" applyAlignment="1">
      <alignment horizontal="left" vertical="center"/>
    </xf>
    <xf numFmtId="0" fontId="13" fillId="0" borderId="73" xfId="1" applyFont="1" applyBorder="1" applyAlignment="1">
      <alignment horizontal="center" vertical="center"/>
    </xf>
    <xf numFmtId="0" fontId="13" fillId="0" borderId="74" xfId="1" applyFont="1" applyBorder="1" applyAlignment="1">
      <alignment horizontal="center" vertical="center"/>
    </xf>
    <xf numFmtId="0" fontId="12" fillId="0" borderId="75" xfId="1" applyFont="1" applyBorder="1" applyAlignment="1">
      <alignment horizontal="center" vertical="center"/>
    </xf>
    <xf numFmtId="0" fontId="12" fillId="0" borderId="76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/>
    </xf>
    <xf numFmtId="0" fontId="12" fillId="0" borderId="2" xfId="1" applyFont="1" applyBorder="1" applyAlignment="1">
      <alignment horizontal="center" vertical="center"/>
    </xf>
    <xf numFmtId="176" fontId="30" fillId="0" borderId="2" xfId="0" applyNumberFormat="1" applyFont="1" applyBorder="1" applyAlignment="1">
      <alignment horizontal="center" vertical="center"/>
    </xf>
    <xf numFmtId="176" fontId="15" fillId="0" borderId="2" xfId="5" applyNumberFormat="1" applyFont="1" applyBorder="1" applyAlignment="1">
      <alignment horizontal="center" vertical="center"/>
    </xf>
  </cellXfs>
  <cellStyles count="6">
    <cellStyle name="常规" xfId="0" builtinId="0"/>
    <cellStyle name="常规 2" xfId="1" xr:uid="{00000000-0005-0000-0000-000031000000}"/>
    <cellStyle name="常规 23" xfId="5" xr:uid="{E2AF3273-1115-4F7F-9334-73CFFB31311B}"/>
    <cellStyle name="常规 3" xfId="2" xr:uid="{00000000-0005-0000-0000-000032000000}"/>
    <cellStyle name="常规 4" xfId="3" xr:uid="{00000000-0005-0000-0000-000033000000}"/>
    <cellStyle name="常规 40" xfId="4" xr:uid="{00000000-0005-0000-0000-00003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107950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69850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165100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146050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603250</xdr:colOff>
          <xdr:row>45</xdr:row>
          <xdr:rowOff>31750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603250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603250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603250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641350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603250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209550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209550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247650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247650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209550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>
        <a:xfrm>
          <a:off x="2762885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>
        <a:xfrm>
          <a:off x="271208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>
        <a:xfrm>
          <a:off x="263588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>
        <a:xfrm>
          <a:off x="276288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>
        <a:xfrm>
          <a:off x="2762885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3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3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3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3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3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3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3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3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3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3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3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3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3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3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2451100" y="62941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2374900" y="62941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44462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44462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165100</xdr:rowOff>
        </xdr:from>
        <xdr:to>
          <xdr:col>3</xdr:col>
          <xdr:colOff>508000</xdr:colOff>
          <xdr:row>25</xdr:row>
          <xdr:rowOff>31750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4"/>
  <sheetViews>
    <sheetView zoomScalePageLayoutView="125" workbookViewId="0">
      <selection activeCell="L13" sqref="L13"/>
    </sheetView>
  </sheetViews>
  <sheetFormatPr defaultColWidth="11" defaultRowHeight="15" x14ac:dyDescent="0.25"/>
  <cols>
    <col min="1" max="1" width="4" customWidth="1"/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.15" customHeight="1" x14ac:dyDescent="0.25">
      <c r="B2" s="148" t="s">
        <v>0</v>
      </c>
      <c r="C2" s="149"/>
      <c r="D2" s="149"/>
      <c r="E2" s="149"/>
      <c r="F2" s="149"/>
      <c r="G2" s="149"/>
      <c r="H2" s="149"/>
      <c r="I2" s="150"/>
    </row>
    <row r="3" spans="2:9" ht="28" customHeight="1" x14ac:dyDescent="0.4">
      <c r="B3" s="135"/>
      <c r="C3" s="136"/>
      <c r="D3" s="151" t="s">
        <v>1</v>
      </c>
      <c r="E3" s="152"/>
      <c r="F3" s="153" t="s">
        <v>2</v>
      </c>
      <c r="G3" s="154"/>
      <c r="H3" s="151" t="s">
        <v>3</v>
      </c>
      <c r="I3" s="155"/>
    </row>
    <row r="4" spans="2:9" ht="28" customHeight="1" x14ac:dyDescent="0.4">
      <c r="B4" s="135" t="s">
        <v>4</v>
      </c>
      <c r="C4" s="136" t="s">
        <v>5</v>
      </c>
      <c r="D4" s="136" t="s">
        <v>6</v>
      </c>
      <c r="E4" s="136" t="s">
        <v>7</v>
      </c>
      <c r="F4" s="137" t="s">
        <v>6</v>
      </c>
      <c r="G4" s="137" t="s">
        <v>7</v>
      </c>
      <c r="H4" s="136" t="s">
        <v>6</v>
      </c>
      <c r="I4" s="144" t="s">
        <v>7</v>
      </c>
    </row>
    <row r="5" spans="2:9" ht="28" customHeight="1" x14ac:dyDescent="0.25">
      <c r="B5" s="138" t="s">
        <v>8</v>
      </c>
      <c r="C5" s="6">
        <v>13</v>
      </c>
      <c r="D5" s="6">
        <v>0</v>
      </c>
      <c r="E5" s="6">
        <v>1</v>
      </c>
      <c r="F5" s="139">
        <v>0</v>
      </c>
      <c r="G5" s="139">
        <v>1</v>
      </c>
      <c r="H5" s="6">
        <v>1</v>
      </c>
      <c r="I5" s="145">
        <v>2</v>
      </c>
    </row>
    <row r="6" spans="2:9" ht="28" customHeight="1" x14ac:dyDescent="0.25">
      <c r="B6" s="138" t="s">
        <v>9</v>
      </c>
      <c r="C6" s="6">
        <v>20</v>
      </c>
      <c r="D6" s="6">
        <v>0</v>
      </c>
      <c r="E6" s="6">
        <v>1</v>
      </c>
      <c r="F6" s="139">
        <v>1</v>
      </c>
      <c r="G6" s="139">
        <v>2</v>
      </c>
      <c r="H6" s="6">
        <v>2</v>
      </c>
      <c r="I6" s="145">
        <v>3</v>
      </c>
    </row>
    <row r="7" spans="2:9" ht="28" customHeight="1" x14ac:dyDescent="0.25">
      <c r="B7" s="138" t="s">
        <v>10</v>
      </c>
      <c r="C7" s="6">
        <v>32</v>
      </c>
      <c r="D7" s="6">
        <v>0</v>
      </c>
      <c r="E7" s="6">
        <v>1</v>
      </c>
      <c r="F7" s="139">
        <v>2</v>
      </c>
      <c r="G7" s="139">
        <v>3</v>
      </c>
      <c r="H7" s="6">
        <v>3</v>
      </c>
      <c r="I7" s="145">
        <v>4</v>
      </c>
    </row>
    <row r="8" spans="2:9" ht="28" customHeight="1" x14ac:dyDescent="0.25">
      <c r="B8" s="138" t="s">
        <v>11</v>
      </c>
      <c r="C8" s="6">
        <v>50</v>
      </c>
      <c r="D8" s="6">
        <v>1</v>
      </c>
      <c r="E8" s="6">
        <v>2</v>
      </c>
      <c r="F8" s="139">
        <v>3</v>
      </c>
      <c r="G8" s="139">
        <v>4</v>
      </c>
      <c r="H8" s="6">
        <v>5</v>
      </c>
      <c r="I8" s="145">
        <v>6</v>
      </c>
    </row>
    <row r="9" spans="2:9" ht="28" customHeight="1" x14ac:dyDescent="0.25">
      <c r="B9" s="138" t="s">
        <v>12</v>
      </c>
      <c r="C9" s="6">
        <v>80</v>
      </c>
      <c r="D9" s="6">
        <v>2</v>
      </c>
      <c r="E9" s="6">
        <v>3</v>
      </c>
      <c r="F9" s="139">
        <v>5</v>
      </c>
      <c r="G9" s="139">
        <v>6</v>
      </c>
      <c r="H9" s="6">
        <v>7</v>
      </c>
      <c r="I9" s="145">
        <v>8</v>
      </c>
    </row>
    <row r="10" spans="2:9" ht="28" customHeight="1" x14ac:dyDescent="0.25">
      <c r="B10" s="138" t="s">
        <v>13</v>
      </c>
      <c r="C10" s="6">
        <v>125</v>
      </c>
      <c r="D10" s="6">
        <v>3</v>
      </c>
      <c r="E10" s="6">
        <v>4</v>
      </c>
      <c r="F10" s="139">
        <v>7</v>
      </c>
      <c r="G10" s="139">
        <v>8</v>
      </c>
      <c r="H10" s="6">
        <v>10</v>
      </c>
      <c r="I10" s="145">
        <v>11</v>
      </c>
    </row>
    <row r="11" spans="2:9" ht="28" customHeight="1" x14ac:dyDescent="0.25">
      <c r="B11" s="138" t="s">
        <v>14</v>
      </c>
      <c r="C11" s="6">
        <v>200</v>
      </c>
      <c r="D11" s="6">
        <v>5</v>
      </c>
      <c r="E11" s="6">
        <v>6</v>
      </c>
      <c r="F11" s="139">
        <v>10</v>
      </c>
      <c r="G11" s="139">
        <v>11</v>
      </c>
      <c r="H11" s="6">
        <v>14</v>
      </c>
      <c r="I11" s="145">
        <v>15</v>
      </c>
    </row>
    <row r="12" spans="2:9" ht="28" customHeight="1" x14ac:dyDescent="0.25">
      <c r="B12" s="140" t="s">
        <v>15</v>
      </c>
      <c r="C12" s="141">
        <v>315</v>
      </c>
      <c r="D12" s="141">
        <v>7</v>
      </c>
      <c r="E12" s="141">
        <v>8</v>
      </c>
      <c r="F12" s="142">
        <v>14</v>
      </c>
      <c r="G12" s="142">
        <v>15</v>
      </c>
      <c r="H12" s="141">
        <v>21</v>
      </c>
      <c r="I12" s="146">
        <v>22</v>
      </c>
    </row>
    <row r="14" spans="2:9" x14ac:dyDescent="0.25">
      <c r="B14" s="143" t="s">
        <v>16</v>
      </c>
      <c r="C14" s="143"/>
      <c r="D14" s="143"/>
    </row>
  </sheetData>
  <mergeCells count="4">
    <mergeCell ref="B2:I2"/>
    <mergeCell ref="D3:E3"/>
    <mergeCell ref="F3:G3"/>
    <mergeCell ref="H3:I3"/>
  </mergeCells>
  <phoneticPr fontId="2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A4" sqref="A4:M8"/>
    </sheetView>
  </sheetViews>
  <sheetFormatPr defaultColWidth="9" defaultRowHeight="15" x14ac:dyDescent="0.25"/>
  <cols>
    <col min="1" max="2" width="7" customWidth="1"/>
    <col min="3" max="3" width="12.08203125" customWidth="1"/>
    <col min="4" max="4" width="12.83203125" customWidth="1"/>
    <col min="5" max="5" width="12.08203125" customWidth="1"/>
    <col min="6" max="6" width="14.33203125" customWidth="1"/>
    <col min="7" max="10" width="10" customWidth="1"/>
    <col min="11" max="11" width="9.08203125" customWidth="1"/>
    <col min="12" max="13" width="10.58203125" customWidth="1"/>
  </cols>
  <sheetData>
    <row r="1" spans="1:13" ht="27.5" x14ac:dyDescent="0.25">
      <c r="A1" s="327" t="s">
        <v>220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</row>
    <row r="2" spans="1:13" s="1" customFormat="1" ht="16.5" x14ac:dyDescent="0.45">
      <c r="A2" s="339" t="s">
        <v>189</v>
      </c>
      <c r="B2" s="340" t="s">
        <v>194</v>
      </c>
      <c r="C2" s="340" t="s">
        <v>190</v>
      </c>
      <c r="D2" s="340" t="s">
        <v>191</v>
      </c>
      <c r="E2" s="340" t="s">
        <v>192</v>
      </c>
      <c r="F2" s="340" t="s">
        <v>193</v>
      </c>
      <c r="G2" s="339" t="s">
        <v>221</v>
      </c>
      <c r="H2" s="339"/>
      <c r="I2" s="339" t="s">
        <v>222</v>
      </c>
      <c r="J2" s="339"/>
      <c r="K2" s="343" t="s">
        <v>223</v>
      </c>
      <c r="L2" s="345" t="s">
        <v>224</v>
      </c>
      <c r="M2" s="347" t="s">
        <v>225</v>
      </c>
    </row>
    <row r="3" spans="1:13" s="1" customFormat="1" ht="16.5" x14ac:dyDescent="0.45">
      <c r="A3" s="339"/>
      <c r="B3" s="341"/>
      <c r="C3" s="341"/>
      <c r="D3" s="341"/>
      <c r="E3" s="341"/>
      <c r="F3" s="341"/>
      <c r="G3" s="3" t="s">
        <v>226</v>
      </c>
      <c r="H3" s="3" t="s">
        <v>227</v>
      </c>
      <c r="I3" s="3" t="s">
        <v>226</v>
      </c>
      <c r="J3" s="3" t="s">
        <v>227</v>
      </c>
      <c r="K3" s="344"/>
      <c r="L3" s="346"/>
      <c r="M3" s="348"/>
    </row>
    <row r="4" spans="1:13" ht="21" customHeight="1" x14ac:dyDescent="0.25">
      <c r="A4" s="10">
        <v>1</v>
      </c>
      <c r="B4" s="10" t="s">
        <v>207</v>
      </c>
      <c r="C4" s="11" t="s">
        <v>205</v>
      </c>
      <c r="D4" s="11" t="s">
        <v>206</v>
      </c>
      <c r="E4" s="11" t="s">
        <v>84</v>
      </c>
      <c r="F4" s="5" t="s">
        <v>28</v>
      </c>
      <c r="G4" s="10">
        <v>1</v>
      </c>
      <c r="H4" s="10">
        <v>0.5</v>
      </c>
      <c r="I4" s="10">
        <v>1</v>
      </c>
      <c r="J4" s="10">
        <v>0.8</v>
      </c>
      <c r="K4" s="10"/>
      <c r="L4" s="10"/>
      <c r="M4" s="10" t="s">
        <v>208</v>
      </c>
    </row>
    <row r="5" spans="1:13" x14ac:dyDescent="0.25">
      <c r="A5" s="20">
        <v>2</v>
      </c>
      <c r="B5" s="10" t="s">
        <v>207</v>
      </c>
      <c r="C5" s="5" t="s">
        <v>210</v>
      </c>
      <c r="D5" s="5" t="s">
        <v>206</v>
      </c>
      <c r="E5" s="5" t="s">
        <v>83</v>
      </c>
      <c r="F5" s="5" t="s">
        <v>28</v>
      </c>
      <c r="G5" s="5">
        <v>1</v>
      </c>
      <c r="H5" s="5">
        <v>0.5</v>
      </c>
      <c r="I5" s="5">
        <v>1</v>
      </c>
      <c r="J5" s="5">
        <v>0.8</v>
      </c>
      <c r="K5" s="5"/>
      <c r="L5" s="5"/>
      <c r="M5" s="5"/>
    </row>
    <row r="6" spans="1:13" x14ac:dyDescent="0.25">
      <c r="A6" s="20">
        <v>3</v>
      </c>
      <c r="B6" s="10" t="s">
        <v>207</v>
      </c>
      <c r="C6" s="5" t="s">
        <v>213</v>
      </c>
      <c r="D6" s="5" t="s">
        <v>206</v>
      </c>
      <c r="E6" s="5" t="s">
        <v>85</v>
      </c>
      <c r="F6" s="5" t="s">
        <v>28</v>
      </c>
      <c r="G6" s="5">
        <v>1</v>
      </c>
      <c r="H6" s="5">
        <v>0.5</v>
      </c>
      <c r="I6" s="5">
        <v>1</v>
      </c>
      <c r="J6" s="5">
        <v>0.8</v>
      </c>
      <c r="K6" s="5"/>
      <c r="L6" s="5"/>
      <c r="M6" s="5"/>
    </row>
    <row r="7" spans="1:13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3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17.5" x14ac:dyDescent="0.25">
      <c r="A11" s="334" t="s">
        <v>228</v>
      </c>
      <c r="B11" s="335"/>
      <c r="C11" s="335"/>
      <c r="D11" s="335"/>
      <c r="E11" s="336"/>
      <c r="F11" s="331"/>
      <c r="G11" s="333"/>
      <c r="H11" s="334" t="s">
        <v>229</v>
      </c>
      <c r="I11" s="335"/>
      <c r="J11" s="335"/>
      <c r="K11" s="336"/>
      <c r="L11" s="328"/>
      <c r="M11" s="330"/>
    </row>
    <row r="12" spans="1:13" ht="112.5" customHeight="1" x14ac:dyDescent="0.25">
      <c r="A12" s="342" t="s">
        <v>230</v>
      </c>
      <c r="B12" s="342"/>
      <c r="C12" s="338"/>
      <c r="D12" s="338"/>
      <c r="E12" s="338"/>
      <c r="F12" s="338"/>
      <c r="G12" s="338"/>
      <c r="H12" s="338"/>
      <c r="I12" s="338"/>
      <c r="J12" s="338"/>
      <c r="K12" s="338"/>
      <c r="L12" s="338"/>
      <c r="M12" s="338"/>
    </row>
    <row r="13" spans="1:13" x14ac:dyDescent="0.25">
      <c r="A13" t="s">
        <v>231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28" type="noConversion"/>
  <dataValidations count="1">
    <dataValidation type="list" allowBlank="1" showInputMessage="1" showErrorMessage="1" sqref="M4 M1:M3 M5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9"/>
  <sheetViews>
    <sheetView zoomScalePageLayoutView="125" workbookViewId="0">
      <selection activeCell="A18" sqref="A18:XFD18"/>
    </sheetView>
  </sheetViews>
  <sheetFormatPr defaultColWidth="9" defaultRowHeight="15" x14ac:dyDescent="0.25"/>
  <cols>
    <col min="1" max="2" width="8.58203125" customWidth="1"/>
    <col min="3" max="3" width="12.08203125" customWidth="1"/>
    <col min="4" max="4" width="12.83203125" customWidth="1"/>
    <col min="5" max="5" width="12.08203125" customWidth="1"/>
    <col min="6" max="6" width="14.33203125" customWidth="1"/>
    <col min="7" max="7" width="7.5" customWidth="1"/>
    <col min="8" max="9" width="6.33203125" customWidth="1"/>
    <col min="10" max="20" width="8.082031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27" t="s">
        <v>232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</row>
    <row r="2" spans="1:23" s="1" customFormat="1" ht="16" customHeight="1" x14ac:dyDescent="0.45">
      <c r="A2" s="340" t="s">
        <v>233</v>
      </c>
      <c r="B2" s="340" t="s">
        <v>194</v>
      </c>
      <c r="C2" s="340" t="s">
        <v>190</v>
      </c>
      <c r="D2" s="340" t="s">
        <v>191</v>
      </c>
      <c r="E2" s="340" t="s">
        <v>192</v>
      </c>
      <c r="F2" s="340" t="s">
        <v>193</v>
      </c>
      <c r="G2" s="356" t="s">
        <v>234</v>
      </c>
      <c r="H2" s="357"/>
      <c r="I2" s="358"/>
      <c r="J2" s="356" t="s">
        <v>235</v>
      </c>
      <c r="K2" s="357"/>
      <c r="L2" s="358"/>
      <c r="M2" s="356" t="s">
        <v>236</v>
      </c>
      <c r="N2" s="357"/>
      <c r="O2" s="358"/>
      <c r="P2" s="356" t="s">
        <v>237</v>
      </c>
      <c r="Q2" s="357"/>
      <c r="R2" s="358"/>
      <c r="S2" s="357" t="s">
        <v>238</v>
      </c>
      <c r="T2" s="357"/>
      <c r="U2" s="358"/>
      <c r="V2" s="359" t="s">
        <v>239</v>
      </c>
      <c r="W2" s="359" t="s">
        <v>203</v>
      </c>
    </row>
    <row r="3" spans="1:23" s="1" customFormat="1" ht="16.5" x14ac:dyDescent="0.45">
      <c r="A3" s="341"/>
      <c r="B3" s="355"/>
      <c r="C3" s="355"/>
      <c r="D3" s="355"/>
      <c r="E3" s="355"/>
      <c r="F3" s="355"/>
      <c r="G3" s="3" t="s">
        <v>240</v>
      </c>
      <c r="H3" s="3" t="s">
        <v>33</v>
      </c>
      <c r="I3" s="3" t="s">
        <v>194</v>
      </c>
      <c r="J3" s="3" t="s">
        <v>240</v>
      </c>
      <c r="K3" s="3" t="s">
        <v>33</v>
      </c>
      <c r="L3" s="3" t="s">
        <v>194</v>
      </c>
      <c r="M3" s="3" t="s">
        <v>240</v>
      </c>
      <c r="N3" s="3" t="s">
        <v>33</v>
      </c>
      <c r="O3" s="3" t="s">
        <v>194</v>
      </c>
      <c r="P3" s="3" t="s">
        <v>240</v>
      </c>
      <c r="Q3" s="3" t="s">
        <v>33</v>
      </c>
      <c r="R3" s="3" t="s">
        <v>194</v>
      </c>
      <c r="S3" s="3" t="s">
        <v>240</v>
      </c>
      <c r="T3" s="3" t="s">
        <v>33</v>
      </c>
      <c r="U3" s="3" t="s">
        <v>194</v>
      </c>
      <c r="V3" s="360"/>
      <c r="W3" s="360"/>
    </row>
    <row r="4" spans="1:23" x14ac:dyDescent="0.25">
      <c r="A4" s="352" t="s">
        <v>241</v>
      </c>
      <c r="B4" s="349"/>
      <c r="C4" s="349"/>
      <c r="D4" s="349"/>
      <c r="E4" s="349"/>
      <c r="F4" s="34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x14ac:dyDescent="0.25">
      <c r="A5" s="353"/>
      <c r="B5" s="350"/>
      <c r="C5" s="350"/>
      <c r="D5" s="350"/>
      <c r="E5" s="350"/>
      <c r="F5" s="350"/>
      <c r="G5" s="356" t="s">
        <v>242</v>
      </c>
      <c r="H5" s="357"/>
      <c r="I5" s="358"/>
      <c r="J5" s="356" t="s">
        <v>243</v>
      </c>
      <c r="K5" s="357"/>
      <c r="L5" s="358"/>
      <c r="M5" s="356" t="s">
        <v>244</v>
      </c>
      <c r="N5" s="357"/>
      <c r="O5" s="358"/>
      <c r="P5" s="356" t="s">
        <v>245</v>
      </c>
      <c r="Q5" s="357"/>
      <c r="R5" s="358"/>
      <c r="S5" s="357" t="s">
        <v>246</v>
      </c>
      <c r="T5" s="357"/>
      <c r="U5" s="358"/>
      <c r="V5" s="5"/>
      <c r="W5" s="5"/>
    </row>
    <row r="6" spans="1:23" x14ac:dyDescent="0.25">
      <c r="A6" s="353"/>
      <c r="B6" s="350"/>
      <c r="C6" s="350"/>
      <c r="D6" s="350"/>
      <c r="E6" s="350"/>
      <c r="F6" s="350"/>
      <c r="G6" s="3" t="s">
        <v>240</v>
      </c>
      <c r="H6" s="3" t="s">
        <v>33</v>
      </c>
      <c r="I6" s="3" t="s">
        <v>194</v>
      </c>
      <c r="J6" s="3" t="s">
        <v>240</v>
      </c>
      <c r="K6" s="3" t="s">
        <v>33</v>
      </c>
      <c r="L6" s="3" t="s">
        <v>194</v>
      </c>
      <c r="M6" s="3" t="s">
        <v>240</v>
      </c>
      <c r="N6" s="3" t="s">
        <v>33</v>
      </c>
      <c r="O6" s="3" t="s">
        <v>194</v>
      </c>
      <c r="P6" s="3" t="s">
        <v>240</v>
      </c>
      <c r="Q6" s="3" t="s">
        <v>33</v>
      </c>
      <c r="R6" s="3" t="s">
        <v>194</v>
      </c>
      <c r="S6" s="3" t="s">
        <v>240</v>
      </c>
      <c r="T6" s="3" t="s">
        <v>33</v>
      </c>
      <c r="U6" s="3" t="s">
        <v>194</v>
      </c>
      <c r="V6" s="5"/>
      <c r="W6" s="5"/>
    </row>
    <row r="7" spans="1:23" x14ac:dyDescent="0.25">
      <c r="A7" s="354"/>
      <c r="B7" s="351"/>
      <c r="C7" s="351"/>
      <c r="D7" s="351"/>
      <c r="E7" s="351"/>
      <c r="F7" s="351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x14ac:dyDescent="0.25">
      <c r="A8" s="349" t="s">
        <v>247</v>
      </c>
      <c r="B8" s="349"/>
      <c r="C8" s="349"/>
      <c r="D8" s="349"/>
      <c r="E8" s="349"/>
      <c r="F8" s="349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x14ac:dyDescent="0.25">
      <c r="A9" s="351"/>
      <c r="B9" s="351"/>
      <c r="C9" s="351"/>
      <c r="D9" s="351"/>
      <c r="E9" s="351"/>
      <c r="F9" s="351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x14ac:dyDescent="0.25">
      <c r="A10" s="349" t="s">
        <v>248</v>
      </c>
      <c r="B10" s="349"/>
      <c r="C10" s="349"/>
      <c r="D10" s="349"/>
      <c r="E10" s="349"/>
      <c r="F10" s="349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25">
      <c r="A11" s="351"/>
      <c r="B11" s="351"/>
      <c r="C11" s="351"/>
      <c r="D11" s="351"/>
      <c r="E11" s="351"/>
      <c r="F11" s="351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349" t="s">
        <v>249</v>
      </c>
      <c r="B12" s="349"/>
      <c r="C12" s="349"/>
      <c r="D12" s="349"/>
      <c r="E12" s="349"/>
      <c r="F12" s="34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5">
      <c r="A13" s="351"/>
      <c r="B13" s="351"/>
      <c r="C13" s="351"/>
      <c r="D13" s="351"/>
      <c r="E13" s="351"/>
      <c r="F13" s="35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25">
      <c r="A14" s="349" t="s">
        <v>250</v>
      </c>
      <c r="B14" s="349"/>
      <c r="C14" s="349"/>
      <c r="D14" s="349"/>
      <c r="E14" s="349"/>
      <c r="F14" s="34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x14ac:dyDescent="0.25">
      <c r="A15" s="351"/>
      <c r="B15" s="351"/>
      <c r="C15" s="351"/>
      <c r="D15" s="351"/>
      <c r="E15" s="351"/>
      <c r="F15" s="35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7.5" x14ac:dyDescent="0.25">
      <c r="A17" s="334" t="s">
        <v>251</v>
      </c>
      <c r="B17" s="335"/>
      <c r="C17" s="335"/>
      <c r="D17" s="335"/>
      <c r="E17" s="336"/>
      <c r="F17" s="331"/>
      <c r="G17" s="333"/>
      <c r="H17" s="19"/>
      <c r="I17" s="19"/>
      <c r="J17" s="334" t="s">
        <v>252</v>
      </c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6"/>
      <c r="V17" s="7"/>
      <c r="W17" s="9"/>
    </row>
    <row r="18" spans="1:23" ht="60.75" customHeight="1" x14ac:dyDescent="0.25">
      <c r="A18" s="337" t="s">
        <v>253</v>
      </c>
      <c r="B18" s="337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8"/>
    </row>
    <row r="19" spans="1:23" x14ac:dyDescent="0.25">
      <c r="A19" t="s">
        <v>231</v>
      </c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28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3"/>
  <sheetViews>
    <sheetView zoomScalePageLayoutView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58203125" customWidth="1"/>
    <col min="8" max="8" width="14" customWidth="1"/>
    <col min="9" max="9" width="11.5" customWidth="1"/>
    <col min="10" max="13" width="10" customWidth="1"/>
    <col min="14" max="14" width="10.58203125" customWidth="1"/>
  </cols>
  <sheetData>
    <row r="1" spans="1:14" ht="27.5" x14ac:dyDescent="0.25">
      <c r="A1" s="327" t="s">
        <v>254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</row>
    <row r="2" spans="1:14" s="1" customFormat="1" ht="16.5" x14ac:dyDescent="0.45">
      <c r="A2" s="15" t="s">
        <v>255</v>
      </c>
      <c r="B2" s="16" t="s">
        <v>190</v>
      </c>
      <c r="C2" s="16" t="s">
        <v>191</v>
      </c>
      <c r="D2" s="16" t="s">
        <v>192</v>
      </c>
      <c r="E2" s="16" t="s">
        <v>193</v>
      </c>
      <c r="F2" s="16" t="s">
        <v>194</v>
      </c>
      <c r="G2" s="15" t="s">
        <v>256</v>
      </c>
      <c r="H2" s="15" t="s">
        <v>257</v>
      </c>
      <c r="I2" s="15" t="s">
        <v>258</v>
      </c>
      <c r="J2" s="15" t="s">
        <v>257</v>
      </c>
      <c r="K2" s="15" t="s">
        <v>259</v>
      </c>
      <c r="L2" s="15" t="s">
        <v>257</v>
      </c>
      <c r="M2" s="16" t="s">
        <v>239</v>
      </c>
      <c r="N2" s="16" t="s">
        <v>203</v>
      </c>
    </row>
    <row r="3" spans="1:14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7" t="s">
        <v>255</v>
      </c>
      <c r="B4" s="18" t="s">
        <v>260</v>
      </c>
      <c r="C4" s="18" t="s">
        <v>240</v>
      </c>
      <c r="D4" s="18" t="s">
        <v>192</v>
      </c>
      <c r="E4" s="16" t="s">
        <v>193</v>
      </c>
      <c r="F4" s="16" t="s">
        <v>194</v>
      </c>
      <c r="G4" s="15" t="s">
        <v>256</v>
      </c>
      <c r="H4" s="15" t="s">
        <v>257</v>
      </c>
      <c r="I4" s="15" t="s">
        <v>258</v>
      </c>
      <c r="J4" s="15" t="s">
        <v>257</v>
      </c>
      <c r="K4" s="15" t="s">
        <v>259</v>
      </c>
      <c r="L4" s="15" t="s">
        <v>257</v>
      </c>
      <c r="M4" s="16" t="s">
        <v>239</v>
      </c>
      <c r="N4" s="16" t="s">
        <v>203</v>
      </c>
    </row>
    <row r="5" spans="1:14" x14ac:dyDescent="0.2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7.5" x14ac:dyDescent="0.25">
      <c r="A11" s="334" t="s">
        <v>251</v>
      </c>
      <c r="B11" s="335"/>
      <c r="C11" s="335"/>
      <c r="D11" s="336"/>
      <c r="E11" s="331"/>
      <c r="F11" s="332"/>
      <c r="G11" s="333"/>
      <c r="H11" s="19"/>
      <c r="I11" s="334" t="s">
        <v>252</v>
      </c>
      <c r="J11" s="335"/>
      <c r="K11" s="335"/>
      <c r="L11" s="7"/>
      <c r="M11" s="7"/>
      <c r="N11" s="9"/>
    </row>
    <row r="12" spans="1:14" ht="68.25" customHeight="1" x14ac:dyDescent="0.25">
      <c r="A12" s="337" t="s">
        <v>261</v>
      </c>
      <c r="B12" s="338"/>
      <c r="C12" s="338"/>
      <c r="D12" s="338"/>
      <c r="E12" s="338"/>
      <c r="F12" s="338"/>
      <c r="G12" s="338"/>
      <c r="H12" s="338"/>
      <c r="I12" s="338"/>
      <c r="J12" s="338"/>
      <c r="K12" s="338"/>
      <c r="L12" s="338"/>
      <c r="M12" s="338"/>
      <c r="N12" s="338"/>
    </row>
    <row r="13" spans="1:14" x14ac:dyDescent="0.25">
      <c r="A13" t="s">
        <v>231</v>
      </c>
    </row>
  </sheetData>
  <mergeCells count="5">
    <mergeCell ref="A1:N1"/>
    <mergeCell ref="A11:D11"/>
    <mergeCell ref="E11:G11"/>
    <mergeCell ref="I11:K11"/>
    <mergeCell ref="A12:N12"/>
  </mergeCells>
  <phoneticPr fontId="28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0"/>
  <sheetViews>
    <sheetView zoomScalePageLayoutView="125" workbookViewId="0">
      <selection activeCell="A9" sqref="A9:B14"/>
    </sheetView>
  </sheetViews>
  <sheetFormatPr defaultColWidth="9" defaultRowHeight="15" x14ac:dyDescent="0.25"/>
  <cols>
    <col min="1" max="1" width="16" customWidth="1"/>
    <col min="2" max="2" width="7" customWidth="1"/>
    <col min="3" max="3" width="12.08203125" customWidth="1"/>
    <col min="4" max="4" width="12.83203125" customWidth="1"/>
    <col min="5" max="5" width="12.08203125" customWidth="1"/>
    <col min="6" max="6" width="14.33203125" customWidth="1"/>
    <col min="7" max="7" width="22.33203125" customWidth="1"/>
    <col min="8" max="8" width="23.5" customWidth="1"/>
    <col min="9" max="9" width="14" customWidth="1"/>
    <col min="10" max="10" width="11.5" customWidth="1"/>
  </cols>
  <sheetData>
    <row r="1" spans="1:12" ht="27.5" x14ac:dyDescent="0.25">
      <c r="A1" s="327" t="s">
        <v>262</v>
      </c>
      <c r="B1" s="327"/>
      <c r="C1" s="327"/>
      <c r="D1" s="327"/>
      <c r="E1" s="327"/>
      <c r="F1" s="327"/>
      <c r="G1" s="327"/>
      <c r="H1" s="327"/>
      <c r="I1" s="327"/>
      <c r="J1" s="327"/>
    </row>
    <row r="2" spans="1:12" s="1" customFormat="1" ht="16.5" x14ac:dyDescent="0.45">
      <c r="A2" s="3" t="s">
        <v>233</v>
      </c>
      <c r="B2" s="4" t="s">
        <v>194</v>
      </c>
      <c r="C2" s="4" t="s">
        <v>190</v>
      </c>
      <c r="D2" s="4" t="s">
        <v>191</v>
      </c>
      <c r="E2" s="4" t="s">
        <v>192</v>
      </c>
      <c r="F2" s="4" t="s">
        <v>193</v>
      </c>
      <c r="G2" s="3" t="s">
        <v>263</v>
      </c>
      <c r="H2" s="3" t="s">
        <v>264</v>
      </c>
      <c r="I2" s="3" t="s">
        <v>265</v>
      </c>
      <c r="J2" s="3" t="s">
        <v>266</v>
      </c>
      <c r="K2" s="4" t="s">
        <v>239</v>
      </c>
      <c r="L2" s="4" t="s">
        <v>203</v>
      </c>
    </row>
    <row r="3" spans="1:12" ht="24" customHeight="1" x14ac:dyDescent="0.25">
      <c r="A3" s="6" t="s">
        <v>267</v>
      </c>
      <c r="B3" s="10" t="s">
        <v>207</v>
      </c>
      <c r="C3" s="11" t="s">
        <v>205</v>
      </c>
      <c r="D3" s="11" t="s">
        <v>206</v>
      </c>
      <c r="E3" s="11" t="s">
        <v>84</v>
      </c>
      <c r="F3" s="5" t="s">
        <v>28</v>
      </c>
      <c r="G3" s="10" t="s">
        <v>268</v>
      </c>
      <c r="H3" s="10" t="s">
        <v>269</v>
      </c>
      <c r="I3" s="5"/>
      <c r="J3" s="5"/>
      <c r="K3" s="14" t="s">
        <v>270</v>
      </c>
      <c r="L3" s="5"/>
    </row>
    <row r="4" spans="1:12" ht="22" customHeight="1" x14ac:dyDescent="0.25">
      <c r="A4" s="6" t="s">
        <v>267</v>
      </c>
      <c r="B4" s="10" t="s">
        <v>207</v>
      </c>
      <c r="C4" s="5" t="s">
        <v>210</v>
      </c>
      <c r="D4" s="5" t="s">
        <v>206</v>
      </c>
      <c r="E4" s="5" t="s">
        <v>83</v>
      </c>
      <c r="F4" s="5" t="s">
        <v>28</v>
      </c>
      <c r="G4" s="10" t="s">
        <v>268</v>
      </c>
      <c r="H4" s="10" t="s">
        <v>269</v>
      </c>
      <c r="I4" s="5"/>
      <c r="J4" s="5"/>
      <c r="K4" s="14" t="s">
        <v>270</v>
      </c>
      <c r="L4" s="5"/>
    </row>
    <row r="5" spans="1:12" ht="22" customHeight="1" x14ac:dyDescent="0.25">
      <c r="A5" s="6" t="s">
        <v>267</v>
      </c>
      <c r="B5" s="10" t="s">
        <v>207</v>
      </c>
      <c r="C5" s="5" t="s">
        <v>213</v>
      </c>
      <c r="D5" s="5" t="s">
        <v>206</v>
      </c>
      <c r="E5" s="5" t="s">
        <v>85</v>
      </c>
      <c r="F5" s="5" t="s">
        <v>28</v>
      </c>
      <c r="G5" s="10" t="s">
        <v>268</v>
      </c>
      <c r="H5" s="10" t="s">
        <v>269</v>
      </c>
      <c r="I5" s="5"/>
      <c r="J5" s="5"/>
      <c r="K5" s="14" t="s">
        <v>270</v>
      </c>
      <c r="L5" s="5"/>
    </row>
    <row r="6" spans="1:12" ht="22" customHeight="1" x14ac:dyDescent="0.25">
      <c r="A6" s="6" t="s">
        <v>267</v>
      </c>
      <c r="B6" s="10" t="s">
        <v>207</v>
      </c>
      <c r="C6" s="11" t="s">
        <v>205</v>
      </c>
      <c r="D6" s="11" t="s">
        <v>206</v>
      </c>
      <c r="E6" s="11" t="s">
        <v>84</v>
      </c>
      <c r="F6" s="5" t="s">
        <v>28</v>
      </c>
      <c r="G6" s="10" t="s">
        <v>271</v>
      </c>
      <c r="H6" s="10"/>
      <c r="I6" s="5" t="s">
        <v>272</v>
      </c>
      <c r="J6" s="5"/>
      <c r="K6" s="14" t="s">
        <v>270</v>
      </c>
      <c r="L6" s="5"/>
    </row>
    <row r="7" spans="1:12" ht="22" customHeight="1" x14ac:dyDescent="0.25">
      <c r="A7" s="6" t="s">
        <v>267</v>
      </c>
      <c r="B7" s="10" t="s">
        <v>207</v>
      </c>
      <c r="C7" s="5" t="s">
        <v>210</v>
      </c>
      <c r="D7" s="5" t="s">
        <v>206</v>
      </c>
      <c r="E7" s="5" t="s">
        <v>83</v>
      </c>
      <c r="F7" s="5" t="s">
        <v>28</v>
      </c>
      <c r="G7" s="10" t="s">
        <v>271</v>
      </c>
      <c r="H7" s="10"/>
      <c r="I7" s="5" t="s">
        <v>272</v>
      </c>
      <c r="J7" s="5"/>
      <c r="K7" s="14" t="s">
        <v>270</v>
      </c>
      <c r="L7" s="5"/>
    </row>
    <row r="8" spans="1:12" ht="22" customHeight="1" x14ac:dyDescent="0.25">
      <c r="A8" s="6" t="s">
        <v>267</v>
      </c>
      <c r="B8" s="10" t="s">
        <v>207</v>
      </c>
      <c r="C8" s="5" t="s">
        <v>213</v>
      </c>
      <c r="D8" s="5" t="s">
        <v>206</v>
      </c>
      <c r="E8" s="5" t="s">
        <v>85</v>
      </c>
      <c r="F8" s="5" t="s">
        <v>28</v>
      </c>
      <c r="G8" s="10" t="s">
        <v>271</v>
      </c>
      <c r="H8" s="10"/>
      <c r="I8" s="5" t="s">
        <v>272</v>
      </c>
      <c r="J8" s="5"/>
      <c r="K8" s="14" t="s">
        <v>270</v>
      </c>
      <c r="L8" s="5"/>
    </row>
    <row r="9" spans="1:12" ht="22" customHeight="1" x14ac:dyDescent="0.25">
      <c r="A9" s="6"/>
      <c r="B9" s="10"/>
      <c r="C9" s="11"/>
      <c r="D9" s="11"/>
      <c r="E9" s="11"/>
      <c r="F9" s="5"/>
      <c r="G9" s="10"/>
      <c r="H9" s="10"/>
      <c r="I9" s="5"/>
      <c r="J9" s="10"/>
      <c r="K9" s="14" t="s">
        <v>270</v>
      </c>
      <c r="L9" s="5"/>
    </row>
    <row r="10" spans="1:12" ht="22" customHeight="1" x14ac:dyDescent="0.25">
      <c r="A10" s="6"/>
      <c r="B10" s="10"/>
      <c r="C10" s="5"/>
      <c r="D10" s="5"/>
      <c r="E10" s="5"/>
      <c r="F10" s="5"/>
      <c r="G10" s="10"/>
      <c r="H10" s="10"/>
      <c r="I10" s="5"/>
      <c r="J10" s="10"/>
      <c r="K10" s="14" t="s">
        <v>270</v>
      </c>
      <c r="L10" s="5"/>
    </row>
    <row r="11" spans="1:12" ht="24" customHeight="1" x14ac:dyDescent="0.25">
      <c r="A11" s="6"/>
      <c r="B11" s="10"/>
      <c r="C11" s="5"/>
      <c r="D11" s="5"/>
      <c r="E11" s="5"/>
      <c r="F11" s="5"/>
      <c r="G11" s="10"/>
      <c r="H11" s="10"/>
      <c r="I11" s="5"/>
      <c r="J11" s="10"/>
      <c r="K11" s="14" t="s">
        <v>270</v>
      </c>
      <c r="L11" s="5"/>
    </row>
    <row r="12" spans="1:12" ht="22" customHeight="1" x14ac:dyDescent="0.25">
      <c r="A12" s="6"/>
      <c r="B12" s="10"/>
      <c r="C12" s="5"/>
      <c r="D12" s="10"/>
      <c r="E12" s="12"/>
      <c r="F12" s="13"/>
      <c r="G12" s="10"/>
      <c r="H12" s="10"/>
      <c r="I12" s="5"/>
      <c r="J12" s="10"/>
      <c r="K12" s="14" t="s">
        <v>270</v>
      </c>
      <c r="L12" s="5"/>
    </row>
    <row r="13" spans="1:12" ht="22" customHeight="1" x14ac:dyDescent="0.25">
      <c r="A13" s="6"/>
      <c r="B13" s="10"/>
      <c r="C13" s="5"/>
      <c r="D13" s="10"/>
      <c r="E13" s="12"/>
      <c r="F13" s="13"/>
      <c r="G13" s="10"/>
      <c r="H13" s="10"/>
      <c r="I13" s="5"/>
      <c r="J13" s="10"/>
      <c r="K13" s="14" t="s">
        <v>270</v>
      </c>
      <c r="L13" s="5"/>
    </row>
    <row r="14" spans="1:12" ht="22" customHeight="1" x14ac:dyDescent="0.25">
      <c r="A14" s="6"/>
      <c r="B14" s="10"/>
      <c r="C14" s="5"/>
      <c r="D14" s="10"/>
      <c r="E14" s="12"/>
      <c r="F14" s="13"/>
      <c r="G14" s="10"/>
      <c r="H14" s="10"/>
      <c r="I14" s="5"/>
      <c r="J14" s="10"/>
      <c r="K14" s="14" t="s">
        <v>270</v>
      </c>
      <c r="L14" s="5"/>
    </row>
    <row r="15" spans="1:12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s="2" customFormat="1" ht="17.5" x14ac:dyDescent="0.25">
      <c r="A18" s="334" t="s">
        <v>273</v>
      </c>
      <c r="B18" s="335"/>
      <c r="C18" s="335"/>
      <c r="D18" s="335"/>
      <c r="E18" s="336"/>
      <c r="F18" s="331"/>
      <c r="G18" s="333"/>
      <c r="H18" s="334" t="s">
        <v>274</v>
      </c>
      <c r="I18" s="335"/>
      <c r="J18" s="335"/>
      <c r="K18" s="7"/>
      <c r="L18" s="9"/>
    </row>
    <row r="19" spans="1:12" ht="79.5" customHeight="1" x14ac:dyDescent="0.25">
      <c r="A19" s="337" t="s">
        <v>275</v>
      </c>
      <c r="B19" s="337"/>
      <c r="C19" s="338"/>
      <c r="D19" s="338"/>
      <c r="E19" s="338"/>
      <c r="F19" s="338"/>
      <c r="G19" s="338"/>
      <c r="H19" s="338"/>
      <c r="I19" s="338"/>
      <c r="J19" s="338"/>
      <c r="K19" s="338"/>
      <c r="L19" s="338"/>
    </row>
    <row r="20" spans="1:12" x14ac:dyDescent="0.25">
      <c r="A20" t="s">
        <v>231</v>
      </c>
    </row>
  </sheetData>
  <mergeCells count="5">
    <mergeCell ref="A1:J1"/>
    <mergeCell ref="A18:E18"/>
    <mergeCell ref="F18:G18"/>
    <mergeCell ref="H18:J18"/>
    <mergeCell ref="A19:L19"/>
  </mergeCells>
  <phoneticPr fontId="28" type="noConversion"/>
  <dataValidations count="1">
    <dataValidation type="list" allowBlank="1" showInputMessage="1" showErrorMessage="1" sqref="L5 L6 L3:L4 L7:L8 L9:L10 L11:L12 L13:L14 L15:L16 L17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5"/>
  <sheetViews>
    <sheetView zoomScalePageLayoutView="125" workbookViewId="0">
      <selection activeCell="D23" sqref="D23"/>
    </sheetView>
  </sheetViews>
  <sheetFormatPr defaultColWidth="9" defaultRowHeight="15" x14ac:dyDescent="0.25"/>
  <cols>
    <col min="1" max="1" width="7" customWidth="1"/>
    <col min="2" max="2" width="10" customWidth="1"/>
    <col min="3" max="3" width="16.08203125" customWidth="1"/>
    <col min="4" max="4" width="12.08203125" customWidth="1"/>
    <col min="5" max="5" width="24" customWidth="1"/>
    <col min="6" max="6" width="12.83203125" customWidth="1"/>
    <col min="7" max="7" width="12" customWidth="1"/>
    <col min="8" max="8" width="12.58203125" customWidth="1"/>
    <col min="9" max="9" width="13.33203125" customWidth="1"/>
  </cols>
  <sheetData>
    <row r="1" spans="1:9" ht="27.5" x14ac:dyDescent="0.25">
      <c r="A1" s="327" t="s">
        <v>276</v>
      </c>
      <c r="B1" s="327"/>
      <c r="C1" s="327"/>
      <c r="D1" s="327"/>
      <c r="E1" s="327"/>
      <c r="F1" s="327"/>
      <c r="G1" s="327"/>
      <c r="H1" s="327"/>
      <c r="I1" s="327"/>
    </row>
    <row r="2" spans="1:9" s="1" customFormat="1" ht="16.5" x14ac:dyDescent="0.45">
      <c r="A2" s="339" t="s">
        <v>189</v>
      </c>
      <c r="B2" s="340" t="s">
        <v>194</v>
      </c>
      <c r="C2" s="340" t="s">
        <v>240</v>
      </c>
      <c r="D2" s="340" t="s">
        <v>192</v>
      </c>
      <c r="E2" s="340" t="s">
        <v>193</v>
      </c>
      <c r="F2" s="3" t="s">
        <v>277</v>
      </c>
      <c r="G2" s="3" t="s">
        <v>222</v>
      </c>
      <c r="H2" s="343" t="s">
        <v>223</v>
      </c>
      <c r="I2" s="347" t="s">
        <v>225</v>
      </c>
    </row>
    <row r="3" spans="1:9" s="1" customFormat="1" ht="16.5" x14ac:dyDescent="0.45">
      <c r="A3" s="339"/>
      <c r="B3" s="341"/>
      <c r="C3" s="341"/>
      <c r="D3" s="341"/>
      <c r="E3" s="341"/>
      <c r="F3" s="3" t="s">
        <v>278</v>
      </c>
      <c r="G3" s="3" t="s">
        <v>226</v>
      </c>
      <c r="H3" s="344"/>
      <c r="I3" s="348"/>
    </row>
    <row r="4" spans="1:9" x14ac:dyDescent="0.25">
      <c r="A4" s="5">
        <v>1</v>
      </c>
      <c r="B4" s="6" t="s">
        <v>207</v>
      </c>
      <c r="C4" s="5" t="s">
        <v>279</v>
      </c>
      <c r="D4" s="5" t="s">
        <v>83</v>
      </c>
      <c r="E4" s="5" t="s">
        <v>280</v>
      </c>
      <c r="F4" s="5">
        <v>9</v>
      </c>
      <c r="G4" s="5">
        <v>0.1</v>
      </c>
      <c r="H4" s="5"/>
      <c r="I4" s="5"/>
    </row>
    <row r="5" spans="1:9" x14ac:dyDescent="0.25">
      <c r="A5" s="5">
        <v>2</v>
      </c>
      <c r="B5" s="6" t="s">
        <v>207</v>
      </c>
      <c r="C5" s="5" t="s">
        <v>279</v>
      </c>
      <c r="D5" s="5" t="s">
        <v>84</v>
      </c>
      <c r="E5" s="5" t="s">
        <v>28</v>
      </c>
      <c r="F5" s="5">
        <v>9</v>
      </c>
      <c r="G5" s="5">
        <v>0.1</v>
      </c>
      <c r="H5" s="5"/>
      <c r="I5" s="5"/>
    </row>
    <row r="6" spans="1:9" x14ac:dyDescent="0.25">
      <c r="A6" s="5">
        <v>3</v>
      </c>
      <c r="B6" s="6" t="s">
        <v>207</v>
      </c>
      <c r="C6" s="5" t="s">
        <v>279</v>
      </c>
      <c r="D6" s="5" t="s">
        <v>85</v>
      </c>
      <c r="E6" s="5" t="s">
        <v>280</v>
      </c>
      <c r="F6" s="5">
        <v>9</v>
      </c>
      <c r="G6" s="5">
        <v>0.1</v>
      </c>
      <c r="H6" s="5"/>
      <c r="I6" s="5"/>
    </row>
    <row r="7" spans="1:9" x14ac:dyDescent="0.25">
      <c r="A7" s="5">
        <v>4</v>
      </c>
      <c r="B7" s="6" t="s">
        <v>207</v>
      </c>
      <c r="C7" s="5" t="s">
        <v>279</v>
      </c>
      <c r="D7" s="5" t="s">
        <v>215</v>
      </c>
      <c r="E7" s="5" t="s">
        <v>281</v>
      </c>
      <c r="F7" s="5">
        <v>9</v>
      </c>
      <c r="G7" s="5">
        <v>0.2</v>
      </c>
      <c r="H7" s="5"/>
      <c r="I7" s="5"/>
    </row>
    <row r="8" spans="1:9" x14ac:dyDescent="0.25">
      <c r="A8" s="5">
        <v>5</v>
      </c>
      <c r="B8" s="6" t="s">
        <v>282</v>
      </c>
      <c r="C8" s="5" t="s">
        <v>283</v>
      </c>
      <c r="D8" s="5" t="s">
        <v>83</v>
      </c>
      <c r="E8" s="5" t="s">
        <v>28</v>
      </c>
      <c r="F8" s="5">
        <v>-1</v>
      </c>
      <c r="G8" s="5">
        <v>-1.5</v>
      </c>
      <c r="H8" s="5"/>
      <c r="I8" s="5"/>
    </row>
    <row r="9" spans="1:9" x14ac:dyDescent="0.25">
      <c r="A9" s="5">
        <v>6</v>
      </c>
      <c r="B9" s="6" t="s">
        <v>282</v>
      </c>
      <c r="C9" s="5" t="s">
        <v>283</v>
      </c>
      <c r="D9" s="5" t="s">
        <v>84</v>
      </c>
      <c r="E9" s="5" t="s">
        <v>28</v>
      </c>
      <c r="F9" s="5">
        <v>-1</v>
      </c>
      <c r="G9" s="5">
        <v>-1.5</v>
      </c>
      <c r="H9" s="6"/>
      <c r="I9" s="6"/>
    </row>
    <row r="10" spans="1:9" x14ac:dyDescent="0.25">
      <c r="A10" s="5">
        <v>7</v>
      </c>
      <c r="B10" s="6" t="s">
        <v>282</v>
      </c>
      <c r="C10" s="5" t="s">
        <v>283</v>
      </c>
      <c r="D10" s="5" t="s">
        <v>85</v>
      </c>
      <c r="E10" s="5" t="s">
        <v>28</v>
      </c>
      <c r="F10" s="5">
        <v>-1</v>
      </c>
      <c r="G10" s="5">
        <v>-1.5</v>
      </c>
      <c r="H10" s="6"/>
      <c r="I10" s="6"/>
    </row>
    <row r="11" spans="1:9" x14ac:dyDescent="0.25">
      <c r="A11" s="5">
        <v>8</v>
      </c>
      <c r="B11" s="6"/>
      <c r="C11" s="6"/>
      <c r="D11" s="6"/>
      <c r="E11" s="6"/>
      <c r="F11" s="6"/>
      <c r="G11" s="6"/>
      <c r="H11" s="6"/>
      <c r="I11" s="6"/>
    </row>
    <row r="12" spans="1:9" x14ac:dyDescent="0.25">
      <c r="A12" s="6"/>
      <c r="B12" s="6"/>
      <c r="C12" s="6"/>
      <c r="D12" s="6"/>
      <c r="E12" s="6"/>
      <c r="F12" s="6"/>
      <c r="G12" s="6"/>
      <c r="H12" s="6"/>
      <c r="I12" s="6"/>
    </row>
    <row r="13" spans="1:9" s="2" customFormat="1" ht="17.5" x14ac:dyDescent="0.25">
      <c r="A13" s="334" t="s">
        <v>284</v>
      </c>
      <c r="B13" s="335"/>
      <c r="C13" s="335"/>
      <c r="D13" s="336"/>
      <c r="E13" s="8"/>
      <c r="F13" s="334" t="s">
        <v>274</v>
      </c>
      <c r="G13" s="335"/>
      <c r="H13" s="336"/>
      <c r="I13" s="9"/>
    </row>
    <row r="14" spans="1:9" ht="39" customHeight="1" x14ac:dyDescent="0.25">
      <c r="A14" s="337" t="s">
        <v>285</v>
      </c>
      <c r="B14" s="337"/>
      <c r="C14" s="338"/>
      <c r="D14" s="338"/>
      <c r="E14" s="338"/>
      <c r="F14" s="338"/>
      <c r="G14" s="338"/>
      <c r="H14" s="338"/>
      <c r="I14" s="338"/>
    </row>
    <row r="15" spans="1:9" x14ac:dyDescent="0.25">
      <c r="A15" t="s">
        <v>231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phoneticPr fontId="28" type="noConversion"/>
  <dataValidations count="1">
    <dataValidation type="list" allowBlank="1" showInputMessage="1" showErrorMessage="1" sqref="I7 I1:I6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3"/>
  <sheetViews>
    <sheetView tabSelected="1" zoomScalePageLayoutView="125" workbookViewId="0">
      <selection activeCell="A39" sqref="A39:K39"/>
    </sheetView>
  </sheetViews>
  <sheetFormatPr defaultColWidth="10.33203125" defaultRowHeight="16.5" customHeight="1" x14ac:dyDescent="0.25"/>
  <cols>
    <col min="1" max="2" width="10.33203125" style="43"/>
    <col min="3" max="3" width="9.33203125" style="43" customWidth="1"/>
    <col min="4" max="4" width="9.58203125" style="43" customWidth="1"/>
    <col min="5" max="5" width="9.5" style="43" customWidth="1"/>
    <col min="6" max="6" width="10" style="43" customWidth="1"/>
    <col min="7" max="7" width="11.08203125" style="43" customWidth="1"/>
    <col min="8" max="8" width="10.08203125" style="43" customWidth="1"/>
    <col min="9" max="9" width="10.33203125" style="43"/>
    <col min="10" max="10" width="8" style="43" customWidth="1"/>
    <col min="11" max="11" width="10.58203125" style="43" customWidth="1"/>
    <col min="12" max="16384" width="10.33203125" style="43"/>
  </cols>
  <sheetData>
    <row r="1" spans="1:11" ht="21" x14ac:dyDescent="0.25">
      <c r="A1" s="224" t="s">
        <v>17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1" ht="15" x14ac:dyDescent="0.25">
      <c r="A2" s="82" t="s">
        <v>18</v>
      </c>
      <c r="B2" s="225" t="s">
        <v>19</v>
      </c>
      <c r="C2" s="225"/>
      <c r="D2" s="226" t="s">
        <v>20</v>
      </c>
      <c r="E2" s="226"/>
      <c r="F2" s="227" t="s">
        <v>21</v>
      </c>
      <c r="G2" s="227"/>
      <c r="H2" s="83" t="s">
        <v>22</v>
      </c>
      <c r="I2" s="228" t="s">
        <v>23</v>
      </c>
      <c r="J2" s="228"/>
      <c r="K2" s="229"/>
    </row>
    <row r="3" spans="1:11" ht="15" x14ac:dyDescent="0.25">
      <c r="A3" s="218" t="s">
        <v>24</v>
      </c>
      <c r="B3" s="219"/>
      <c r="C3" s="220"/>
      <c r="D3" s="221" t="s">
        <v>25</v>
      </c>
      <c r="E3" s="222"/>
      <c r="F3" s="222"/>
      <c r="G3" s="223"/>
      <c r="H3" s="221" t="s">
        <v>26</v>
      </c>
      <c r="I3" s="222"/>
      <c r="J3" s="222"/>
      <c r="K3" s="223"/>
    </row>
    <row r="4" spans="1:11" ht="15" x14ac:dyDescent="0.25">
      <c r="A4" s="86" t="s">
        <v>27</v>
      </c>
      <c r="B4" s="216" t="s">
        <v>286</v>
      </c>
      <c r="C4" s="217"/>
      <c r="D4" s="210" t="s">
        <v>29</v>
      </c>
      <c r="E4" s="211"/>
      <c r="F4" s="208">
        <v>45468</v>
      </c>
      <c r="G4" s="209"/>
      <c r="H4" s="210" t="s">
        <v>30</v>
      </c>
      <c r="I4" s="211"/>
      <c r="J4" s="48" t="s">
        <v>31</v>
      </c>
      <c r="K4" s="49" t="s">
        <v>32</v>
      </c>
    </row>
    <row r="5" spans="1:11" ht="15" x14ac:dyDescent="0.25">
      <c r="A5" s="88" t="s">
        <v>33</v>
      </c>
      <c r="B5" s="216" t="s">
        <v>287</v>
      </c>
      <c r="C5" s="217"/>
      <c r="D5" s="210" t="s">
        <v>35</v>
      </c>
      <c r="E5" s="211"/>
      <c r="F5" s="208">
        <v>45445</v>
      </c>
      <c r="G5" s="209"/>
      <c r="H5" s="210" t="s">
        <v>36</v>
      </c>
      <c r="I5" s="211"/>
      <c r="J5" s="48" t="s">
        <v>31</v>
      </c>
      <c r="K5" s="49" t="s">
        <v>32</v>
      </c>
    </row>
    <row r="6" spans="1:11" ht="15" x14ac:dyDescent="0.25">
      <c r="A6" s="86" t="s">
        <v>37</v>
      </c>
      <c r="B6" s="51">
        <v>2</v>
      </c>
      <c r="C6" s="89">
        <v>6</v>
      </c>
      <c r="D6" s="88" t="s">
        <v>38</v>
      </c>
      <c r="E6" s="100"/>
      <c r="F6" s="208">
        <v>45462</v>
      </c>
      <c r="G6" s="209"/>
      <c r="H6" s="210" t="s">
        <v>39</v>
      </c>
      <c r="I6" s="211"/>
      <c r="J6" s="48" t="s">
        <v>31</v>
      </c>
      <c r="K6" s="49" t="s">
        <v>32</v>
      </c>
    </row>
    <row r="7" spans="1:11" ht="15" x14ac:dyDescent="0.25">
      <c r="A7" s="86" t="s">
        <v>40</v>
      </c>
      <c r="B7" s="206">
        <v>2243</v>
      </c>
      <c r="C7" s="207"/>
      <c r="D7" s="88" t="s">
        <v>41</v>
      </c>
      <c r="E7" s="99"/>
      <c r="F7" s="208">
        <v>45465</v>
      </c>
      <c r="G7" s="209"/>
      <c r="H7" s="210" t="s">
        <v>42</v>
      </c>
      <c r="I7" s="211"/>
      <c r="J7" s="48" t="s">
        <v>31</v>
      </c>
      <c r="K7" s="49" t="s">
        <v>32</v>
      </c>
    </row>
    <row r="8" spans="1:11" ht="15" x14ac:dyDescent="0.25">
      <c r="A8" s="112"/>
      <c r="B8" s="212"/>
      <c r="C8" s="213"/>
      <c r="D8" s="177" t="s">
        <v>43</v>
      </c>
      <c r="E8" s="178"/>
      <c r="F8" s="214">
        <v>45465</v>
      </c>
      <c r="G8" s="215"/>
      <c r="H8" s="177" t="s">
        <v>44</v>
      </c>
      <c r="I8" s="178"/>
      <c r="J8" s="101" t="s">
        <v>31</v>
      </c>
      <c r="K8" s="107" t="s">
        <v>32</v>
      </c>
    </row>
    <row r="9" spans="1:11" ht="15" x14ac:dyDescent="0.25">
      <c r="A9" s="200" t="s">
        <v>45</v>
      </c>
      <c r="B9" s="201"/>
      <c r="C9" s="201"/>
      <c r="D9" s="201"/>
      <c r="E9" s="201"/>
      <c r="F9" s="201"/>
      <c r="G9" s="201"/>
      <c r="H9" s="201"/>
      <c r="I9" s="201"/>
      <c r="J9" s="201"/>
      <c r="K9" s="202"/>
    </row>
    <row r="10" spans="1:11" ht="15" x14ac:dyDescent="0.25">
      <c r="A10" s="174" t="s">
        <v>46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6"/>
    </row>
    <row r="11" spans="1:11" ht="15" x14ac:dyDescent="0.25">
      <c r="A11" s="113" t="s">
        <v>47</v>
      </c>
      <c r="B11" s="114" t="s">
        <v>48</v>
      </c>
      <c r="C11" s="115" t="s">
        <v>49</v>
      </c>
      <c r="D11" s="116"/>
      <c r="E11" s="117" t="s">
        <v>50</v>
      </c>
      <c r="F11" s="114" t="s">
        <v>48</v>
      </c>
      <c r="G11" s="115" t="s">
        <v>49</v>
      </c>
      <c r="H11" s="115" t="s">
        <v>51</v>
      </c>
      <c r="I11" s="117" t="s">
        <v>52</v>
      </c>
      <c r="J11" s="114" t="s">
        <v>48</v>
      </c>
      <c r="K11" s="131" t="s">
        <v>49</v>
      </c>
    </row>
    <row r="12" spans="1:11" ht="15" x14ac:dyDescent="0.25">
      <c r="A12" s="88" t="s">
        <v>53</v>
      </c>
      <c r="B12" s="98" t="s">
        <v>48</v>
      </c>
      <c r="C12" s="48" t="s">
        <v>49</v>
      </c>
      <c r="D12" s="99"/>
      <c r="E12" s="100" t="s">
        <v>54</v>
      </c>
      <c r="F12" s="98" t="s">
        <v>48</v>
      </c>
      <c r="G12" s="48" t="s">
        <v>49</v>
      </c>
      <c r="H12" s="48" t="s">
        <v>51</v>
      </c>
      <c r="I12" s="100" t="s">
        <v>55</v>
      </c>
      <c r="J12" s="98" t="s">
        <v>48</v>
      </c>
      <c r="K12" s="49" t="s">
        <v>49</v>
      </c>
    </row>
    <row r="13" spans="1:11" ht="15" x14ac:dyDescent="0.25">
      <c r="A13" s="88" t="s">
        <v>56</v>
      </c>
      <c r="B13" s="98" t="s">
        <v>48</v>
      </c>
      <c r="C13" s="48" t="s">
        <v>49</v>
      </c>
      <c r="D13" s="99"/>
      <c r="E13" s="100" t="s">
        <v>57</v>
      </c>
      <c r="F13" s="48" t="s">
        <v>58</v>
      </c>
      <c r="G13" s="48" t="s">
        <v>59</v>
      </c>
      <c r="H13" s="48" t="s">
        <v>51</v>
      </c>
      <c r="I13" s="100" t="s">
        <v>60</v>
      </c>
      <c r="J13" s="98" t="s">
        <v>48</v>
      </c>
      <c r="K13" s="49" t="s">
        <v>49</v>
      </c>
    </row>
    <row r="14" spans="1:11" ht="15" x14ac:dyDescent="0.25">
      <c r="A14" s="177" t="s">
        <v>61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9"/>
    </row>
    <row r="15" spans="1:11" ht="15" x14ac:dyDescent="0.25">
      <c r="A15" s="174" t="s">
        <v>62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6"/>
    </row>
    <row r="16" spans="1:11" ht="15" x14ac:dyDescent="0.25">
      <c r="A16" s="118" t="s">
        <v>63</v>
      </c>
      <c r="B16" s="115" t="s">
        <v>58</v>
      </c>
      <c r="C16" s="115" t="s">
        <v>59</v>
      </c>
      <c r="D16" s="119"/>
      <c r="E16" s="120" t="s">
        <v>64</v>
      </c>
      <c r="F16" s="115" t="s">
        <v>58</v>
      </c>
      <c r="G16" s="115" t="s">
        <v>59</v>
      </c>
      <c r="H16" s="121"/>
      <c r="I16" s="120" t="s">
        <v>65</v>
      </c>
      <c r="J16" s="115" t="s">
        <v>58</v>
      </c>
      <c r="K16" s="131" t="s">
        <v>59</v>
      </c>
    </row>
    <row r="17" spans="1:22" ht="16.5" customHeight="1" x14ac:dyDescent="0.25">
      <c r="A17" s="90" t="s">
        <v>66</v>
      </c>
      <c r="B17" s="48" t="s">
        <v>58</v>
      </c>
      <c r="C17" s="48" t="s">
        <v>59</v>
      </c>
      <c r="D17" s="51"/>
      <c r="E17" s="102" t="s">
        <v>67</v>
      </c>
      <c r="F17" s="48" t="s">
        <v>58</v>
      </c>
      <c r="G17" s="48" t="s">
        <v>59</v>
      </c>
      <c r="H17" s="122"/>
      <c r="I17" s="102" t="s">
        <v>68</v>
      </c>
      <c r="J17" s="48" t="s">
        <v>58</v>
      </c>
      <c r="K17" s="49" t="s">
        <v>59</v>
      </c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</row>
    <row r="18" spans="1:22" ht="18" customHeight="1" x14ac:dyDescent="0.25">
      <c r="A18" s="203" t="s">
        <v>69</v>
      </c>
      <c r="B18" s="204"/>
      <c r="C18" s="204"/>
      <c r="D18" s="204"/>
      <c r="E18" s="204"/>
      <c r="F18" s="204"/>
      <c r="G18" s="204"/>
      <c r="H18" s="204"/>
      <c r="I18" s="204"/>
      <c r="J18" s="204"/>
      <c r="K18" s="205"/>
    </row>
    <row r="19" spans="1:22" ht="18" customHeight="1" x14ac:dyDescent="0.25">
      <c r="A19" s="174" t="s">
        <v>70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6"/>
    </row>
    <row r="20" spans="1:22" ht="16.5" customHeight="1" x14ac:dyDescent="0.25">
      <c r="A20" s="191" t="s">
        <v>71</v>
      </c>
      <c r="B20" s="192"/>
      <c r="C20" s="192"/>
      <c r="D20" s="192"/>
      <c r="E20" s="192"/>
      <c r="F20" s="192"/>
      <c r="G20" s="192"/>
      <c r="H20" s="192"/>
      <c r="I20" s="192"/>
      <c r="J20" s="192"/>
      <c r="K20" s="193"/>
    </row>
    <row r="21" spans="1:22" ht="21.75" customHeight="1" x14ac:dyDescent="0.25">
      <c r="A21" s="123" t="s">
        <v>72</v>
      </c>
      <c r="B21" s="102" t="s">
        <v>73</v>
      </c>
      <c r="C21" s="102" t="s">
        <v>74</v>
      </c>
      <c r="D21" s="102" t="s">
        <v>75</v>
      </c>
      <c r="E21" s="102" t="s">
        <v>76</v>
      </c>
      <c r="F21" s="102" t="s">
        <v>77</v>
      </c>
      <c r="G21" s="102" t="s">
        <v>78</v>
      </c>
      <c r="H21" s="102" t="s">
        <v>79</v>
      </c>
      <c r="I21" s="102" t="s">
        <v>80</v>
      </c>
      <c r="J21" s="102" t="s">
        <v>81</v>
      </c>
      <c r="K21" s="70" t="s">
        <v>82</v>
      </c>
    </row>
    <row r="22" spans="1:22" ht="16.5" customHeight="1" x14ac:dyDescent="0.25">
      <c r="A22" s="91" t="s">
        <v>83</v>
      </c>
      <c r="B22" s="124"/>
      <c r="C22" s="124"/>
      <c r="D22" s="124">
        <v>1</v>
      </c>
      <c r="E22" s="124">
        <v>1</v>
      </c>
      <c r="F22" s="124">
        <v>1</v>
      </c>
      <c r="G22" s="124">
        <v>1</v>
      </c>
      <c r="H22" s="124">
        <v>1</v>
      </c>
      <c r="I22" s="124">
        <v>1</v>
      </c>
      <c r="J22" s="124"/>
      <c r="K22" s="133"/>
    </row>
    <row r="23" spans="1:22" ht="16.5" customHeight="1" x14ac:dyDescent="0.25">
      <c r="A23" s="91" t="s">
        <v>84</v>
      </c>
      <c r="B23" s="124"/>
      <c r="C23" s="124"/>
      <c r="D23" s="124">
        <v>1</v>
      </c>
      <c r="E23" s="124">
        <v>1</v>
      </c>
      <c r="F23" s="124">
        <v>1</v>
      </c>
      <c r="G23" s="124">
        <v>1</v>
      </c>
      <c r="H23" s="124">
        <v>1</v>
      </c>
      <c r="I23" s="124">
        <v>1</v>
      </c>
      <c r="J23" s="124"/>
      <c r="K23" s="134"/>
    </row>
    <row r="24" spans="1:22" ht="16.5" customHeight="1" x14ac:dyDescent="0.25">
      <c r="A24" s="91"/>
      <c r="B24" s="124"/>
      <c r="C24" s="124"/>
      <c r="D24" s="124"/>
      <c r="E24" s="124"/>
      <c r="F24" s="124"/>
      <c r="G24" s="124"/>
      <c r="H24" s="124"/>
      <c r="I24" s="124"/>
      <c r="J24" s="124"/>
      <c r="K24" s="134"/>
    </row>
    <row r="25" spans="1:22" ht="16.5" customHeight="1" x14ac:dyDescent="0.25">
      <c r="A25" s="91"/>
      <c r="B25" s="124"/>
      <c r="C25" s="124"/>
      <c r="D25" s="124"/>
      <c r="E25" s="124"/>
      <c r="F25" s="124"/>
      <c r="G25" s="124"/>
      <c r="H25" s="124"/>
      <c r="I25" s="124"/>
      <c r="J25" s="124"/>
      <c r="K25" s="68"/>
    </row>
    <row r="26" spans="1:22" ht="16.5" customHeight="1" x14ac:dyDescent="0.25">
      <c r="A26" s="91"/>
      <c r="B26" s="124"/>
      <c r="C26" s="124"/>
      <c r="D26" s="124"/>
      <c r="E26" s="124"/>
      <c r="F26" s="124"/>
      <c r="G26" s="124"/>
      <c r="H26" s="124"/>
      <c r="I26" s="124"/>
      <c r="J26" s="124"/>
      <c r="K26" s="68"/>
    </row>
    <row r="27" spans="1:22" ht="16.5" customHeight="1" x14ac:dyDescent="0.25">
      <c r="A27" s="91"/>
      <c r="B27" s="124"/>
      <c r="C27" s="124"/>
      <c r="D27" s="124"/>
      <c r="E27" s="124"/>
      <c r="F27" s="124"/>
      <c r="G27" s="124"/>
      <c r="H27" s="124"/>
      <c r="I27" s="124"/>
      <c r="J27" s="124"/>
      <c r="K27" s="68"/>
    </row>
    <row r="28" spans="1:22" ht="16.5" customHeight="1" x14ac:dyDescent="0.25">
      <c r="A28" s="91"/>
      <c r="B28" s="124"/>
      <c r="C28" s="124"/>
      <c r="D28" s="124"/>
      <c r="E28" s="124"/>
      <c r="F28" s="124"/>
      <c r="G28" s="124"/>
      <c r="H28" s="124"/>
      <c r="I28" s="124"/>
      <c r="J28" s="124"/>
      <c r="K28" s="68"/>
    </row>
    <row r="29" spans="1:22" ht="18" customHeight="1" x14ac:dyDescent="0.25">
      <c r="A29" s="180" t="s">
        <v>86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2"/>
    </row>
    <row r="30" spans="1:22" ht="18.75" customHeight="1" x14ac:dyDescent="0.25">
      <c r="A30" s="194" t="s">
        <v>315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6"/>
    </row>
    <row r="31" spans="1:22" ht="18.75" customHeight="1" x14ac:dyDescent="0.25">
      <c r="A31" s="197"/>
      <c r="B31" s="198"/>
      <c r="C31" s="198"/>
      <c r="D31" s="198"/>
      <c r="E31" s="198"/>
      <c r="F31" s="198"/>
      <c r="G31" s="198"/>
      <c r="H31" s="198"/>
      <c r="I31" s="198"/>
      <c r="J31" s="198"/>
      <c r="K31" s="199"/>
    </row>
    <row r="32" spans="1:22" ht="18" customHeight="1" x14ac:dyDescent="0.25">
      <c r="A32" s="180" t="s">
        <v>87</v>
      </c>
      <c r="B32" s="181"/>
      <c r="C32" s="181"/>
      <c r="D32" s="181"/>
      <c r="E32" s="181"/>
      <c r="F32" s="181"/>
      <c r="G32" s="181"/>
      <c r="H32" s="181"/>
      <c r="I32" s="181"/>
      <c r="J32" s="181"/>
      <c r="K32" s="182"/>
    </row>
    <row r="33" spans="1:11" ht="15" x14ac:dyDescent="0.25">
      <c r="A33" s="183" t="s">
        <v>88</v>
      </c>
      <c r="B33" s="184"/>
      <c r="C33" s="184"/>
      <c r="D33" s="184"/>
      <c r="E33" s="184"/>
      <c r="F33" s="184"/>
      <c r="G33" s="184"/>
      <c r="H33" s="184"/>
      <c r="I33" s="184"/>
      <c r="J33" s="184"/>
      <c r="K33" s="185"/>
    </row>
    <row r="34" spans="1:11" ht="15" x14ac:dyDescent="0.25">
      <c r="A34" s="186" t="s">
        <v>89</v>
      </c>
      <c r="B34" s="187"/>
      <c r="C34" s="48" t="s">
        <v>31</v>
      </c>
      <c r="D34" s="48" t="s">
        <v>32</v>
      </c>
      <c r="E34" s="188" t="s">
        <v>90</v>
      </c>
      <c r="F34" s="189"/>
      <c r="G34" s="189"/>
      <c r="H34" s="189"/>
      <c r="I34" s="189"/>
      <c r="J34" s="189"/>
      <c r="K34" s="190"/>
    </row>
    <row r="35" spans="1:11" ht="15" x14ac:dyDescent="0.25">
      <c r="A35" s="156" t="s">
        <v>91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</row>
    <row r="36" spans="1:11" ht="15" x14ac:dyDescent="0.25">
      <c r="A36" s="165" t="s">
        <v>316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7"/>
    </row>
    <row r="37" spans="1:11" ht="15" x14ac:dyDescent="0.25">
      <c r="A37" s="168" t="s">
        <v>317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70"/>
    </row>
    <row r="38" spans="1:11" ht="15" x14ac:dyDescent="0.25">
      <c r="A38" s="168" t="s">
        <v>318</v>
      </c>
      <c r="B38" s="169"/>
      <c r="C38" s="169"/>
      <c r="D38" s="169"/>
      <c r="E38" s="169"/>
      <c r="F38" s="169"/>
      <c r="G38" s="169"/>
      <c r="H38" s="169"/>
      <c r="I38" s="169"/>
      <c r="J38" s="169"/>
      <c r="K38" s="170"/>
    </row>
    <row r="39" spans="1:11" ht="15" x14ac:dyDescent="0.25">
      <c r="A39" s="168" t="s">
        <v>319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70"/>
    </row>
    <row r="40" spans="1:11" ht="15" x14ac:dyDescent="0.25">
      <c r="A40" s="168" t="s">
        <v>320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70"/>
    </row>
    <row r="41" spans="1:11" ht="15" x14ac:dyDescent="0.25">
      <c r="A41" s="168" t="s">
        <v>321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70"/>
    </row>
    <row r="42" spans="1:11" ht="15" x14ac:dyDescent="0.25">
      <c r="A42" s="168"/>
      <c r="B42" s="169"/>
      <c r="C42" s="169"/>
      <c r="D42" s="169"/>
      <c r="E42" s="169"/>
      <c r="F42" s="169"/>
      <c r="G42" s="169"/>
      <c r="H42" s="169"/>
      <c r="I42" s="169"/>
      <c r="J42" s="169"/>
      <c r="K42" s="170"/>
    </row>
    <row r="43" spans="1:11" ht="15" x14ac:dyDescent="0.25">
      <c r="A43" s="171" t="s">
        <v>92</v>
      </c>
      <c r="B43" s="172"/>
      <c r="C43" s="172"/>
      <c r="D43" s="172"/>
      <c r="E43" s="172"/>
      <c r="F43" s="172"/>
      <c r="G43" s="172"/>
      <c r="H43" s="172"/>
      <c r="I43" s="172"/>
      <c r="J43" s="172"/>
      <c r="K43" s="173"/>
    </row>
    <row r="44" spans="1:11" ht="15" x14ac:dyDescent="0.25">
      <c r="A44" s="174" t="s">
        <v>93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6"/>
    </row>
    <row r="45" spans="1:11" ht="15" x14ac:dyDescent="0.25">
      <c r="A45" s="118" t="s">
        <v>94</v>
      </c>
      <c r="B45" s="115" t="s">
        <v>58</v>
      </c>
      <c r="C45" s="115" t="s">
        <v>59</v>
      </c>
      <c r="D45" s="115" t="s">
        <v>51</v>
      </c>
      <c r="E45" s="120" t="s">
        <v>95</v>
      </c>
      <c r="F45" s="115" t="s">
        <v>58</v>
      </c>
      <c r="G45" s="115" t="s">
        <v>59</v>
      </c>
      <c r="H45" s="115" t="s">
        <v>51</v>
      </c>
      <c r="I45" s="120" t="s">
        <v>96</v>
      </c>
      <c r="J45" s="115" t="s">
        <v>58</v>
      </c>
      <c r="K45" s="131" t="s">
        <v>59</v>
      </c>
    </row>
    <row r="46" spans="1:11" ht="15" x14ac:dyDescent="0.25">
      <c r="A46" s="90" t="s">
        <v>50</v>
      </c>
      <c r="B46" s="48" t="s">
        <v>58</v>
      </c>
      <c r="C46" s="48" t="s">
        <v>59</v>
      </c>
      <c r="D46" s="48" t="s">
        <v>51</v>
      </c>
      <c r="E46" s="102" t="s">
        <v>57</v>
      </c>
      <c r="F46" s="48" t="s">
        <v>58</v>
      </c>
      <c r="G46" s="48" t="s">
        <v>59</v>
      </c>
      <c r="H46" s="48" t="s">
        <v>51</v>
      </c>
      <c r="I46" s="102" t="s">
        <v>68</v>
      </c>
      <c r="J46" s="48" t="s">
        <v>58</v>
      </c>
      <c r="K46" s="49" t="s">
        <v>59</v>
      </c>
    </row>
    <row r="47" spans="1:11" ht="15" x14ac:dyDescent="0.25">
      <c r="A47" s="177" t="s">
        <v>61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79"/>
    </row>
    <row r="48" spans="1:11" ht="15" x14ac:dyDescent="0.25">
      <c r="A48" s="156" t="s">
        <v>97</v>
      </c>
      <c r="B48" s="156"/>
      <c r="C48" s="156"/>
      <c r="D48" s="156"/>
      <c r="E48" s="156"/>
      <c r="F48" s="156"/>
      <c r="G48" s="156"/>
      <c r="H48" s="156"/>
      <c r="I48" s="156"/>
      <c r="J48" s="156"/>
      <c r="K48" s="156"/>
    </row>
    <row r="49" spans="1:11" ht="15" x14ac:dyDescent="0.25">
      <c r="A49" s="165"/>
      <c r="B49" s="166"/>
      <c r="C49" s="166"/>
      <c r="D49" s="166"/>
      <c r="E49" s="166"/>
      <c r="F49" s="166"/>
      <c r="G49" s="166"/>
      <c r="H49" s="166"/>
      <c r="I49" s="166"/>
      <c r="J49" s="166"/>
      <c r="K49" s="167"/>
    </row>
    <row r="50" spans="1:11" ht="15" x14ac:dyDescent="0.25">
      <c r="A50" s="125" t="s">
        <v>98</v>
      </c>
      <c r="B50" s="160" t="s">
        <v>99</v>
      </c>
      <c r="C50" s="160"/>
      <c r="D50" s="126" t="s">
        <v>100</v>
      </c>
      <c r="E50" s="127" t="s">
        <v>288</v>
      </c>
      <c r="F50" s="128" t="s">
        <v>102</v>
      </c>
      <c r="G50" s="129">
        <v>45455</v>
      </c>
      <c r="H50" s="161" t="s">
        <v>103</v>
      </c>
      <c r="I50" s="162"/>
      <c r="J50" s="163" t="s">
        <v>104</v>
      </c>
      <c r="K50" s="164"/>
    </row>
    <row r="51" spans="1:11" ht="15" x14ac:dyDescent="0.25">
      <c r="A51" s="156" t="s">
        <v>105</v>
      </c>
      <c r="B51" s="156"/>
      <c r="C51" s="156"/>
      <c r="D51" s="156"/>
      <c r="E51" s="156"/>
      <c r="F51" s="156"/>
      <c r="G51" s="156"/>
      <c r="H51" s="156"/>
      <c r="I51" s="156"/>
      <c r="J51" s="156"/>
      <c r="K51" s="156"/>
    </row>
    <row r="52" spans="1:11" ht="15" x14ac:dyDescent="0.25">
      <c r="A52" s="157"/>
      <c r="B52" s="158"/>
      <c r="C52" s="158"/>
      <c r="D52" s="158"/>
      <c r="E52" s="158"/>
      <c r="F52" s="158"/>
      <c r="G52" s="158"/>
      <c r="H52" s="158"/>
      <c r="I52" s="158"/>
      <c r="J52" s="158"/>
      <c r="K52" s="159"/>
    </row>
    <row r="53" spans="1:11" ht="15" x14ac:dyDescent="0.25">
      <c r="A53" s="125" t="s">
        <v>98</v>
      </c>
      <c r="B53" s="160" t="s">
        <v>99</v>
      </c>
      <c r="C53" s="160"/>
      <c r="D53" s="126" t="s">
        <v>100</v>
      </c>
      <c r="E53" s="130"/>
      <c r="F53" s="128" t="s">
        <v>106</v>
      </c>
      <c r="G53" s="129"/>
      <c r="H53" s="161" t="s">
        <v>103</v>
      </c>
      <c r="I53" s="162"/>
      <c r="J53" s="163"/>
      <c r="K53" s="16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28" type="noConversion"/>
  <printOptions horizontalCentered="1"/>
  <pageMargins left="8.2638888888888901E-2" right="8.2638888888888901E-2" top="7.8472222222222193E-2" bottom="7.8472222222222193E-2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603250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603250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603250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603250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641350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184150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184150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603250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222250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222250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209550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209550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247650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247650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209550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5"/>
  <sheetViews>
    <sheetView zoomScale="90" zoomScaleNormal="90" workbookViewId="0">
      <selection activeCell="E21" sqref="E21"/>
    </sheetView>
  </sheetViews>
  <sheetFormatPr defaultColWidth="9" defaultRowHeight="26.15" customHeight="1" x14ac:dyDescent="0.25"/>
  <cols>
    <col min="1" max="1" width="20.58203125" style="23" customWidth="1"/>
    <col min="2" max="7" width="9.33203125" style="23" customWidth="1"/>
    <col min="8" max="8" width="1.33203125" style="23" customWidth="1"/>
    <col min="9" max="9" width="16.5" style="23" customWidth="1"/>
    <col min="10" max="10" width="17" style="23" customWidth="1"/>
    <col min="11" max="11" width="18.5" style="23" customWidth="1"/>
    <col min="12" max="12" width="16.58203125" style="23" customWidth="1"/>
    <col min="13" max="13" width="14.08203125" style="23" customWidth="1"/>
    <col min="14" max="14" width="16.33203125" style="23" customWidth="1"/>
    <col min="15" max="16384" width="9" style="23"/>
  </cols>
  <sheetData>
    <row r="1" spans="1:14" ht="30" customHeight="1" x14ac:dyDescent="0.25">
      <c r="A1" s="230" t="s">
        <v>107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4" ht="29.15" customHeight="1" x14ac:dyDescent="0.25">
      <c r="A2" s="364" t="s">
        <v>27</v>
      </c>
      <c r="B2" s="365" t="s">
        <v>286</v>
      </c>
      <c r="C2" s="365"/>
      <c r="D2" s="364" t="s">
        <v>33</v>
      </c>
      <c r="E2" s="232" t="s">
        <v>287</v>
      </c>
      <c r="F2" s="232"/>
      <c r="G2" s="232"/>
      <c r="H2" s="234">
        <v>2</v>
      </c>
      <c r="I2" s="110" t="s">
        <v>22</v>
      </c>
      <c r="J2" s="232" t="s">
        <v>23</v>
      </c>
      <c r="K2" s="232"/>
      <c r="L2" s="232"/>
      <c r="M2" s="232"/>
      <c r="N2" s="232"/>
    </row>
    <row r="3" spans="1:14" ht="29.15" customHeight="1" x14ac:dyDescent="0.25">
      <c r="A3" s="233" t="s">
        <v>108</v>
      </c>
      <c r="B3" s="233" t="s">
        <v>109</v>
      </c>
      <c r="C3" s="233"/>
      <c r="D3" s="233"/>
      <c r="E3" s="233"/>
      <c r="F3" s="233"/>
      <c r="G3" s="233"/>
      <c r="H3" s="234"/>
      <c r="I3" s="233" t="s">
        <v>110</v>
      </c>
      <c r="J3" s="233"/>
      <c r="K3" s="233"/>
      <c r="L3" s="233"/>
      <c r="M3" s="233"/>
      <c r="N3" s="233"/>
    </row>
    <row r="4" spans="1:14" ht="29.15" customHeight="1" x14ac:dyDescent="0.25">
      <c r="A4" s="233"/>
      <c r="B4" s="361" t="s">
        <v>75</v>
      </c>
      <c r="C4" s="362" t="s">
        <v>76</v>
      </c>
      <c r="D4" s="363" t="s">
        <v>77</v>
      </c>
      <c r="E4" s="362" t="s">
        <v>78</v>
      </c>
      <c r="F4" s="362" t="s">
        <v>79</v>
      </c>
      <c r="G4" s="362" t="s">
        <v>80</v>
      </c>
      <c r="H4" s="234"/>
      <c r="I4" s="31"/>
      <c r="J4" s="31"/>
      <c r="K4" s="31" t="s">
        <v>314</v>
      </c>
      <c r="L4" s="31"/>
      <c r="M4" s="31"/>
      <c r="N4" s="31"/>
    </row>
    <row r="5" spans="1:14" ht="29.15" customHeight="1" x14ac:dyDescent="0.25">
      <c r="A5" s="233"/>
      <c r="B5" s="361" t="s">
        <v>305</v>
      </c>
      <c r="C5" s="362" t="s">
        <v>306</v>
      </c>
      <c r="D5" s="363" t="s">
        <v>307</v>
      </c>
      <c r="E5" s="362" t="s">
        <v>308</v>
      </c>
      <c r="F5" s="362" t="s">
        <v>309</v>
      </c>
      <c r="G5" s="362" t="s">
        <v>310</v>
      </c>
      <c r="H5" s="234"/>
      <c r="I5" s="34"/>
      <c r="J5" s="34"/>
      <c r="K5" s="34"/>
      <c r="L5" s="34" t="s">
        <v>111</v>
      </c>
      <c r="M5" s="34"/>
      <c r="N5" s="34"/>
    </row>
    <row r="6" spans="1:14" ht="29.15" customHeight="1" x14ac:dyDescent="0.25">
      <c r="A6" s="369" t="s">
        <v>289</v>
      </c>
      <c r="B6" s="366">
        <f>C6-2.1</f>
        <v>95.800000000000011</v>
      </c>
      <c r="C6" s="366">
        <f>D6-2.1</f>
        <v>97.9</v>
      </c>
      <c r="D6" s="384">
        <v>100</v>
      </c>
      <c r="E6" s="366">
        <f t="shared" ref="E6:G6" si="0">D6+2.1</f>
        <v>102.1</v>
      </c>
      <c r="F6" s="366">
        <f t="shared" si="0"/>
        <v>104.19999999999999</v>
      </c>
      <c r="G6" s="366">
        <f t="shared" si="0"/>
        <v>106.29999999999998</v>
      </c>
      <c r="H6" s="234"/>
      <c r="I6" s="36" t="s">
        <v>112</v>
      </c>
      <c r="J6" s="36"/>
      <c r="K6" s="36" t="s">
        <v>312</v>
      </c>
      <c r="L6" s="36"/>
      <c r="M6" s="36"/>
      <c r="N6" s="36"/>
    </row>
    <row r="7" spans="1:14" ht="29.15" customHeight="1" x14ac:dyDescent="0.25">
      <c r="A7" s="371" t="s">
        <v>290</v>
      </c>
      <c r="B7" s="368">
        <f>C7-1.5</f>
        <v>69</v>
      </c>
      <c r="C7" s="368">
        <f>D7-1.5</f>
        <v>70.5</v>
      </c>
      <c r="D7" s="384">
        <v>72</v>
      </c>
      <c r="E7" s="369">
        <f t="shared" ref="E7:G7" si="1">D7+1.5</f>
        <v>73.5</v>
      </c>
      <c r="F7" s="369">
        <f t="shared" si="1"/>
        <v>75</v>
      </c>
      <c r="G7" s="369">
        <f t="shared" si="1"/>
        <v>76.5</v>
      </c>
      <c r="H7" s="234"/>
      <c r="I7" s="37"/>
      <c r="J7" s="37"/>
      <c r="K7" s="36" t="s">
        <v>312</v>
      </c>
      <c r="L7" s="37"/>
      <c r="M7" s="37"/>
      <c r="N7" s="37"/>
    </row>
    <row r="8" spans="1:14" ht="29.15" customHeight="1" x14ac:dyDescent="0.25">
      <c r="A8" s="372" t="s">
        <v>291</v>
      </c>
      <c r="B8" s="369">
        <f>C8-4</f>
        <v>75</v>
      </c>
      <c r="C8" s="369">
        <f>D8-4</f>
        <v>79</v>
      </c>
      <c r="D8" s="384">
        <v>83</v>
      </c>
      <c r="E8" s="369">
        <f t="shared" ref="E8:E10" si="2">D8+4</f>
        <v>87</v>
      </c>
      <c r="F8" s="369">
        <f>E8+5</f>
        <v>92</v>
      </c>
      <c r="G8" s="368">
        <f>F8+6</f>
        <v>98</v>
      </c>
      <c r="H8" s="234"/>
      <c r="I8" s="37"/>
      <c r="J8" s="37"/>
      <c r="K8" s="36" t="s">
        <v>312</v>
      </c>
      <c r="L8" s="37"/>
      <c r="M8" s="37"/>
      <c r="N8" s="37"/>
    </row>
    <row r="9" spans="1:14" ht="29.15" customHeight="1" x14ac:dyDescent="0.25">
      <c r="A9" s="372" t="s">
        <v>292</v>
      </c>
      <c r="B9" s="369">
        <f>C9-4</f>
        <v>85</v>
      </c>
      <c r="C9" s="369">
        <f>D9-4</f>
        <v>89</v>
      </c>
      <c r="D9" s="384">
        <v>93</v>
      </c>
      <c r="E9" s="369">
        <f t="shared" si="2"/>
        <v>97</v>
      </c>
      <c r="F9" s="369">
        <f>E9+5</f>
        <v>102</v>
      </c>
      <c r="G9" s="368">
        <f>F9+5</f>
        <v>107</v>
      </c>
      <c r="H9" s="234"/>
      <c r="I9" s="36"/>
      <c r="J9" s="36"/>
      <c r="K9" s="36" t="s">
        <v>312</v>
      </c>
      <c r="L9" s="36"/>
      <c r="M9" s="36"/>
      <c r="N9" s="36"/>
    </row>
    <row r="10" spans="1:14" ht="29.15" customHeight="1" x14ac:dyDescent="0.25">
      <c r="A10" s="369" t="s">
        <v>293</v>
      </c>
      <c r="B10" s="368">
        <f>C10-3.6</f>
        <v>98.800000000000011</v>
      </c>
      <c r="C10" s="368">
        <f>D10-3.6</f>
        <v>102.4</v>
      </c>
      <c r="D10" s="384">
        <v>106</v>
      </c>
      <c r="E10" s="369">
        <f t="shared" si="2"/>
        <v>110</v>
      </c>
      <c r="F10" s="369">
        <f>E10+4</f>
        <v>114</v>
      </c>
      <c r="G10" s="368">
        <f>F10+4</f>
        <v>118</v>
      </c>
      <c r="H10" s="234"/>
      <c r="I10" s="37"/>
      <c r="J10" s="37"/>
      <c r="K10" s="36" t="s">
        <v>312</v>
      </c>
      <c r="L10" s="37"/>
      <c r="M10" s="37"/>
      <c r="N10" s="37"/>
    </row>
    <row r="11" spans="1:14" ht="29.15" customHeight="1" x14ac:dyDescent="0.25">
      <c r="A11" s="369" t="s">
        <v>294</v>
      </c>
      <c r="B11" s="369">
        <f>C11-1.15</f>
        <v>30.6</v>
      </c>
      <c r="C11" s="369">
        <f>D11-1.15</f>
        <v>31.75</v>
      </c>
      <c r="D11" s="384">
        <v>32.9</v>
      </c>
      <c r="E11" s="369">
        <f t="shared" ref="E11:G11" si="3">D11+1.3</f>
        <v>34.199999999999996</v>
      </c>
      <c r="F11" s="369">
        <f t="shared" si="3"/>
        <v>35.499999999999993</v>
      </c>
      <c r="G11" s="368">
        <f t="shared" si="3"/>
        <v>36.79999999999999</v>
      </c>
      <c r="H11" s="234"/>
      <c r="I11" s="37"/>
      <c r="J11" s="37"/>
      <c r="K11" s="37" t="s">
        <v>313</v>
      </c>
      <c r="L11" s="37"/>
      <c r="M11" s="37"/>
      <c r="N11" s="37"/>
    </row>
    <row r="12" spans="1:14" ht="29.15" customHeight="1" x14ac:dyDescent="0.25">
      <c r="A12" s="369" t="s">
        <v>295</v>
      </c>
      <c r="B12" s="369">
        <f>C12-0.7</f>
        <v>22.700000000000003</v>
      </c>
      <c r="C12" s="369">
        <f>D12-0.7</f>
        <v>23.400000000000002</v>
      </c>
      <c r="D12" s="384">
        <v>24.1</v>
      </c>
      <c r="E12" s="369">
        <f>D12+0.7</f>
        <v>24.8</v>
      </c>
      <c r="F12" s="369">
        <f>E12+0.7</f>
        <v>25.5</v>
      </c>
      <c r="G12" s="368">
        <f>F12+0.9</f>
        <v>26.4</v>
      </c>
      <c r="H12" s="234"/>
      <c r="I12" s="37"/>
      <c r="J12" s="37"/>
      <c r="K12" s="36" t="s">
        <v>312</v>
      </c>
      <c r="L12" s="37"/>
      <c r="M12" s="37"/>
      <c r="N12" s="37"/>
    </row>
    <row r="13" spans="1:14" ht="29.15" customHeight="1" x14ac:dyDescent="0.25">
      <c r="A13" s="369" t="s">
        <v>296</v>
      </c>
      <c r="B13" s="369">
        <f>C13-0.5</f>
        <v>15</v>
      </c>
      <c r="C13" s="369">
        <f t="shared" ref="C13:C18" si="4">D13-0.5</f>
        <v>15.5</v>
      </c>
      <c r="D13" s="384">
        <v>16</v>
      </c>
      <c r="E13" s="369">
        <f>D13+0.5</f>
        <v>16.5</v>
      </c>
      <c r="F13" s="369">
        <f>E13+0.5</f>
        <v>17</v>
      </c>
      <c r="G13" s="368">
        <f>F13+0.7</f>
        <v>17.7</v>
      </c>
      <c r="H13" s="234"/>
      <c r="I13" s="37"/>
      <c r="J13" s="37"/>
      <c r="K13" s="36" t="s">
        <v>312</v>
      </c>
      <c r="L13" s="37"/>
      <c r="M13" s="37"/>
      <c r="N13" s="37"/>
    </row>
    <row r="14" spans="1:14" ht="29.15" customHeight="1" x14ac:dyDescent="0.25">
      <c r="A14" s="369" t="s">
        <v>297</v>
      </c>
      <c r="B14" s="368">
        <f>C14-0.7</f>
        <v>28.2</v>
      </c>
      <c r="C14" s="368">
        <f>D14-0.6</f>
        <v>28.9</v>
      </c>
      <c r="D14" s="384">
        <v>29.5</v>
      </c>
      <c r="E14" s="369">
        <f>D14+0.6</f>
        <v>30.1</v>
      </c>
      <c r="F14" s="369">
        <f>E14+0.7</f>
        <v>30.8</v>
      </c>
      <c r="G14" s="368">
        <f>F14+0.6</f>
        <v>31.400000000000002</v>
      </c>
      <c r="H14" s="234"/>
      <c r="I14" s="37"/>
      <c r="J14" s="37"/>
      <c r="K14" s="36" t="s">
        <v>312</v>
      </c>
      <c r="L14" s="37"/>
      <c r="M14" s="37"/>
      <c r="N14" s="37"/>
    </row>
    <row r="15" spans="1:14" ht="29.15" customHeight="1" x14ac:dyDescent="0.25">
      <c r="A15" s="369" t="s">
        <v>298</v>
      </c>
      <c r="B15" s="368">
        <f>C15-0.9</f>
        <v>38.700000000000003</v>
      </c>
      <c r="C15" s="368">
        <f>D15-0.9</f>
        <v>39.6</v>
      </c>
      <c r="D15" s="384">
        <v>40.5</v>
      </c>
      <c r="E15" s="369">
        <f t="shared" ref="E15:G15" si="5">D15+1.1</f>
        <v>41.6</v>
      </c>
      <c r="F15" s="369">
        <f t="shared" si="5"/>
        <v>42.7</v>
      </c>
      <c r="G15" s="368">
        <f t="shared" si="5"/>
        <v>43.800000000000004</v>
      </c>
      <c r="H15" s="234"/>
      <c r="I15" s="37"/>
      <c r="J15" s="37"/>
      <c r="K15" s="36" t="s">
        <v>312</v>
      </c>
      <c r="L15" s="37"/>
      <c r="M15" s="37"/>
      <c r="N15" s="37"/>
    </row>
    <row r="16" spans="1:14" ht="29.15" customHeight="1" x14ac:dyDescent="0.25">
      <c r="A16" s="369" t="s">
        <v>299</v>
      </c>
      <c r="B16" s="369">
        <f>C16</f>
        <v>6</v>
      </c>
      <c r="C16" s="369">
        <f>D16</f>
        <v>6</v>
      </c>
      <c r="D16" s="384">
        <v>6</v>
      </c>
      <c r="E16" s="369">
        <f t="shared" ref="E16:G20" si="6">D16</f>
        <v>6</v>
      </c>
      <c r="F16" s="369">
        <f t="shared" si="6"/>
        <v>6</v>
      </c>
      <c r="G16" s="369">
        <f t="shared" si="6"/>
        <v>6</v>
      </c>
      <c r="H16" s="234"/>
      <c r="I16" s="37"/>
      <c r="J16" s="37"/>
      <c r="K16" s="36" t="s">
        <v>312</v>
      </c>
      <c r="L16" s="37"/>
      <c r="M16" s="37"/>
      <c r="N16" s="37"/>
    </row>
    <row r="17" spans="1:14" ht="29.15" customHeight="1" x14ac:dyDescent="0.25">
      <c r="A17" s="369" t="s">
        <v>300</v>
      </c>
      <c r="B17" s="369">
        <f>C17-0</f>
        <v>16.5</v>
      </c>
      <c r="C17" s="369">
        <f t="shared" si="4"/>
        <v>16.5</v>
      </c>
      <c r="D17" s="384">
        <v>17</v>
      </c>
      <c r="E17" s="369">
        <f t="shared" si="6"/>
        <v>17</v>
      </c>
      <c r="F17" s="369">
        <f>E17+1.5</f>
        <v>18.5</v>
      </c>
      <c r="G17" s="370">
        <f>F17+0</f>
        <v>18.5</v>
      </c>
      <c r="H17" s="234"/>
      <c r="I17" s="37"/>
      <c r="J17" s="37"/>
      <c r="K17" s="37" t="s">
        <v>313</v>
      </c>
      <c r="L17" s="37"/>
      <c r="M17" s="37"/>
      <c r="N17" s="37"/>
    </row>
    <row r="18" spans="1:14" ht="29.15" customHeight="1" x14ac:dyDescent="0.25">
      <c r="A18" s="369" t="s">
        <v>301</v>
      </c>
      <c r="B18" s="369">
        <f>C18-0</f>
        <v>14.5</v>
      </c>
      <c r="C18" s="369">
        <f t="shared" si="4"/>
        <v>14.5</v>
      </c>
      <c r="D18" s="384">
        <v>15</v>
      </c>
      <c r="E18" s="369">
        <f t="shared" si="6"/>
        <v>15</v>
      </c>
      <c r="F18" s="369">
        <f>E18+1.5</f>
        <v>16.5</v>
      </c>
      <c r="G18" s="370">
        <f>F18+0</f>
        <v>16.5</v>
      </c>
      <c r="H18" s="234"/>
      <c r="I18" s="37"/>
      <c r="J18" s="37"/>
      <c r="K18" s="36" t="s">
        <v>312</v>
      </c>
      <c r="L18" s="37"/>
      <c r="M18" s="37"/>
      <c r="N18" s="37"/>
    </row>
    <row r="19" spans="1:14" ht="29.15" customHeight="1" x14ac:dyDescent="0.25">
      <c r="A19" s="369" t="s">
        <v>302</v>
      </c>
      <c r="B19" s="369">
        <v>4.5</v>
      </c>
      <c r="C19" s="369">
        <v>4.5</v>
      </c>
      <c r="D19" s="384">
        <v>4.5</v>
      </c>
      <c r="E19" s="369">
        <f t="shared" si="6"/>
        <v>4.5</v>
      </c>
      <c r="F19" s="369">
        <f>E19</f>
        <v>4.5</v>
      </c>
      <c r="G19" s="369">
        <f>F19</f>
        <v>4.5</v>
      </c>
      <c r="H19" s="234"/>
      <c r="I19" s="37"/>
      <c r="J19" s="37"/>
      <c r="K19" s="36" t="s">
        <v>312</v>
      </c>
      <c r="L19" s="37"/>
      <c r="M19" s="37"/>
      <c r="N19" s="37"/>
    </row>
    <row r="20" spans="1:14" ht="29.15" customHeight="1" x14ac:dyDescent="0.25">
      <c r="A20" s="369" t="s">
        <v>303</v>
      </c>
      <c r="B20" s="369">
        <v>4.5</v>
      </c>
      <c r="C20" s="369">
        <v>4.5</v>
      </c>
      <c r="D20" s="384">
        <v>4.5</v>
      </c>
      <c r="E20" s="369">
        <f t="shared" si="6"/>
        <v>4.5</v>
      </c>
      <c r="F20" s="369">
        <f>E20</f>
        <v>4.5</v>
      </c>
      <c r="G20" s="369">
        <f>F20</f>
        <v>4.5</v>
      </c>
      <c r="H20" s="234"/>
      <c r="I20" s="37"/>
      <c r="J20" s="37"/>
      <c r="K20" s="36" t="s">
        <v>312</v>
      </c>
      <c r="L20" s="37"/>
      <c r="M20" s="37"/>
      <c r="N20" s="37"/>
    </row>
    <row r="21" spans="1:14" ht="29.15" customHeight="1" x14ac:dyDescent="0.25">
      <c r="A21" s="373" t="s">
        <v>304</v>
      </c>
      <c r="B21" s="374">
        <v>114</v>
      </c>
      <c r="C21" s="374">
        <v>114</v>
      </c>
      <c r="D21" s="385">
        <v>118</v>
      </c>
      <c r="E21" s="15">
        <v>122</v>
      </c>
      <c r="F21" s="374">
        <v>127</v>
      </c>
      <c r="G21" s="374">
        <v>132</v>
      </c>
      <c r="H21" s="234"/>
      <c r="I21" s="37"/>
      <c r="J21" s="37"/>
      <c r="K21" s="36" t="s">
        <v>312</v>
      </c>
      <c r="L21" s="37"/>
      <c r="M21" s="37"/>
      <c r="N21" s="37"/>
    </row>
    <row r="22" spans="1:14" ht="29.15" customHeight="1" x14ac:dyDescent="0.25">
      <c r="A22" s="24"/>
      <c r="B22" s="24"/>
      <c r="C22" s="24"/>
      <c r="D22" s="25"/>
      <c r="E22" s="26"/>
      <c r="F22" s="26"/>
      <c r="G22" s="26"/>
      <c r="H22" s="234"/>
      <c r="I22" s="37"/>
      <c r="J22" s="37"/>
      <c r="K22" s="37"/>
      <c r="L22" s="37"/>
      <c r="M22" s="37"/>
      <c r="N22" s="37"/>
    </row>
    <row r="23" spans="1:14" ht="29.15" customHeight="1" x14ac:dyDescent="0.25">
      <c r="A23" s="76"/>
      <c r="B23" s="76"/>
      <c r="C23" s="76"/>
      <c r="D23" s="76"/>
      <c r="E23" s="76"/>
      <c r="F23" s="76"/>
      <c r="G23" s="76"/>
      <c r="H23" s="234"/>
      <c r="I23" s="81"/>
      <c r="J23" s="81"/>
      <c r="K23" s="37"/>
      <c r="L23" s="81"/>
      <c r="M23" s="81"/>
      <c r="N23" s="81"/>
    </row>
    <row r="24" spans="1:14" ht="15" x14ac:dyDescent="0.25">
      <c r="A24" s="109"/>
      <c r="B24" s="29"/>
      <c r="C24" s="29"/>
      <c r="D24" s="29"/>
      <c r="E24" s="29"/>
      <c r="F24" s="29"/>
      <c r="G24" s="29"/>
      <c r="H24" s="29"/>
      <c r="I24" s="28" t="s">
        <v>113</v>
      </c>
      <c r="J24" s="111">
        <v>45455</v>
      </c>
      <c r="K24" s="28" t="s">
        <v>311</v>
      </c>
      <c r="L24" s="28"/>
      <c r="M24" s="28" t="s">
        <v>115</v>
      </c>
      <c r="N24" s="23" t="s">
        <v>104</v>
      </c>
    </row>
    <row r="25" spans="1:14" ht="19" customHeight="1" x14ac:dyDescent="0.25">
      <c r="A25" s="23" t="s">
        <v>116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honeticPr fontId="28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2"/>
  <sheetViews>
    <sheetView zoomScalePageLayoutView="125" workbookViewId="0">
      <selection activeCell="B4" sqref="B4:C7"/>
    </sheetView>
  </sheetViews>
  <sheetFormatPr defaultColWidth="10" defaultRowHeight="16.5" customHeight="1" x14ac:dyDescent="0.25"/>
  <cols>
    <col min="1" max="6" width="10" style="43"/>
    <col min="7" max="7" width="12.25" style="43" customWidth="1"/>
    <col min="8" max="16384" width="10" style="43"/>
  </cols>
  <sheetData>
    <row r="1" spans="1:11" ht="22.5" customHeight="1" x14ac:dyDescent="0.25">
      <c r="A1" s="282" t="s">
        <v>117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pans="1:11" ht="17.25" customHeight="1" thickBot="1" x14ac:dyDescent="0.3">
      <c r="A2" s="82" t="s">
        <v>18</v>
      </c>
      <c r="B2" s="225" t="s">
        <v>19</v>
      </c>
      <c r="C2" s="225"/>
      <c r="D2" s="226" t="s">
        <v>20</v>
      </c>
      <c r="E2" s="226"/>
      <c r="F2" s="227" t="s">
        <v>21</v>
      </c>
      <c r="G2" s="227"/>
      <c r="H2" s="83" t="s">
        <v>22</v>
      </c>
      <c r="I2" s="228" t="s">
        <v>23</v>
      </c>
      <c r="J2" s="228"/>
      <c r="K2" s="229"/>
    </row>
    <row r="3" spans="1:11" ht="16.5" customHeight="1" x14ac:dyDescent="0.25">
      <c r="A3" s="218" t="s">
        <v>24</v>
      </c>
      <c r="B3" s="378"/>
      <c r="C3" s="379"/>
      <c r="D3" s="221" t="s">
        <v>25</v>
      </c>
      <c r="E3" s="222"/>
      <c r="F3" s="222"/>
      <c r="G3" s="223"/>
      <c r="H3" s="221" t="s">
        <v>26</v>
      </c>
      <c r="I3" s="222"/>
      <c r="J3" s="222"/>
      <c r="K3" s="223"/>
    </row>
    <row r="4" spans="1:11" ht="16.5" customHeight="1" x14ac:dyDescent="0.25">
      <c r="A4" s="147" t="s">
        <v>27</v>
      </c>
      <c r="B4" s="382" t="s">
        <v>286</v>
      </c>
      <c r="C4" s="382"/>
      <c r="D4" s="376" t="s">
        <v>29</v>
      </c>
      <c r="E4" s="211"/>
      <c r="F4" s="208">
        <v>45468</v>
      </c>
      <c r="G4" s="209"/>
      <c r="H4" s="210" t="s">
        <v>118</v>
      </c>
      <c r="I4" s="211"/>
      <c r="J4" s="48" t="s">
        <v>31</v>
      </c>
      <c r="K4" s="49" t="s">
        <v>32</v>
      </c>
    </row>
    <row r="5" spans="1:11" ht="16.5" customHeight="1" x14ac:dyDescent="0.25">
      <c r="A5" s="375" t="s">
        <v>33</v>
      </c>
      <c r="B5" s="382" t="s">
        <v>287</v>
      </c>
      <c r="C5" s="382"/>
      <c r="D5" s="376" t="s">
        <v>119</v>
      </c>
      <c r="E5" s="211"/>
      <c r="F5" s="276"/>
      <c r="G5" s="277"/>
      <c r="H5" s="210" t="s">
        <v>120</v>
      </c>
      <c r="I5" s="211"/>
      <c r="J5" s="48" t="s">
        <v>31</v>
      </c>
      <c r="K5" s="49" t="s">
        <v>32</v>
      </c>
    </row>
    <row r="6" spans="1:11" ht="16.5" customHeight="1" x14ac:dyDescent="0.25">
      <c r="A6" s="147" t="s">
        <v>37</v>
      </c>
      <c r="B6" s="383">
        <v>2</v>
      </c>
      <c r="C6" s="383">
        <v>6</v>
      </c>
      <c r="D6" s="376" t="s">
        <v>121</v>
      </c>
      <c r="E6" s="211"/>
      <c r="F6" s="276"/>
      <c r="G6" s="277"/>
      <c r="H6" s="279" t="s">
        <v>122</v>
      </c>
      <c r="I6" s="280"/>
      <c r="J6" s="280"/>
      <c r="K6" s="281"/>
    </row>
    <row r="7" spans="1:11" ht="16.5" customHeight="1" x14ac:dyDescent="0.25">
      <c r="A7" s="147" t="s">
        <v>40</v>
      </c>
      <c r="B7" s="365">
        <v>2243</v>
      </c>
      <c r="C7" s="365"/>
      <c r="D7" s="377" t="s">
        <v>123</v>
      </c>
      <c r="E7" s="87"/>
      <c r="F7" s="276"/>
      <c r="G7" s="277"/>
      <c r="H7" s="278"/>
      <c r="I7" s="216"/>
      <c r="J7" s="216"/>
      <c r="K7" s="217"/>
    </row>
    <row r="8" spans="1:11" ht="16.5" customHeight="1" thickBot="1" x14ac:dyDescent="0.3">
      <c r="A8" s="92"/>
      <c r="B8" s="380"/>
      <c r="C8" s="381"/>
      <c r="D8" s="177" t="s">
        <v>43</v>
      </c>
      <c r="E8" s="178"/>
      <c r="F8" s="214"/>
      <c r="G8" s="215"/>
      <c r="H8" s="259"/>
      <c r="I8" s="260"/>
      <c r="J8" s="260"/>
      <c r="K8" s="261"/>
    </row>
    <row r="9" spans="1:11" ht="16.5" customHeight="1" thickBot="1" x14ac:dyDescent="0.3">
      <c r="A9" s="245" t="s">
        <v>124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</row>
    <row r="10" spans="1:11" ht="16.5" customHeight="1" x14ac:dyDescent="0.25">
      <c r="A10" s="93" t="s">
        <v>47</v>
      </c>
      <c r="B10" s="94" t="s">
        <v>48</v>
      </c>
      <c r="C10" s="95" t="s">
        <v>49</v>
      </c>
      <c r="D10" s="96"/>
      <c r="E10" s="97" t="s">
        <v>52</v>
      </c>
      <c r="F10" s="94" t="s">
        <v>48</v>
      </c>
      <c r="G10" s="95" t="s">
        <v>49</v>
      </c>
      <c r="H10" s="94"/>
      <c r="I10" s="97" t="s">
        <v>50</v>
      </c>
      <c r="J10" s="94" t="s">
        <v>48</v>
      </c>
      <c r="K10" s="108" t="s">
        <v>49</v>
      </c>
    </row>
    <row r="11" spans="1:11" ht="16.5" customHeight="1" x14ac:dyDescent="0.25">
      <c r="A11" s="88" t="s">
        <v>53</v>
      </c>
      <c r="B11" s="98" t="s">
        <v>48</v>
      </c>
      <c r="C11" s="48" t="s">
        <v>49</v>
      </c>
      <c r="D11" s="99"/>
      <c r="E11" s="100" t="s">
        <v>55</v>
      </c>
      <c r="F11" s="98" t="s">
        <v>48</v>
      </c>
      <c r="G11" s="48" t="s">
        <v>49</v>
      </c>
      <c r="H11" s="98"/>
      <c r="I11" s="100" t="s">
        <v>60</v>
      </c>
      <c r="J11" s="98" t="s">
        <v>48</v>
      </c>
      <c r="K11" s="49" t="s">
        <v>49</v>
      </c>
    </row>
    <row r="12" spans="1:11" ht="16.5" customHeight="1" x14ac:dyDescent="0.25">
      <c r="A12" s="177" t="s">
        <v>90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9"/>
    </row>
    <row r="13" spans="1:11" ht="16.5" customHeight="1" x14ac:dyDescent="0.25">
      <c r="A13" s="266" t="s">
        <v>125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spans="1:11" ht="16.5" customHeight="1" x14ac:dyDescent="0.25">
      <c r="A14" s="267"/>
      <c r="B14" s="268"/>
      <c r="C14" s="268"/>
      <c r="D14" s="268"/>
      <c r="E14" s="268"/>
      <c r="F14" s="268"/>
      <c r="G14" s="268"/>
      <c r="H14" s="268"/>
      <c r="I14" s="264"/>
      <c r="J14" s="264"/>
      <c r="K14" s="265"/>
    </row>
    <row r="15" spans="1:11" ht="16.5" customHeight="1" x14ac:dyDescent="0.25">
      <c r="A15" s="269"/>
      <c r="B15" s="270"/>
      <c r="C15" s="270"/>
      <c r="D15" s="271"/>
      <c r="E15" s="272"/>
      <c r="F15" s="270"/>
      <c r="G15" s="270"/>
      <c r="H15" s="271"/>
      <c r="I15" s="273"/>
      <c r="J15" s="274"/>
      <c r="K15" s="275"/>
    </row>
    <row r="16" spans="1:11" ht="16.5" customHeight="1" x14ac:dyDescent="0.25">
      <c r="A16" s="259"/>
      <c r="B16" s="260"/>
      <c r="C16" s="260"/>
      <c r="D16" s="260"/>
      <c r="E16" s="260"/>
      <c r="F16" s="260"/>
      <c r="G16" s="260"/>
      <c r="H16" s="260"/>
      <c r="I16" s="260"/>
      <c r="J16" s="260"/>
      <c r="K16" s="261"/>
    </row>
    <row r="17" spans="1:11" ht="16.5" customHeight="1" x14ac:dyDescent="0.25">
      <c r="A17" s="266" t="s">
        <v>126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</row>
    <row r="18" spans="1:11" ht="16.5" customHeight="1" x14ac:dyDescent="0.25">
      <c r="A18" s="267"/>
      <c r="B18" s="268"/>
      <c r="C18" s="268"/>
      <c r="D18" s="268"/>
      <c r="E18" s="268"/>
      <c r="F18" s="268"/>
      <c r="G18" s="268"/>
      <c r="H18" s="268"/>
      <c r="I18" s="264"/>
      <c r="J18" s="264"/>
      <c r="K18" s="265"/>
    </row>
    <row r="19" spans="1:11" ht="16.5" customHeight="1" x14ac:dyDescent="0.25">
      <c r="A19" s="269"/>
      <c r="B19" s="270"/>
      <c r="C19" s="270"/>
      <c r="D19" s="271"/>
      <c r="E19" s="272"/>
      <c r="F19" s="270"/>
      <c r="G19" s="270"/>
      <c r="H19" s="271"/>
      <c r="I19" s="273"/>
      <c r="J19" s="274"/>
      <c r="K19" s="275"/>
    </row>
    <row r="20" spans="1:11" ht="16.5" customHeight="1" x14ac:dyDescent="0.25">
      <c r="A20" s="259"/>
      <c r="B20" s="260"/>
      <c r="C20" s="260"/>
      <c r="D20" s="260"/>
      <c r="E20" s="260"/>
      <c r="F20" s="260"/>
      <c r="G20" s="260"/>
      <c r="H20" s="260"/>
      <c r="I20" s="260"/>
      <c r="J20" s="260"/>
      <c r="K20" s="261"/>
    </row>
    <row r="21" spans="1:11" ht="16.5" customHeight="1" x14ac:dyDescent="0.25">
      <c r="A21" s="262" t="s">
        <v>87</v>
      </c>
      <c r="B21" s="262"/>
      <c r="C21" s="262"/>
      <c r="D21" s="262"/>
      <c r="E21" s="262"/>
      <c r="F21" s="262"/>
      <c r="G21" s="262"/>
      <c r="H21" s="262"/>
      <c r="I21" s="262"/>
      <c r="J21" s="262"/>
      <c r="K21" s="262"/>
    </row>
    <row r="22" spans="1:11" ht="16.5" customHeight="1" x14ac:dyDescent="0.25">
      <c r="A22" s="263" t="s">
        <v>88</v>
      </c>
      <c r="B22" s="264"/>
      <c r="C22" s="264"/>
      <c r="D22" s="264"/>
      <c r="E22" s="264"/>
      <c r="F22" s="264"/>
      <c r="G22" s="264"/>
      <c r="H22" s="264"/>
      <c r="I22" s="264"/>
      <c r="J22" s="264"/>
      <c r="K22" s="265"/>
    </row>
    <row r="23" spans="1:11" ht="16.5" customHeight="1" x14ac:dyDescent="0.25">
      <c r="A23" s="186" t="s">
        <v>89</v>
      </c>
      <c r="B23" s="187"/>
      <c r="C23" s="48" t="s">
        <v>31</v>
      </c>
      <c r="D23" s="48" t="s">
        <v>32</v>
      </c>
      <c r="E23" s="257"/>
      <c r="F23" s="257"/>
      <c r="G23" s="257"/>
      <c r="H23" s="257"/>
      <c r="I23" s="257"/>
      <c r="J23" s="257"/>
      <c r="K23" s="258"/>
    </row>
    <row r="24" spans="1:11" ht="16.5" customHeight="1" x14ac:dyDescent="0.25">
      <c r="A24" s="210" t="s">
        <v>127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7"/>
    </row>
    <row r="25" spans="1:11" ht="16.5" customHeight="1" x14ac:dyDescent="0.25">
      <c r="A25" s="249"/>
      <c r="B25" s="250"/>
      <c r="C25" s="250"/>
      <c r="D25" s="250"/>
      <c r="E25" s="250"/>
      <c r="F25" s="250"/>
      <c r="G25" s="250"/>
      <c r="H25" s="250"/>
      <c r="I25" s="250"/>
      <c r="J25" s="250"/>
      <c r="K25" s="251"/>
    </row>
    <row r="26" spans="1:11" ht="16.5" customHeight="1" x14ac:dyDescent="0.25">
      <c r="A26" s="245" t="s">
        <v>93</v>
      </c>
      <c r="B26" s="245"/>
      <c r="C26" s="245"/>
      <c r="D26" s="245"/>
      <c r="E26" s="245"/>
      <c r="F26" s="245"/>
      <c r="G26" s="245"/>
      <c r="H26" s="245"/>
      <c r="I26" s="245"/>
      <c r="J26" s="245"/>
      <c r="K26" s="245"/>
    </row>
    <row r="27" spans="1:11" ht="16.5" customHeight="1" x14ac:dyDescent="0.25">
      <c r="A27" s="84" t="s">
        <v>94</v>
      </c>
      <c r="B27" s="95" t="s">
        <v>58</v>
      </c>
      <c r="C27" s="95" t="s">
        <v>59</v>
      </c>
      <c r="D27" s="95" t="s">
        <v>51</v>
      </c>
      <c r="E27" s="85" t="s">
        <v>95</v>
      </c>
      <c r="F27" s="95" t="s">
        <v>58</v>
      </c>
      <c r="G27" s="95" t="s">
        <v>59</v>
      </c>
      <c r="H27" s="95" t="s">
        <v>51</v>
      </c>
      <c r="I27" s="85" t="s">
        <v>96</v>
      </c>
      <c r="J27" s="95" t="s">
        <v>58</v>
      </c>
      <c r="K27" s="108" t="s">
        <v>59</v>
      </c>
    </row>
    <row r="28" spans="1:11" ht="16.5" customHeight="1" x14ac:dyDescent="0.25">
      <c r="A28" s="90" t="s">
        <v>50</v>
      </c>
      <c r="B28" s="48" t="s">
        <v>58</v>
      </c>
      <c r="C28" s="48" t="s">
        <v>59</v>
      </c>
      <c r="D28" s="48" t="s">
        <v>51</v>
      </c>
      <c r="E28" s="102" t="s">
        <v>57</v>
      </c>
      <c r="F28" s="48" t="s">
        <v>58</v>
      </c>
      <c r="G28" s="48" t="s">
        <v>59</v>
      </c>
      <c r="H28" s="48" t="s">
        <v>51</v>
      </c>
      <c r="I28" s="102" t="s">
        <v>68</v>
      </c>
      <c r="J28" s="48" t="s">
        <v>58</v>
      </c>
      <c r="K28" s="49" t="s">
        <v>59</v>
      </c>
    </row>
    <row r="29" spans="1:11" ht="16.5" customHeight="1" x14ac:dyDescent="0.25">
      <c r="A29" s="210" t="s">
        <v>61</v>
      </c>
      <c r="B29" s="187"/>
      <c r="C29" s="187"/>
      <c r="D29" s="187"/>
      <c r="E29" s="187"/>
      <c r="F29" s="187"/>
      <c r="G29" s="187"/>
      <c r="H29" s="187"/>
      <c r="I29" s="187"/>
      <c r="J29" s="187"/>
      <c r="K29" s="253"/>
    </row>
    <row r="30" spans="1:11" ht="16.5" customHeight="1" x14ac:dyDescent="0.25">
      <c r="A30" s="171"/>
      <c r="B30" s="172"/>
      <c r="C30" s="172"/>
      <c r="D30" s="172"/>
      <c r="E30" s="172"/>
      <c r="F30" s="172"/>
      <c r="G30" s="172"/>
      <c r="H30" s="172"/>
      <c r="I30" s="172"/>
      <c r="J30" s="172"/>
      <c r="K30" s="173"/>
    </row>
    <row r="31" spans="1:11" ht="16.5" customHeight="1" x14ac:dyDescent="0.25">
      <c r="A31" s="245" t="s">
        <v>128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</row>
    <row r="32" spans="1:11" ht="17.25" customHeight="1" x14ac:dyDescent="0.25">
      <c r="A32" s="254"/>
      <c r="B32" s="255"/>
      <c r="C32" s="255"/>
      <c r="D32" s="255"/>
      <c r="E32" s="255"/>
      <c r="F32" s="255"/>
      <c r="G32" s="255"/>
      <c r="H32" s="255"/>
      <c r="I32" s="255"/>
      <c r="J32" s="255"/>
      <c r="K32" s="256"/>
    </row>
    <row r="33" spans="1:11" ht="17.25" customHeight="1" x14ac:dyDescent="0.25">
      <c r="A33" s="168"/>
      <c r="B33" s="169"/>
      <c r="C33" s="169"/>
      <c r="D33" s="169"/>
      <c r="E33" s="169"/>
      <c r="F33" s="169"/>
      <c r="G33" s="169"/>
      <c r="H33" s="169"/>
      <c r="I33" s="169"/>
      <c r="J33" s="169"/>
      <c r="K33" s="170"/>
    </row>
    <row r="34" spans="1:11" ht="17.25" customHeight="1" x14ac:dyDescent="0.25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170"/>
    </row>
    <row r="35" spans="1:11" ht="17.25" customHeight="1" x14ac:dyDescent="0.25">
      <c r="A35" s="168"/>
      <c r="B35" s="169"/>
      <c r="C35" s="169"/>
      <c r="D35" s="169"/>
      <c r="E35" s="169"/>
      <c r="F35" s="169"/>
      <c r="G35" s="169"/>
      <c r="H35" s="169"/>
      <c r="I35" s="169"/>
      <c r="J35" s="169"/>
      <c r="K35" s="170"/>
    </row>
    <row r="36" spans="1:11" ht="17.25" customHeight="1" x14ac:dyDescent="0.25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170"/>
    </row>
    <row r="37" spans="1:11" ht="17.25" customHeight="1" x14ac:dyDescent="0.25">
      <c r="A37" s="168"/>
      <c r="B37" s="169"/>
      <c r="C37" s="169"/>
      <c r="D37" s="169"/>
      <c r="E37" s="169"/>
      <c r="F37" s="169"/>
      <c r="G37" s="169"/>
      <c r="H37" s="169"/>
      <c r="I37" s="169"/>
      <c r="J37" s="169"/>
      <c r="K37" s="170"/>
    </row>
    <row r="38" spans="1:11" ht="17.25" customHeight="1" x14ac:dyDescent="0.25">
      <c r="A38" s="168"/>
      <c r="B38" s="169"/>
      <c r="C38" s="169"/>
      <c r="D38" s="169"/>
      <c r="E38" s="169"/>
      <c r="F38" s="169"/>
      <c r="G38" s="169"/>
      <c r="H38" s="169"/>
      <c r="I38" s="169"/>
      <c r="J38" s="169"/>
      <c r="K38" s="170"/>
    </row>
    <row r="39" spans="1:11" ht="17.25" customHeight="1" x14ac:dyDescent="0.25">
      <c r="A39" s="168"/>
      <c r="B39" s="169"/>
      <c r="C39" s="169"/>
      <c r="D39" s="169"/>
      <c r="E39" s="169"/>
      <c r="F39" s="169"/>
      <c r="G39" s="169"/>
      <c r="H39" s="169"/>
      <c r="I39" s="169"/>
      <c r="J39" s="169"/>
      <c r="K39" s="170"/>
    </row>
    <row r="40" spans="1:11" ht="17.25" customHeight="1" x14ac:dyDescent="0.25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170"/>
    </row>
    <row r="41" spans="1:11" ht="17.25" customHeight="1" x14ac:dyDescent="0.25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170"/>
    </row>
    <row r="42" spans="1:11" ht="17.25" customHeight="1" x14ac:dyDescent="0.25">
      <c r="A42" s="168"/>
      <c r="B42" s="169"/>
      <c r="C42" s="169"/>
      <c r="D42" s="169"/>
      <c r="E42" s="169"/>
      <c r="F42" s="169"/>
      <c r="G42" s="169"/>
      <c r="H42" s="169"/>
      <c r="I42" s="169"/>
      <c r="J42" s="169"/>
      <c r="K42" s="170"/>
    </row>
    <row r="43" spans="1:11" ht="17.25" customHeight="1" x14ac:dyDescent="0.25">
      <c r="A43" s="171" t="s">
        <v>92</v>
      </c>
      <c r="B43" s="172"/>
      <c r="C43" s="172"/>
      <c r="D43" s="172"/>
      <c r="E43" s="172"/>
      <c r="F43" s="172"/>
      <c r="G43" s="172"/>
      <c r="H43" s="172"/>
      <c r="I43" s="172"/>
      <c r="J43" s="172"/>
      <c r="K43" s="173"/>
    </row>
    <row r="44" spans="1:11" ht="16.5" customHeight="1" x14ac:dyDescent="0.25">
      <c r="A44" s="245" t="s">
        <v>129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</row>
    <row r="45" spans="1:11" ht="18" customHeight="1" x14ac:dyDescent="0.25">
      <c r="A45" s="246" t="s">
        <v>90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48"/>
    </row>
    <row r="46" spans="1:11" ht="18" customHeight="1" x14ac:dyDescent="0.25">
      <c r="A46" s="246"/>
      <c r="B46" s="247"/>
      <c r="C46" s="247"/>
      <c r="D46" s="247"/>
      <c r="E46" s="247"/>
      <c r="F46" s="247"/>
      <c r="G46" s="247"/>
      <c r="H46" s="247"/>
      <c r="I46" s="247"/>
      <c r="J46" s="247"/>
      <c r="K46" s="248"/>
    </row>
    <row r="47" spans="1:11" ht="18" customHeight="1" x14ac:dyDescent="0.25">
      <c r="A47" s="249"/>
      <c r="B47" s="250"/>
      <c r="C47" s="250"/>
      <c r="D47" s="250"/>
      <c r="E47" s="250"/>
      <c r="F47" s="250"/>
      <c r="G47" s="250"/>
      <c r="H47" s="250"/>
      <c r="I47" s="250"/>
      <c r="J47" s="250"/>
      <c r="K47" s="251"/>
    </row>
    <row r="48" spans="1:11" ht="21" customHeight="1" x14ac:dyDescent="0.25">
      <c r="A48" s="103" t="s">
        <v>98</v>
      </c>
      <c r="B48" s="241" t="s">
        <v>99</v>
      </c>
      <c r="C48" s="241"/>
      <c r="D48" s="104" t="s">
        <v>100</v>
      </c>
      <c r="E48" s="105"/>
      <c r="F48" s="104" t="s">
        <v>102</v>
      </c>
      <c r="G48" s="106"/>
      <c r="H48" s="242" t="s">
        <v>103</v>
      </c>
      <c r="I48" s="242"/>
      <c r="J48" s="241"/>
      <c r="K48" s="252"/>
    </row>
    <row r="49" spans="1:11" ht="16.5" customHeight="1" x14ac:dyDescent="0.25">
      <c r="A49" s="174" t="s">
        <v>105</v>
      </c>
      <c r="B49" s="175"/>
      <c r="C49" s="175"/>
      <c r="D49" s="175"/>
      <c r="E49" s="175"/>
      <c r="F49" s="175"/>
      <c r="G49" s="175"/>
      <c r="H49" s="175"/>
      <c r="I49" s="175"/>
      <c r="J49" s="175"/>
      <c r="K49" s="176"/>
    </row>
    <row r="50" spans="1:11" ht="16.5" customHeight="1" x14ac:dyDescent="0.25">
      <c r="A50" s="235"/>
      <c r="B50" s="236"/>
      <c r="C50" s="236"/>
      <c r="D50" s="236"/>
      <c r="E50" s="236"/>
      <c r="F50" s="236"/>
      <c r="G50" s="236"/>
      <c r="H50" s="236"/>
      <c r="I50" s="236"/>
      <c r="J50" s="236"/>
      <c r="K50" s="237"/>
    </row>
    <row r="51" spans="1:11" ht="16.5" customHeight="1" x14ac:dyDescent="0.25">
      <c r="A51" s="238"/>
      <c r="B51" s="239"/>
      <c r="C51" s="239"/>
      <c r="D51" s="239"/>
      <c r="E51" s="239"/>
      <c r="F51" s="239"/>
      <c r="G51" s="239"/>
      <c r="H51" s="239"/>
      <c r="I51" s="239"/>
      <c r="J51" s="239"/>
      <c r="K51" s="240"/>
    </row>
    <row r="52" spans="1:11" ht="21" customHeight="1" x14ac:dyDescent="0.25">
      <c r="A52" s="103" t="s">
        <v>98</v>
      </c>
      <c r="B52" s="241" t="s">
        <v>99</v>
      </c>
      <c r="C52" s="241"/>
      <c r="D52" s="104" t="s">
        <v>100</v>
      </c>
      <c r="E52" s="104"/>
      <c r="F52" s="104" t="s">
        <v>102</v>
      </c>
      <c r="G52" s="104"/>
      <c r="H52" s="242" t="s">
        <v>103</v>
      </c>
      <c r="I52" s="242"/>
      <c r="J52" s="243"/>
      <c r="K52" s="24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2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7"/>
  <sheetViews>
    <sheetView workbookViewId="0">
      <selection activeCell="A2" sqref="A2:G21"/>
    </sheetView>
  </sheetViews>
  <sheetFormatPr defaultColWidth="9" defaultRowHeight="26.15" customHeight="1" x14ac:dyDescent="0.25"/>
  <cols>
    <col min="1" max="1" width="17.08203125" style="23" customWidth="1"/>
    <col min="2" max="7" width="9.33203125" style="23" customWidth="1"/>
    <col min="8" max="8" width="1.33203125" style="23" customWidth="1"/>
    <col min="9" max="9" width="16.5" style="23" customWidth="1"/>
    <col min="10" max="10" width="17" style="23" customWidth="1"/>
    <col min="11" max="11" width="18.5" style="23" customWidth="1"/>
    <col min="12" max="12" width="16.58203125" style="23" customWidth="1"/>
    <col min="13" max="13" width="14.08203125" style="23" customWidth="1"/>
    <col min="14" max="14" width="16.33203125" style="23" customWidth="1"/>
    <col min="15" max="16384" width="9" style="23"/>
  </cols>
  <sheetData>
    <row r="1" spans="1:14" ht="30" customHeight="1" x14ac:dyDescent="0.25">
      <c r="A1" s="230" t="s">
        <v>107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4" ht="29.15" customHeight="1" x14ac:dyDescent="0.25">
      <c r="A2" s="364" t="s">
        <v>27</v>
      </c>
      <c r="B2" s="365" t="s">
        <v>286</v>
      </c>
      <c r="C2" s="365"/>
      <c r="D2" s="364" t="s">
        <v>33</v>
      </c>
      <c r="E2" s="232" t="s">
        <v>287</v>
      </c>
      <c r="F2" s="232"/>
      <c r="G2" s="232"/>
      <c r="H2" s="286"/>
      <c r="I2" s="30" t="s">
        <v>22</v>
      </c>
      <c r="J2" s="283" t="s">
        <v>23</v>
      </c>
      <c r="K2" s="283"/>
      <c r="L2" s="283"/>
      <c r="M2" s="283"/>
      <c r="N2" s="284"/>
    </row>
    <row r="3" spans="1:14" ht="29.15" customHeight="1" x14ac:dyDescent="0.25">
      <c r="A3" s="233" t="s">
        <v>108</v>
      </c>
      <c r="B3" s="233" t="s">
        <v>109</v>
      </c>
      <c r="C3" s="233"/>
      <c r="D3" s="233"/>
      <c r="E3" s="233"/>
      <c r="F3" s="233"/>
      <c r="G3" s="233"/>
      <c r="H3" s="234"/>
      <c r="I3" s="233" t="s">
        <v>110</v>
      </c>
      <c r="J3" s="233"/>
      <c r="K3" s="233"/>
      <c r="L3" s="233"/>
      <c r="M3" s="233"/>
      <c r="N3" s="285"/>
    </row>
    <row r="4" spans="1:14" ht="29.15" customHeight="1" x14ac:dyDescent="0.25">
      <c r="A4" s="233"/>
      <c r="B4" s="361" t="s">
        <v>75</v>
      </c>
      <c r="C4" s="362" t="s">
        <v>76</v>
      </c>
      <c r="D4" s="363" t="s">
        <v>77</v>
      </c>
      <c r="E4" s="362" t="s">
        <v>78</v>
      </c>
      <c r="F4" s="362" t="s">
        <v>79</v>
      </c>
      <c r="G4" s="362" t="s">
        <v>80</v>
      </c>
      <c r="H4" s="234"/>
      <c r="I4" s="31"/>
      <c r="J4" s="31"/>
      <c r="K4" s="31"/>
      <c r="L4" s="31"/>
      <c r="M4" s="77"/>
      <c r="N4" s="31"/>
    </row>
    <row r="5" spans="1:14" ht="29.15" customHeight="1" x14ac:dyDescent="0.25">
      <c r="A5" s="233"/>
      <c r="B5" s="361" t="s">
        <v>305</v>
      </c>
      <c r="C5" s="362" t="s">
        <v>306</v>
      </c>
      <c r="D5" s="363" t="s">
        <v>307</v>
      </c>
      <c r="E5" s="362" t="s">
        <v>308</v>
      </c>
      <c r="F5" s="362" t="s">
        <v>309</v>
      </c>
      <c r="G5" s="362" t="s">
        <v>310</v>
      </c>
      <c r="H5" s="234"/>
      <c r="I5" s="34"/>
      <c r="J5" s="34"/>
      <c r="K5" s="34"/>
      <c r="L5" s="34"/>
      <c r="M5" s="78"/>
      <c r="N5" s="34"/>
    </row>
    <row r="6" spans="1:14" ht="29.15" customHeight="1" x14ac:dyDescent="0.25">
      <c r="A6" s="369" t="s">
        <v>289</v>
      </c>
      <c r="B6" s="366">
        <f>C6-2.1</f>
        <v>95.800000000000011</v>
      </c>
      <c r="C6" s="366">
        <f>D6-2.1</f>
        <v>97.9</v>
      </c>
      <c r="D6" s="366">
        <v>100</v>
      </c>
      <c r="E6" s="366">
        <f t="shared" ref="E6:G6" si="0">D6+2.1</f>
        <v>102.1</v>
      </c>
      <c r="F6" s="366">
        <f t="shared" si="0"/>
        <v>104.19999999999999</v>
      </c>
      <c r="G6" s="366">
        <f t="shared" si="0"/>
        <v>106.29999999999998</v>
      </c>
      <c r="H6" s="234"/>
      <c r="I6" s="36"/>
      <c r="J6" s="36"/>
      <c r="K6" s="36"/>
      <c r="L6" s="36"/>
      <c r="M6" s="79"/>
      <c r="N6" s="36"/>
    </row>
    <row r="7" spans="1:14" ht="29.15" customHeight="1" x14ac:dyDescent="0.25">
      <c r="A7" s="371" t="s">
        <v>290</v>
      </c>
      <c r="B7" s="368">
        <f>C7-1.5</f>
        <v>69</v>
      </c>
      <c r="C7" s="368">
        <f>D7-1.5</f>
        <v>70.5</v>
      </c>
      <c r="D7" s="366">
        <v>72</v>
      </c>
      <c r="E7" s="369">
        <f t="shared" ref="E7:G7" si="1">D7+1.5</f>
        <v>73.5</v>
      </c>
      <c r="F7" s="369">
        <f t="shared" si="1"/>
        <v>75</v>
      </c>
      <c r="G7" s="369">
        <f t="shared" si="1"/>
        <v>76.5</v>
      </c>
      <c r="H7" s="234"/>
      <c r="I7" s="37"/>
      <c r="J7" s="37"/>
      <c r="K7" s="37"/>
      <c r="L7" s="37"/>
      <c r="M7" s="80"/>
      <c r="N7" s="37"/>
    </row>
    <row r="8" spans="1:14" ht="29.15" customHeight="1" x14ac:dyDescent="0.25">
      <c r="A8" s="372" t="s">
        <v>291</v>
      </c>
      <c r="B8" s="369">
        <f>C8-4</f>
        <v>75</v>
      </c>
      <c r="C8" s="369">
        <f>D8-4</f>
        <v>79</v>
      </c>
      <c r="D8" s="366">
        <v>83</v>
      </c>
      <c r="E8" s="369">
        <f t="shared" ref="E8:E10" si="2">D8+4</f>
        <v>87</v>
      </c>
      <c r="F8" s="369">
        <f>E8+5</f>
        <v>92</v>
      </c>
      <c r="G8" s="368">
        <f>F8+6</f>
        <v>98</v>
      </c>
      <c r="H8" s="234"/>
      <c r="I8" s="37"/>
      <c r="J8" s="37"/>
      <c r="K8" s="37"/>
      <c r="L8" s="37"/>
      <c r="M8" s="80"/>
      <c r="N8" s="37"/>
    </row>
    <row r="9" spans="1:14" ht="29.15" customHeight="1" x14ac:dyDescent="0.25">
      <c r="A9" s="372" t="s">
        <v>292</v>
      </c>
      <c r="B9" s="369">
        <f>C9-4</f>
        <v>85</v>
      </c>
      <c r="C9" s="369">
        <f>D9-4</f>
        <v>89</v>
      </c>
      <c r="D9" s="366">
        <v>93</v>
      </c>
      <c r="E9" s="369">
        <f t="shared" si="2"/>
        <v>97</v>
      </c>
      <c r="F9" s="369">
        <f>E9+5</f>
        <v>102</v>
      </c>
      <c r="G9" s="368">
        <f>F9+5</f>
        <v>107</v>
      </c>
      <c r="H9" s="234"/>
      <c r="I9" s="37"/>
      <c r="J9" s="37"/>
      <c r="K9" s="37"/>
      <c r="L9" s="37"/>
      <c r="M9" s="80"/>
      <c r="N9" s="37"/>
    </row>
    <row r="10" spans="1:14" ht="29.15" customHeight="1" x14ac:dyDescent="0.25">
      <c r="A10" s="369" t="s">
        <v>293</v>
      </c>
      <c r="B10" s="368">
        <f>C10-3.6</f>
        <v>98.800000000000011</v>
      </c>
      <c r="C10" s="368">
        <f>D10-3.6</f>
        <v>102.4</v>
      </c>
      <c r="D10" s="366">
        <v>106</v>
      </c>
      <c r="E10" s="369">
        <f t="shared" si="2"/>
        <v>110</v>
      </c>
      <c r="F10" s="369">
        <f>E10+4</f>
        <v>114</v>
      </c>
      <c r="G10" s="368">
        <f>F10+4</f>
        <v>118</v>
      </c>
      <c r="H10" s="234"/>
      <c r="I10" s="37"/>
      <c r="J10" s="37"/>
      <c r="K10" s="37"/>
      <c r="L10" s="37"/>
      <c r="M10" s="80"/>
      <c r="N10" s="37"/>
    </row>
    <row r="11" spans="1:14" ht="29.15" customHeight="1" x14ac:dyDescent="0.25">
      <c r="A11" s="369" t="s">
        <v>294</v>
      </c>
      <c r="B11" s="369">
        <f>C11-1.15</f>
        <v>30.6</v>
      </c>
      <c r="C11" s="369">
        <f>D11-1.15</f>
        <v>31.75</v>
      </c>
      <c r="D11" s="366">
        <v>32.9</v>
      </c>
      <c r="E11" s="369">
        <f t="shared" ref="E11:G11" si="3">D11+1.3</f>
        <v>34.199999999999996</v>
      </c>
      <c r="F11" s="369">
        <f t="shared" si="3"/>
        <v>35.499999999999993</v>
      </c>
      <c r="G11" s="368">
        <f t="shared" si="3"/>
        <v>36.79999999999999</v>
      </c>
      <c r="H11" s="234"/>
      <c r="I11" s="37"/>
      <c r="J11" s="37"/>
      <c r="K11" s="37"/>
      <c r="L11" s="37"/>
      <c r="M11" s="80"/>
      <c r="N11" s="37"/>
    </row>
    <row r="12" spans="1:14" ht="29.15" customHeight="1" x14ac:dyDescent="0.25">
      <c r="A12" s="369" t="s">
        <v>295</v>
      </c>
      <c r="B12" s="369">
        <f>C12-0.7</f>
        <v>22.700000000000003</v>
      </c>
      <c r="C12" s="369">
        <f>D12-0.7</f>
        <v>23.400000000000002</v>
      </c>
      <c r="D12" s="366">
        <v>24.1</v>
      </c>
      <c r="E12" s="369">
        <f>D12+0.7</f>
        <v>24.8</v>
      </c>
      <c r="F12" s="369">
        <f>E12+0.7</f>
        <v>25.5</v>
      </c>
      <c r="G12" s="368">
        <f>F12+0.9</f>
        <v>26.4</v>
      </c>
      <c r="H12" s="234"/>
      <c r="I12" s="37"/>
      <c r="J12" s="37"/>
      <c r="K12" s="37"/>
      <c r="L12" s="37"/>
      <c r="M12" s="80"/>
      <c r="N12" s="37"/>
    </row>
    <row r="13" spans="1:14" ht="29.15" customHeight="1" x14ac:dyDescent="0.25">
      <c r="A13" s="369" t="s">
        <v>296</v>
      </c>
      <c r="B13" s="369">
        <f>C13-0.5</f>
        <v>15</v>
      </c>
      <c r="C13" s="369">
        <f t="shared" ref="C13:C18" si="4">D13-0.5</f>
        <v>15.5</v>
      </c>
      <c r="D13" s="366">
        <v>16</v>
      </c>
      <c r="E13" s="369">
        <f>D13+0.5</f>
        <v>16.5</v>
      </c>
      <c r="F13" s="369">
        <f>E13+0.5</f>
        <v>17</v>
      </c>
      <c r="G13" s="368">
        <f>F13+0.7</f>
        <v>17.7</v>
      </c>
      <c r="H13" s="234"/>
      <c r="I13" s="37"/>
      <c r="J13" s="37"/>
      <c r="K13" s="37"/>
      <c r="L13" s="37"/>
      <c r="M13" s="80"/>
      <c r="N13" s="37"/>
    </row>
    <row r="14" spans="1:14" ht="29.15" customHeight="1" x14ac:dyDescent="0.25">
      <c r="A14" s="369" t="s">
        <v>297</v>
      </c>
      <c r="B14" s="368">
        <f>C14-0.7</f>
        <v>28.2</v>
      </c>
      <c r="C14" s="368">
        <f>D14-0.6</f>
        <v>28.9</v>
      </c>
      <c r="D14" s="366">
        <v>29.5</v>
      </c>
      <c r="E14" s="369">
        <f>D14+0.6</f>
        <v>30.1</v>
      </c>
      <c r="F14" s="369">
        <f>E14+0.7</f>
        <v>30.8</v>
      </c>
      <c r="G14" s="368">
        <f>F14+0.6</f>
        <v>31.400000000000002</v>
      </c>
      <c r="H14" s="234"/>
      <c r="I14" s="37"/>
      <c r="J14" s="37"/>
      <c r="K14" s="37"/>
      <c r="L14" s="37"/>
      <c r="M14" s="80"/>
      <c r="N14" s="37"/>
    </row>
    <row r="15" spans="1:14" ht="29.15" customHeight="1" x14ac:dyDescent="0.25">
      <c r="A15" s="369" t="s">
        <v>298</v>
      </c>
      <c r="B15" s="368">
        <f>C15-0.9</f>
        <v>38.700000000000003</v>
      </c>
      <c r="C15" s="368">
        <f>D15-0.9</f>
        <v>39.6</v>
      </c>
      <c r="D15" s="366">
        <v>40.5</v>
      </c>
      <c r="E15" s="369">
        <f t="shared" ref="E15:G15" si="5">D15+1.1</f>
        <v>41.6</v>
      </c>
      <c r="F15" s="369">
        <f t="shared" si="5"/>
        <v>42.7</v>
      </c>
      <c r="G15" s="368">
        <f t="shared" si="5"/>
        <v>43.800000000000004</v>
      </c>
      <c r="H15" s="234"/>
      <c r="I15" s="37"/>
      <c r="J15" s="37"/>
      <c r="K15" s="37"/>
      <c r="L15" s="37"/>
      <c r="M15" s="80"/>
      <c r="N15" s="37"/>
    </row>
    <row r="16" spans="1:14" ht="29.15" customHeight="1" x14ac:dyDescent="0.25">
      <c r="A16" s="369" t="s">
        <v>299</v>
      </c>
      <c r="B16" s="369">
        <f>C16</f>
        <v>6</v>
      </c>
      <c r="C16" s="369">
        <f>D16</f>
        <v>6</v>
      </c>
      <c r="D16" s="366">
        <v>6</v>
      </c>
      <c r="E16" s="369">
        <f t="shared" ref="E16:G20" si="6">D16</f>
        <v>6</v>
      </c>
      <c r="F16" s="369">
        <f t="shared" si="6"/>
        <v>6</v>
      </c>
      <c r="G16" s="369">
        <f t="shared" si="6"/>
        <v>6</v>
      </c>
      <c r="H16" s="234"/>
      <c r="I16" s="37"/>
      <c r="J16" s="37"/>
      <c r="K16" s="37"/>
      <c r="L16" s="37"/>
      <c r="M16" s="80"/>
      <c r="N16" s="37"/>
    </row>
    <row r="17" spans="1:14" ht="29.15" customHeight="1" x14ac:dyDescent="0.25">
      <c r="A17" s="369" t="s">
        <v>300</v>
      </c>
      <c r="B17" s="369">
        <f>C17-0</f>
        <v>16.5</v>
      </c>
      <c r="C17" s="369">
        <f t="shared" si="4"/>
        <v>16.5</v>
      </c>
      <c r="D17" s="366">
        <v>17</v>
      </c>
      <c r="E17" s="369">
        <f t="shared" si="6"/>
        <v>17</v>
      </c>
      <c r="F17" s="369">
        <f>E17+1.5</f>
        <v>18.5</v>
      </c>
      <c r="G17" s="370">
        <f>F17+0</f>
        <v>18.5</v>
      </c>
      <c r="H17" s="234"/>
      <c r="I17" s="36"/>
      <c r="J17" s="36"/>
      <c r="K17" s="36"/>
      <c r="L17" s="36"/>
      <c r="M17" s="79"/>
      <c r="N17" s="36"/>
    </row>
    <row r="18" spans="1:14" ht="29.15" customHeight="1" x14ac:dyDescent="0.25">
      <c r="A18" s="369" t="s">
        <v>301</v>
      </c>
      <c r="B18" s="369">
        <f>C18-0</f>
        <v>14.5</v>
      </c>
      <c r="C18" s="369">
        <f t="shared" si="4"/>
        <v>14.5</v>
      </c>
      <c r="D18" s="366">
        <v>15</v>
      </c>
      <c r="E18" s="369">
        <f t="shared" si="6"/>
        <v>15</v>
      </c>
      <c r="F18" s="369">
        <f>E18+1.5</f>
        <v>16.5</v>
      </c>
      <c r="G18" s="370">
        <f>F18+0</f>
        <v>16.5</v>
      </c>
      <c r="H18" s="234"/>
      <c r="I18" s="37"/>
      <c r="J18" s="37"/>
      <c r="K18" s="37"/>
      <c r="L18" s="37"/>
      <c r="M18" s="80"/>
      <c r="N18" s="37"/>
    </row>
    <row r="19" spans="1:14" ht="29.15" customHeight="1" x14ac:dyDescent="0.25">
      <c r="A19" s="369" t="s">
        <v>302</v>
      </c>
      <c r="B19" s="369">
        <v>4.5</v>
      </c>
      <c r="C19" s="369">
        <v>4.5</v>
      </c>
      <c r="D19" s="366">
        <v>4.5</v>
      </c>
      <c r="E19" s="369">
        <f t="shared" si="6"/>
        <v>4.5</v>
      </c>
      <c r="F19" s="369">
        <f>E19</f>
        <v>4.5</v>
      </c>
      <c r="G19" s="369">
        <f>F19</f>
        <v>4.5</v>
      </c>
      <c r="H19" s="234"/>
      <c r="I19" s="37"/>
      <c r="J19" s="37"/>
      <c r="K19" s="37"/>
      <c r="L19" s="37"/>
      <c r="M19" s="80"/>
      <c r="N19" s="37"/>
    </row>
    <row r="20" spans="1:14" ht="29.15" customHeight="1" x14ac:dyDescent="0.25">
      <c r="A20" s="369" t="s">
        <v>303</v>
      </c>
      <c r="B20" s="369">
        <v>4.5</v>
      </c>
      <c r="C20" s="369">
        <v>4.5</v>
      </c>
      <c r="D20" s="366">
        <v>4.5</v>
      </c>
      <c r="E20" s="369">
        <f t="shared" si="6"/>
        <v>4.5</v>
      </c>
      <c r="F20" s="369">
        <f>E20</f>
        <v>4.5</v>
      </c>
      <c r="G20" s="369">
        <f>F20</f>
        <v>4.5</v>
      </c>
      <c r="H20" s="234"/>
      <c r="I20" s="37"/>
      <c r="J20" s="37"/>
      <c r="K20" s="37"/>
      <c r="L20" s="37"/>
      <c r="M20" s="80"/>
      <c r="N20" s="37"/>
    </row>
    <row r="21" spans="1:14" ht="29.15" customHeight="1" x14ac:dyDescent="0.25">
      <c r="A21" s="373" t="s">
        <v>304</v>
      </c>
      <c r="B21" s="374">
        <v>114</v>
      </c>
      <c r="C21" s="374">
        <v>114</v>
      </c>
      <c r="D21" s="374">
        <v>118</v>
      </c>
      <c r="E21" s="367">
        <v>122</v>
      </c>
      <c r="F21" s="374">
        <v>127</v>
      </c>
      <c r="G21" s="374">
        <v>132</v>
      </c>
      <c r="H21" s="234"/>
      <c r="I21" s="37"/>
      <c r="J21" s="37"/>
      <c r="K21" s="37"/>
      <c r="L21" s="37"/>
      <c r="M21" s="80"/>
      <c r="N21" s="37"/>
    </row>
    <row r="22" spans="1:14" ht="29.15" customHeight="1" x14ac:dyDescent="0.25">
      <c r="A22" s="24"/>
      <c r="B22" s="24"/>
      <c r="C22" s="24"/>
      <c r="D22" s="25"/>
      <c r="E22" s="26"/>
      <c r="F22" s="26"/>
      <c r="G22" s="26"/>
      <c r="H22" s="234"/>
      <c r="I22" s="37"/>
      <c r="J22" s="37"/>
      <c r="K22" s="37"/>
      <c r="L22" s="37"/>
      <c r="M22" s="80"/>
      <c r="N22" s="37"/>
    </row>
    <row r="23" spans="1:14" ht="29.15" customHeight="1" x14ac:dyDescent="0.25">
      <c r="A23" s="27"/>
      <c r="B23" s="76"/>
      <c r="C23" s="76"/>
      <c r="D23" s="76"/>
      <c r="E23" s="76"/>
      <c r="F23" s="76"/>
      <c r="G23" s="76"/>
      <c r="H23" s="287"/>
      <c r="I23" s="81"/>
      <c r="J23" s="81"/>
      <c r="K23" s="37"/>
      <c r="L23" s="81"/>
      <c r="M23" s="81"/>
      <c r="N23" s="81"/>
    </row>
    <row r="24" spans="1:14" ht="15" x14ac:dyDescent="0.25">
      <c r="A24" s="28" t="s">
        <v>90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ht="15" x14ac:dyDescent="0.25">
      <c r="A25" s="23" t="s">
        <v>130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ht="15" x14ac:dyDescent="0.25">
      <c r="A26" s="29" t="s">
        <v>131</v>
      </c>
      <c r="B26" s="29"/>
      <c r="C26" s="29"/>
      <c r="D26" s="29"/>
      <c r="E26" s="29"/>
      <c r="F26" s="29"/>
      <c r="G26" s="29"/>
      <c r="H26" s="29"/>
      <c r="I26" s="28" t="s">
        <v>113</v>
      </c>
      <c r="J26" s="42"/>
      <c r="K26" s="28" t="s">
        <v>132</v>
      </c>
      <c r="L26" s="28"/>
      <c r="M26" s="28" t="s">
        <v>115</v>
      </c>
    </row>
    <row r="27" spans="1:14" ht="19" customHeight="1" x14ac:dyDescent="0.25">
      <c r="A27" s="23" t="s">
        <v>116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honeticPr fontId="2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7"/>
  <sheetViews>
    <sheetView zoomScale="90" zoomScaleNormal="90" workbookViewId="0">
      <selection activeCell="A2" sqref="A2:G21"/>
    </sheetView>
  </sheetViews>
  <sheetFormatPr defaultColWidth="9" defaultRowHeight="26.15" customHeight="1" x14ac:dyDescent="0.25"/>
  <cols>
    <col min="1" max="1" width="17.08203125" style="23" customWidth="1"/>
    <col min="2" max="7" width="9.33203125" style="23" customWidth="1"/>
    <col min="8" max="8" width="1.33203125" style="23" customWidth="1"/>
    <col min="9" max="9" width="16.5" style="23" customWidth="1"/>
    <col min="10" max="10" width="17" style="23" customWidth="1"/>
    <col min="11" max="11" width="18.5" style="23" customWidth="1"/>
    <col min="12" max="12" width="16.58203125" style="23" customWidth="1"/>
    <col min="13" max="13" width="14.08203125" style="23" customWidth="1"/>
    <col min="14" max="14" width="16.33203125" style="23" customWidth="1"/>
    <col min="15" max="16384" width="9" style="23"/>
  </cols>
  <sheetData>
    <row r="1" spans="1:14" ht="30" customHeight="1" x14ac:dyDescent="0.25">
      <c r="A1" s="230" t="s">
        <v>107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4" ht="29.15" customHeight="1" x14ac:dyDescent="0.25">
      <c r="A2" s="364" t="s">
        <v>27</v>
      </c>
      <c r="B2" s="365" t="s">
        <v>286</v>
      </c>
      <c r="C2" s="365"/>
      <c r="D2" s="364" t="s">
        <v>33</v>
      </c>
      <c r="E2" s="232" t="s">
        <v>287</v>
      </c>
      <c r="F2" s="232"/>
      <c r="G2" s="232"/>
      <c r="H2" s="286"/>
      <c r="I2" s="30" t="s">
        <v>22</v>
      </c>
      <c r="J2" s="283" t="s">
        <v>23</v>
      </c>
      <c r="K2" s="283"/>
      <c r="L2" s="283"/>
      <c r="M2" s="283"/>
      <c r="N2" s="284"/>
    </row>
    <row r="3" spans="1:14" ht="29.15" customHeight="1" x14ac:dyDescent="0.25">
      <c r="A3" s="233" t="s">
        <v>108</v>
      </c>
      <c r="B3" s="233" t="s">
        <v>109</v>
      </c>
      <c r="C3" s="233"/>
      <c r="D3" s="233"/>
      <c r="E3" s="233"/>
      <c r="F3" s="233"/>
      <c r="G3" s="233"/>
      <c r="H3" s="234"/>
      <c r="I3" s="233" t="s">
        <v>110</v>
      </c>
      <c r="J3" s="233"/>
      <c r="K3" s="233"/>
      <c r="L3" s="233"/>
      <c r="M3" s="233"/>
      <c r="N3" s="285"/>
    </row>
    <row r="4" spans="1:14" ht="29.15" customHeight="1" x14ac:dyDescent="0.25">
      <c r="A4" s="233"/>
      <c r="B4" s="361" t="s">
        <v>75</v>
      </c>
      <c r="C4" s="362" t="s">
        <v>76</v>
      </c>
      <c r="D4" s="363" t="s">
        <v>77</v>
      </c>
      <c r="E4" s="362" t="s">
        <v>78</v>
      </c>
      <c r="F4" s="362" t="s">
        <v>79</v>
      </c>
      <c r="G4" s="362" t="s">
        <v>80</v>
      </c>
      <c r="H4" s="234"/>
      <c r="I4" s="31"/>
      <c r="J4" s="31"/>
      <c r="K4" s="31"/>
      <c r="L4" s="31"/>
      <c r="M4" s="31"/>
      <c r="N4" s="71"/>
    </row>
    <row r="5" spans="1:14" ht="29.15" customHeight="1" x14ac:dyDescent="0.25">
      <c r="A5" s="233"/>
      <c r="B5" s="361" t="s">
        <v>305</v>
      </c>
      <c r="C5" s="362" t="s">
        <v>306</v>
      </c>
      <c r="D5" s="363" t="s">
        <v>307</v>
      </c>
      <c r="E5" s="362" t="s">
        <v>308</v>
      </c>
      <c r="F5" s="362" t="s">
        <v>309</v>
      </c>
      <c r="G5" s="362" t="s">
        <v>310</v>
      </c>
      <c r="H5" s="234"/>
      <c r="I5" s="34"/>
      <c r="J5" s="34"/>
      <c r="K5" s="34"/>
      <c r="L5" s="34"/>
      <c r="M5" s="34"/>
      <c r="N5" s="35"/>
    </row>
    <row r="6" spans="1:14" ht="29.15" customHeight="1" x14ac:dyDescent="0.25">
      <c r="A6" s="369" t="s">
        <v>289</v>
      </c>
      <c r="B6" s="366">
        <f>C6-2.1</f>
        <v>95.800000000000011</v>
      </c>
      <c r="C6" s="366">
        <f>D6-2.1</f>
        <v>97.9</v>
      </c>
      <c r="D6" s="366">
        <v>100</v>
      </c>
      <c r="E6" s="366">
        <f t="shared" ref="E6:G6" si="0">D6+2.1</f>
        <v>102.1</v>
      </c>
      <c r="F6" s="366">
        <f t="shared" si="0"/>
        <v>104.19999999999999</v>
      </c>
      <c r="G6" s="366">
        <f t="shared" si="0"/>
        <v>106.29999999999998</v>
      </c>
      <c r="H6" s="234"/>
      <c r="I6" s="36"/>
      <c r="J6" s="36"/>
      <c r="K6" s="36"/>
      <c r="L6" s="36"/>
      <c r="M6" s="36"/>
      <c r="N6" s="72"/>
    </row>
    <row r="7" spans="1:14" ht="29.15" customHeight="1" x14ac:dyDescent="0.25">
      <c r="A7" s="371" t="s">
        <v>290</v>
      </c>
      <c r="B7" s="368">
        <f>C7-1.5</f>
        <v>69</v>
      </c>
      <c r="C7" s="368">
        <f>D7-1.5</f>
        <v>70.5</v>
      </c>
      <c r="D7" s="366">
        <v>72</v>
      </c>
      <c r="E7" s="369">
        <f t="shared" ref="E7:G7" si="1">D7+1.5</f>
        <v>73.5</v>
      </c>
      <c r="F7" s="369">
        <f t="shared" si="1"/>
        <v>75</v>
      </c>
      <c r="G7" s="369">
        <f t="shared" si="1"/>
        <v>76.5</v>
      </c>
      <c r="H7" s="234"/>
      <c r="I7" s="37"/>
      <c r="J7" s="37"/>
      <c r="K7" s="37"/>
      <c r="L7" s="37"/>
      <c r="M7" s="37"/>
      <c r="N7" s="73"/>
    </row>
    <row r="8" spans="1:14" ht="29.15" customHeight="1" x14ac:dyDescent="0.25">
      <c r="A8" s="372" t="s">
        <v>291</v>
      </c>
      <c r="B8" s="369">
        <f>C8-4</f>
        <v>75</v>
      </c>
      <c r="C8" s="369">
        <f>D8-4</f>
        <v>79</v>
      </c>
      <c r="D8" s="366">
        <v>83</v>
      </c>
      <c r="E8" s="369">
        <f t="shared" ref="E8:E10" si="2">D8+4</f>
        <v>87</v>
      </c>
      <c r="F8" s="369">
        <f>E8+5</f>
        <v>92</v>
      </c>
      <c r="G8" s="368">
        <f>F8+6</f>
        <v>98</v>
      </c>
      <c r="H8" s="234"/>
      <c r="I8" s="37"/>
      <c r="J8" s="37"/>
      <c r="K8" s="37"/>
      <c r="L8" s="37"/>
      <c r="M8" s="37"/>
      <c r="N8" s="74"/>
    </row>
    <row r="9" spans="1:14" ht="29.15" customHeight="1" x14ac:dyDescent="0.25">
      <c r="A9" s="372" t="s">
        <v>292</v>
      </c>
      <c r="B9" s="369">
        <f>C9-4</f>
        <v>85</v>
      </c>
      <c r="C9" s="369">
        <f>D9-4</f>
        <v>89</v>
      </c>
      <c r="D9" s="366">
        <v>93</v>
      </c>
      <c r="E9" s="369">
        <f t="shared" si="2"/>
        <v>97</v>
      </c>
      <c r="F9" s="369">
        <f>E9+5</f>
        <v>102</v>
      </c>
      <c r="G9" s="368">
        <f>F9+5</f>
        <v>107</v>
      </c>
      <c r="H9" s="234"/>
      <c r="I9" s="36"/>
      <c r="J9" s="36"/>
      <c r="K9" s="36"/>
      <c r="L9" s="36"/>
      <c r="M9" s="36"/>
      <c r="N9" s="75"/>
    </row>
    <row r="10" spans="1:14" ht="29.15" customHeight="1" x14ac:dyDescent="0.25">
      <c r="A10" s="369" t="s">
        <v>293</v>
      </c>
      <c r="B10" s="368">
        <f>C10-3.6</f>
        <v>98.800000000000011</v>
      </c>
      <c r="C10" s="368">
        <f>D10-3.6</f>
        <v>102.4</v>
      </c>
      <c r="D10" s="366">
        <v>106</v>
      </c>
      <c r="E10" s="369">
        <f t="shared" si="2"/>
        <v>110</v>
      </c>
      <c r="F10" s="369">
        <f>E10+4</f>
        <v>114</v>
      </c>
      <c r="G10" s="368">
        <f>F10+4</f>
        <v>118</v>
      </c>
      <c r="H10" s="234"/>
      <c r="I10" s="36"/>
      <c r="J10" s="36"/>
      <c r="K10" s="36"/>
      <c r="L10" s="36"/>
      <c r="M10" s="36"/>
      <c r="N10" s="75"/>
    </row>
    <row r="11" spans="1:14" ht="29.15" customHeight="1" x14ac:dyDescent="0.25">
      <c r="A11" s="369" t="s">
        <v>294</v>
      </c>
      <c r="B11" s="369">
        <f>C11-1.15</f>
        <v>30.6</v>
      </c>
      <c r="C11" s="369">
        <f>D11-1.15</f>
        <v>31.75</v>
      </c>
      <c r="D11" s="366">
        <v>32.9</v>
      </c>
      <c r="E11" s="369">
        <f t="shared" ref="E11:G11" si="3">D11+1.3</f>
        <v>34.199999999999996</v>
      </c>
      <c r="F11" s="369">
        <f t="shared" si="3"/>
        <v>35.499999999999993</v>
      </c>
      <c r="G11" s="368">
        <f t="shared" si="3"/>
        <v>36.79999999999999</v>
      </c>
      <c r="H11" s="234"/>
      <c r="I11" s="36"/>
      <c r="J11" s="36"/>
      <c r="K11" s="36"/>
      <c r="L11" s="36"/>
      <c r="M11" s="36"/>
      <c r="N11" s="75"/>
    </row>
    <row r="12" spans="1:14" ht="29.15" customHeight="1" x14ac:dyDescent="0.25">
      <c r="A12" s="369" t="s">
        <v>295</v>
      </c>
      <c r="B12" s="369">
        <f>C12-0.7</f>
        <v>22.700000000000003</v>
      </c>
      <c r="C12" s="369">
        <f>D12-0.7</f>
        <v>23.400000000000002</v>
      </c>
      <c r="D12" s="366">
        <v>24.1</v>
      </c>
      <c r="E12" s="369">
        <f>D12+0.7</f>
        <v>24.8</v>
      </c>
      <c r="F12" s="369">
        <f>E12+0.7</f>
        <v>25.5</v>
      </c>
      <c r="G12" s="368">
        <f>F12+0.9</f>
        <v>26.4</v>
      </c>
      <c r="H12" s="234"/>
      <c r="I12" s="36"/>
      <c r="J12" s="36"/>
      <c r="K12" s="36"/>
      <c r="L12" s="36"/>
      <c r="M12" s="36"/>
      <c r="N12" s="75"/>
    </row>
    <row r="13" spans="1:14" ht="29.15" customHeight="1" x14ac:dyDescent="0.25">
      <c r="A13" s="369" t="s">
        <v>296</v>
      </c>
      <c r="B13" s="369">
        <f>C13-0.5</f>
        <v>15</v>
      </c>
      <c r="C13" s="369">
        <f t="shared" ref="C13:C18" si="4">D13-0.5</f>
        <v>15.5</v>
      </c>
      <c r="D13" s="366">
        <v>16</v>
      </c>
      <c r="E13" s="369">
        <f>D13+0.5</f>
        <v>16.5</v>
      </c>
      <c r="F13" s="369">
        <f>E13+0.5</f>
        <v>17</v>
      </c>
      <c r="G13" s="368">
        <f>F13+0.7</f>
        <v>17.7</v>
      </c>
      <c r="H13" s="234"/>
      <c r="I13" s="37"/>
      <c r="J13" s="37"/>
      <c r="K13" s="37"/>
      <c r="L13" s="37"/>
      <c r="M13" s="37"/>
      <c r="N13" s="74"/>
    </row>
    <row r="14" spans="1:14" ht="29.15" customHeight="1" x14ac:dyDescent="0.25">
      <c r="A14" s="369" t="s">
        <v>297</v>
      </c>
      <c r="B14" s="368">
        <f>C14-0.7</f>
        <v>28.2</v>
      </c>
      <c r="C14" s="368">
        <f>D14-0.6</f>
        <v>28.9</v>
      </c>
      <c r="D14" s="366">
        <v>29.5</v>
      </c>
      <c r="E14" s="369">
        <f>D14+0.6</f>
        <v>30.1</v>
      </c>
      <c r="F14" s="369">
        <f>E14+0.7</f>
        <v>30.8</v>
      </c>
      <c r="G14" s="368">
        <f>F14+0.6</f>
        <v>31.400000000000002</v>
      </c>
      <c r="H14" s="234"/>
      <c r="I14" s="37"/>
      <c r="J14" s="37"/>
      <c r="K14" s="37"/>
      <c r="L14" s="37"/>
      <c r="M14" s="37"/>
      <c r="N14" s="74"/>
    </row>
    <row r="15" spans="1:14" ht="29.15" customHeight="1" x14ac:dyDescent="0.25">
      <c r="A15" s="369" t="s">
        <v>298</v>
      </c>
      <c r="B15" s="368">
        <f>C15-0.9</f>
        <v>38.700000000000003</v>
      </c>
      <c r="C15" s="368">
        <f>D15-0.9</f>
        <v>39.6</v>
      </c>
      <c r="D15" s="366">
        <v>40.5</v>
      </c>
      <c r="E15" s="369">
        <f t="shared" ref="E15:G15" si="5">D15+1.1</f>
        <v>41.6</v>
      </c>
      <c r="F15" s="369">
        <f t="shared" si="5"/>
        <v>42.7</v>
      </c>
      <c r="G15" s="368">
        <f t="shared" si="5"/>
        <v>43.800000000000004</v>
      </c>
      <c r="H15" s="234"/>
      <c r="I15" s="37"/>
      <c r="J15" s="37"/>
      <c r="K15" s="37"/>
      <c r="L15" s="37"/>
      <c r="M15" s="37"/>
      <c r="N15" s="74"/>
    </row>
    <row r="16" spans="1:14" ht="29.15" customHeight="1" x14ac:dyDescent="0.25">
      <c r="A16" s="369" t="s">
        <v>299</v>
      </c>
      <c r="B16" s="369">
        <f>C16</f>
        <v>6</v>
      </c>
      <c r="C16" s="369">
        <f>D16</f>
        <v>6</v>
      </c>
      <c r="D16" s="366">
        <v>6</v>
      </c>
      <c r="E16" s="369">
        <f t="shared" ref="E16:G20" si="6">D16</f>
        <v>6</v>
      </c>
      <c r="F16" s="369">
        <f t="shared" si="6"/>
        <v>6</v>
      </c>
      <c r="G16" s="369">
        <f t="shared" si="6"/>
        <v>6</v>
      </c>
      <c r="H16" s="234"/>
      <c r="I16" s="37"/>
      <c r="J16" s="37"/>
      <c r="K16" s="37"/>
      <c r="L16" s="37"/>
      <c r="M16" s="37"/>
      <c r="N16" s="74"/>
    </row>
    <row r="17" spans="1:14" ht="29.15" customHeight="1" x14ac:dyDescent="0.25">
      <c r="A17" s="369" t="s">
        <v>300</v>
      </c>
      <c r="B17" s="369">
        <f>C17-0</f>
        <v>16.5</v>
      </c>
      <c r="C17" s="369">
        <f t="shared" si="4"/>
        <v>16.5</v>
      </c>
      <c r="D17" s="366">
        <v>17</v>
      </c>
      <c r="E17" s="369">
        <f t="shared" si="6"/>
        <v>17</v>
      </c>
      <c r="F17" s="369">
        <f>E17+1.5</f>
        <v>18.5</v>
      </c>
      <c r="G17" s="370">
        <f>F17+0</f>
        <v>18.5</v>
      </c>
      <c r="H17" s="234"/>
      <c r="I17" s="37"/>
      <c r="J17" s="37"/>
      <c r="K17" s="37"/>
      <c r="L17" s="37"/>
      <c r="M17" s="37"/>
      <c r="N17" s="74"/>
    </row>
    <row r="18" spans="1:14" ht="29.15" customHeight="1" x14ac:dyDescent="0.25">
      <c r="A18" s="369" t="s">
        <v>301</v>
      </c>
      <c r="B18" s="369">
        <f>C18-0</f>
        <v>14.5</v>
      </c>
      <c r="C18" s="369">
        <f t="shared" si="4"/>
        <v>14.5</v>
      </c>
      <c r="D18" s="366">
        <v>15</v>
      </c>
      <c r="E18" s="369">
        <f t="shared" si="6"/>
        <v>15</v>
      </c>
      <c r="F18" s="369">
        <f>E18+1.5</f>
        <v>16.5</v>
      </c>
      <c r="G18" s="370">
        <f>F18+0</f>
        <v>16.5</v>
      </c>
      <c r="H18" s="234"/>
      <c r="I18" s="37"/>
      <c r="J18" s="37"/>
      <c r="K18" s="37"/>
      <c r="L18" s="37"/>
      <c r="M18" s="37"/>
      <c r="N18" s="74"/>
    </row>
    <row r="19" spans="1:14" ht="29.15" customHeight="1" x14ac:dyDescent="0.25">
      <c r="A19" s="369" t="s">
        <v>302</v>
      </c>
      <c r="B19" s="369">
        <v>4.5</v>
      </c>
      <c r="C19" s="369">
        <v>4.5</v>
      </c>
      <c r="D19" s="366">
        <v>4.5</v>
      </c>
      <c r="E19" s="369">
        <f t="shared" si="6"/>
        <v>4.5</v>
      </c>
      <c r="F19" s="369">
        <f>E19</f>
        <v>4.5</v>
      </c>
      <c r="G19" s="369">
        <f>F19</f>
        <v>4.5</v>
      </c>
      <c r="H19" s="234"/>
      <c r="I19" s="37"/>
      <c r="J19" s="37"/>
      <c r="K19" s="37"/>
      <c r="L19" s="37"/>
      <c r="M19" s="37"/>
      <c r="N19" s="74"/>
    </row>
    <row r="20" spans="1:14" ht="29.15" customHeight="1" x14ac:dyDescent="0.25">
      <c r="A20" s="369" t="s">
        <v>303</v>
      </c>
      <c r="B20" s="369">
        <v>4.5</v>
      </c>
      <c r="C20" s="369">
        <v>4.5</v>
      </c>
      <c r="D20" s="366">
        <v>4.5</v>
      </c>
      <c r="E20" s="369">
        <f t="shared" si="6"/>
        <v>4.5</v>
      </c>
      <c r="F20" s="369">
        <f>E20</f>
        <v>4.5</v>
      </c>
      <c r="G20" s="369">
        <f>F20</f>
        <v>4.5</v>
      </c>
      <c r="H20" s="234"/>
      <c r="I20" s="37"/>
      <c r="J20" s="37"/>
      <c r="K20" s="37"/>
      <c r="L20" s="37"/>
      <c r="M20" s="37"/>
      <c r="N20" s="74"/>
    </row>
    <row r="21" spans="1:14" ht="29.15" customHeight="1" x14ac:dyDescent="0.25">
      <c r="A21" s="373" t="s">
        <v>304</v>
      </c>
      <c r="B21" s="374">
        <v>114</v>
      </c>
      <c r="C21" s="374">
        <v>114</v>
      </c>
      <c r="D21" s="374">
        <v>118</v>
      </c>
      <c r="E21" s="367">
        <v>122</v>
      </c>
      <c r="F21" s="374">
        <v>127</v>
      </c>
      <c r="G21" s="374">
        <v>132</v>
      </c>
      <c r="H21" s="234"/>
      <c r="I21" s="37"/>
      <c r="J21" s="37"/>
      <c r="K21" s="37"/>
      <c r="L21" s="37"/>
      <c r="M21" s="37"/>
      <c r="N21" s="74"/>
    </row>
    <row r="22" spans="1:14" ht="29.15" customHeight="1" x14ac:dyDescent="0.25">
      <c r="A22" s="24"/>
      <c r="B22" s="24"/>
      <c r="C22" s="24"/>
      <c r="D22" s="25"/>
      <c r="E22" s="26"/>
      <c r="F22" s="26"/>
      <c r="G22" s="26"/>
      <c r="H22" s="234"/>
      <c r="I22" s="37"/>
      <c r="J22" s="37"/>
      <c r="K22" s="37"/>
      <c r="L22" s="37"/>
      <c r="M22" s="37"/>
      <c r="N22" s="74"/>
    </row>
    <row r="23" spans="1:14" ht="29.15" customHeight="1" x14ac:dyDescent="0.25">
      <c r="A23" s="27"/>
      <c r="B23" s="27"/>
      <c r="C23" s="27"/>
      <c r="D23" s="27"/>
      <c r="E23" s="27"/>
      <c r="F23" s="27"/>
      <c r="G23" s="27"/>
      <c r="H23" s="287"/>
      <c r="I23" s="38"/>
      <c r="J23" s="39"/>
      <c r="K23" s="40"/>
      <c r="L23" s="39"/>
      <c r="M23" s="39"/>
      <c r="N23" s="41"/>
    </row>
    <row r="24" spans="1:14" ht="15" x14ac:dyDescent="0.25">
      <c r="A24" s="28" t="s">
        <v>90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ht="15" x14ac:dyDescent="0.25">
      <c r="A25" s="23" t="s">
        <v>130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ht="15" x14ac:dyDescent="0.25">
      <c r="A26" s="29" t="s">
        <v>131</v>
      </c>
      <c r="B26" s="29"/>
      <c r="C26" s="29"/>
      <c r="D26" s="29"/>
      <c r="E26" s="29"/>
      <c r="F26" s="29"/>
      <c r="G26" s="29"/>
      <c r="H26" s="29"/>
      <c r="I26" s="28" t="s">
        <v>113</v>
      </c>
      <c r="J26" s="42"/>
      <c r="K26" s="28" t="s">
        <v>132</v>
      </c>
      <c r="L26" s="28"/>
      <c r="M26" s="28" t="s">
        <v>115</v>
      </c>
    </row>
    <row r="27" spans="1:14" ht="19" customHeight="1" x14ac:dyDescent="0.25">
      <c r="A27" s="23" t="s">
        <v>116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honeticPr fontId="2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PageLayoutView="125" workbookViewId="0">
      <selection activeCell="E3" sqref="E3:G3"/>
    </sheetView>
  </sheetViews>
  <sheetFormatPr defaultColWidth="10.08203125" defaultRowHeight="15" x14ac:dyDescent="0.25"/>
  <cols>
    <col min="1" max="1" width="9.58203125" style="43" customWidth="1"/>
    <col min="2" max="2" width="11.08203125" style="43" customWidth="1"/>
    <col min="3" max="3" width="9.08203125" style="43" customWidth="1"/>
    <col min="4" max="4" width="9.5" style="43" customWidth="1"/>
    <col min="5" max="5" width="11.33203125" style="43" customWidth="1"/>
    <col min="6" max="6" width="10.33203125" style="43" customWidth="1"/>
    <col min="7" max="7" width="9.5" style="43" customWidth="1"/>
    <col min="8" max="8" width="9.08203125" style="43" customWidth="1"/>
    <col min="9" max="9" width="8.08203125" style="43" customWidth="1"/>
    <col min="10" max="10" width="10.5" style="43" customWidth="1"/>
    <col min="11" max="11" width="12.08203125" style="43" customWidth="1"/>
    <col min="12" max="16384" width="10.08203125" style="43"/>
  </cols>
  <sheetData>
    <row r="1" spans="1:11" ht="25.5" x14ac:dyDescent="0.25">
      <c r="A1" s="323" t="s">
        <v>133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 x14ac:dyDescent="0.25">
      <c r="A2" s="44" t="s">
        <v>18</v>
      </c>
      <c r="B2" s="225" t="s">
        <v>19</v>
      </c>
      <c r="C2" s="225"/>
      <c r="D2" s="45" t="s">
        <v>27</v>
      </c>
      <c r="E2" s="46" t="s">
        <v>28</v>
      </c>
      <c r="F2" s="47" t="s">
        <v>134</v>
      </c>
      <c r="G2" s="216" t="s">
        <v>34</v>
      </c>
      <c r="H2" s="217"/>
      <c r="I2" s="65" t="s">
        <v>22</v>
      </c>
      <c r="J2" s="324" t="s">
        <v>23</v>
      </c>
      <c r="K2" s="325"/>
    </row>
    <row r="3" spans="1:11" x14ac:dyDescent="0.25">
      <c r="A3" s="50" t="s">
        <v>40</v>
      </c>
      <c r="B3" s="276">
        <v>2460</v>
      </c>
      <c r="C3" s="276"/>
      <c r="D3" s="52" t="s">
        <v>135</v>
      </c>
      <c r="E3" s="326">
        <v>45468</v>
      </c>
      <c r="F3" s="321"/>
      <c r="G3" s="321"/>
      <c r="H3" s="257" t="s">
        <v>136</v>
      </c>
      <c r="I3" s="257"/>
      <c r="J3" s="257"/>
      <c r="K3" s="258"/>
    </row>
    <row r="4" spans="1:11" x14ac:dyDescent="0.25">
      <c r="A4" s="53" t="s">
        <v>37</v>
      </c>
      <c r="B4" s="51">
        <v>3</v>
      </c>
      <c r="C4" s="51">
        <v>6</v>
      </c>
      <c r="D4" s="54" t="s">
        <v>137</v>
      </c>
      <c r="E4" s="321"/>
      <c r="F4" s="321"/>
      <c r="G4" s="321"/>
      <c r="H4" s="187" t="s">
        <v>138</v>
      </c>
      <c r="I4" s="187"/>
      <c r="J4" s="63" t="s">
        <v>31</v>
      </c>
      <c r="K4" s="68" t="s">
        <v>32</v>
      </c>
    </row>
    <row r="5" spans="1:11" x14ac:dyDescent="0.25">
      <c r="A5" s="53" t="s">
        <v>139</v>
      </c>
      <c r="B5" s="276"/>
      <c r="C5" s="276"/>
      <c r="D5" s="52" t="s">
        <v>140</v>
      </c>
      <c r="E5" s="52" t="s">
        <v>141</v>
      </c>
      <c r="F5" s="52" t="s">
        <v>142</v>
      </c>
      <c r="G5" s="52" t="s">
        <v>143</v>
      </c>
      <c r="H5" s="187" t="s">
        <v>144</v>
      </c>
      <c r="I5" s="187"/>
      <c r="J5" s="63" t="s">
        <v>31</v>
      </c>
      <c r="K5" s="68" t="s">
        <v>32</v>
      </c>
    </row>
    <row r="6" spans="1:11" x14ac:dyDescent="0.25">
      <c r="A6" s="55" t="s">
        <v>145</v>
      </c>
      <c r="B6" s="212"/>
      <c r="C6" s="212"/>
      <c r="D6" s="56" t="s">
        <v>146</v>
      </c>
      <c r="E6" s="57"/>
      <c r="F6" s="58"/>
      <c r="G6" s="56"/>
      <c r="H6" s="322" t="s">
        <v>147</v>
      </c>
      <c r="I6" s="322"/>
      <c r="J6" s="58" t="s">
        <v>31</v>
      </c>
      <c r="K6" s="69" t="s">
        <v>32</v>
      </c>
    </row>
    <row r="7" spans="1:11" x14ac:dyDescent="0.25">
      <c r="A7" s="59"/>
      <c r="B7" s="60"/>
      <c r="C7" s="60"/>
      <c r="D7" s="59"/>
      <c r="E7" s="60"/>
      <c r="F7" s="61"/>
      <c r="G7" s="59"/>
      <c r="H7" s="61"/>
      <c r="I7" s="60"/>
      <c r="J7" s="60"/>
      <c r="K7" s="60"/>
    </row>
    <row r="8" spans="1:11" x14ac:dyDescent="0.25">
      <c r="A8" s="62" t="s">
        <v>148</v>
      </c>
      <c r="B8" s="47" t="s">
        <v>149</v>
      </c>
      <c r="C8" s="47" t="s">
        <v>150</v>
      </c>
      <c r="D8" s="47" t="s">
        <v>151</v>
      </c>
      <c r="E8" s="47" t="s">
        <v>152</v>
      </c>
      <c r="F8" s="47" t="s">
        <v>153</v>
      </c>
      <c r="G8" s="315"/>
      <c r="H8" s="316"/>
      <c r="I8" s="316"/>
      <c r="J8" s="316"/>
      <c r="K8" s="317"/>
    </row>
    <row r="9" spans="1:11" x14ac:dyDescent="0.25">
      <c r="A9" s="186" t="s">
        <v>154</v>
      </c>
      <c r="B9" s="187"/>
      <c r="C9" s="63" t="s">
        <v>31</v>
      </c>
      <c r="D9" s="63" t="s">
        <v>32</v>
      </c>
      <c r="E9" s="52" t="s">
        <v>155</v>
      </c>
      <c r="F9" s="64" t="s">
        <v>156</v>
      </c>
      <c r="G9" s="318"/>
      <c r="H9" s="319"/>
      <c r="I9" s="319"/>
      <c r="J9" s="319"/>
      <c r="K9" s="320"/>
    </row>
    <row r="10" spans="1:11" x14ac:dyDescent="0.25">
      <c r="A10" s="186" t="s">
        <v>157</v>
      </c>
      <c r="B10" s="187"/>
      <c r="C10" s="63" t="s">
        <v>31</v>
      </c>
      <c r="D10" s="63" t="s">
        <v>32</v>
      </c>
      <c r="E10" s="52" t="s">
        <v>158</v>
      </c>
      <c r="F10" s="64" t="s">
        <v>159</v>
      </c>
      <c r="G10" s="318" t="s">
        <v>160</v>
      </c>
      <c r="H10" s="319"/>
      <c r="I10" s="319"/>
      <c r="J10" s="319"/>
      <c r="K10" s="320"/>
    </row>
    <row r="11" spans="1:11" x14ac:dyDescent="0.25">
      <c r="A11" s="246" t="s">
        <v>124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8"/>
    </row>
    <row r="12" spans="1:11" x14ac:dyDescent="0.25">
      <c r="A12" s="50" t="s">
        <v>52</v>
      </c>
      <c r="B12" s="63" t="s">
        <v>48</v>
      </c>
      <c r="C12" s="63" t="s">
        <v>49</v>
      </c>
      <c r="D12" s="64"/>
      <c r="E12" s="52" t="s">
        <v>50</v>
      </c>
      <c r="F12" s="63" t="s">
        <v>48</v>
      </c>
      <c r="G12" s="63" t="s">
        <v>49</v>
      </c>
      <c r="H12" s="63"/>
      <c r="I12" s="52" t="s">
        <v>161</v>
      </c>
      <c r="J12" s="63" t="s">
        <v>48</v>
      </c>
      <c r="K12" s="68" t="s">
        <v>49</v>
      </c>
    </row>
    <row r="13" spans="1:11" x14ac:dyDescent="0.25">
      <c r="A13" s="50" t="s">
        <v>55</v>
      </c>
      <c r="B13" s="63" t="s">
        <v>48</v>
      </c>
      <c r="C13" s="63" t="s">
        <v>49</v>
      </c>
      <c r="D13" s="64"/>
      <c r="E13" s="52" t="s">
        <v>60</v>
      </c>
      <c r="F13" s="63" t="s">
        <v>48</v>
      </c>
      <c r="G13" s="63" t="s">
        <v>49</v>
      </c>
      <c r="H13" s="63"/>
      <c r="I13" s="52" t="s">
        <v>162</v>
      </c>
      <c r="J13" s="63" t="s">
        <v>48</v>
      </c>
      <c r="K13" s="68" t="s">
        <v>49</v>
      </c>
    </row>
    <row r="14" spans="1:11" x14ac:dyDescent="0.25">
      <c r="A14" s="55" t="s">
        <v>163</v>
      </c>
      <c r="B14" s="58" t="s">
        <v>48</v>
      </c>
      <c r="C14" s="58" t="s">
        <v>49</v>
      </c>
      <c r="D14" s="57"/>
      <c r="E14" s="56" t="s">
        <v>164</v>
      </c>
      <c r="F14" s="58" t="s">
        <v>48</v>
      </c>
      <c r="G14" s="58" t="s">
        <v>49</v>
      </c>
      <c r="H14" s="58"/>
      <c r="I14" s="56" t="s">
        <v>165</v>
      </c>
      <c r="J14" s="58" t="s">
        <v>48</v>
      </c>
      <c r="K14" s="69" t="s">
        <v>49</v>
      </c>
    </row>
    <row r="15" spans="1:11" x14ac:dyDescent="0.25">
      <c r="A15" s="59"/>
      <c r="B15" s="61"/>
      <c r="C15" s="61"/>
      <c r="D15" s="60"/>
      <c r="E15" s="59"/>
      <c r="F15" s="61"/>
      <c r="G15" s="61"/>
      <c r="H15" s="61"/>
      <c r="I15" s="59"/>
      <c r="J15" s="61"/>
      <c r="K15" s="61"/>
    </row>
    <row r="16" spans="1:11" x14ac:dyDescent="0.25">
      <c r="A16" s="263" t="s">
        <v>166</v>
      </c>
      <c r="B16" s="264"/>
      <c r="C16" s="264"/>
      <c r="D16" s="264"/>
      <c r="E16" s="264"/>
      <c r="F16" s="264"/>
      <c r="G16" s="264"/>
      <c r="H16" s="264"/>
      <c r="I16" s="264"/>
      <c r="J16" s="264"/>
      <c r="K16" s="265"/>
    </row>
    <row r="17" spans="1:11" x14ac:dyDescent="0.25">
      <c r="A17" s="186" t="s">
        <v>167</v>
      </c>
      <c r="B17" s="187"/>
      <c r="C17" s="187"/>
      <c r="D17" s="187"/>
      <c r="E17" s="187"/>
      <c r="F17" s="187"/>
      <c r="G17" s="187"/>
      <c r="H17" s="187"/>
      <c r="I17" s="187"/>
      <c r="J17" s="187"/>
      <c r="K17" s="253"/>
    </row>
    <row r="18" spans="1:11" x14ac:dyDescent="0.25">
      <c r="A18" s="186" t="s">
        <v>168</v>
      </c>
      <c r="B18" s="187"/>
      <c r="C18" s="187"/>
      <c r="D18" s="187"/>
      <c r="E18" s="187"/>
      <c r="F18" s="187"/>
      <c r="G18" s="187"/>
      <c r="H18" s="187"/>
      <c r="I18" s="187"/>
      <c r="J18" s="187"/>
      <c r="K18" s="253"/>
    </row>
    <row r="19" spans="1:11" x14ac:dyDescent="0.25">
      <c r="A19" s="312" t="s">
        <v>169</v>
      </c>
      <c r="B19" s="313"/>
      <c r="C19" s="313"/>
      <c r="D19" s="313"/>
      <c r="E19" s="313"/>
      <c r="F19" s="313"/>
      <c r="G19" s="313"/>
      <c r="H19" s="313"/>
      <c r="I19" s="313"/>
      <c r="J19" s="313"/>
      <c r="K19" s="314"/>
    </row>
    <row r="20" spans="1:11" x14ac:dyDescent="0.25">
      <c r="A20" s="269"/>
      <c r="B20" s="270"/>
      <c r="C20" s="270"/>
      <c r="D20" s="270"/>
      <c r="E20" s="270"/>
      <c r="F20" s="270"/>
      <c r="G20" s="270"/>
      <c r="H20" s="270"/>
      <c r="I20" s="270"/>
      <c r="J20" s="270"/>
      <c r="K20" s="292"/>
    </row>
    <row r="21" spans="1:11" x14ac:dyDescent="0.25">
      <c r="A21" s="269"/>
      <c r="B21" s="270"/>
      <c r="C21" s="270"/>
      <c r="D21" s="270"/>
      <c r="E21" s="270"/>
      <c r="F21" s="270"/>
      <c r="G21" s="270"/>
      <c r="H21" s="270"/>
      <c r="I21" s="270"/>
      <c r="J21" s="270"/>
      <c r="K21" s="292"/>
    </row>
    <row r="22" spans="1:11" x14ac:dyDescent="0.25">
      <c r="A22" s="269"/>
      <c r="B22" s="270"/>
      <c r="C22" s="270"/>
      <c r="D22" s="270"/>
      <c r="E22" s="270"/>
      <c r="F22" s="270"/>
      <c r="G22" s="270"/>
      <c r="H22" s="270"/>
      <c r="I22" s="270"/>
      <c r="J22" s="270"/>
      <c r="K22" s="292"/>
    </row>
    <row r="23" spans="1:11" x14ac:dyDescent="0.25">
      <c r="A23" s="309"/>
      <c r="B23" s="310"/>
      <c r="C23" s="310"/>
      <c r="D23" s="310"/>
      <c r="E23" s="310"/>
      <c r="F23" s="310"/>
      <c r="G23" s="310"/>
      <c r="H23" s="310"/>
      <c r="I23" s="310"/>
      <c r="J23" s="310"/>
      <c r="K23" s="311"/>
    </row>
    <row r="24" spans="1:11" x14ac:dyDescent="0.25">
      <c r="A24" s="186" t="s">
        <v>89</v>
      </c>
      <c r="B24" s="187"/>
      <c r="C24" s="63" t="s">
        <v>31</v>
      </c>
      <c r="D24" s="63" t="s">
        <v>32</v>
      </c>
      <c r="E24" s="257"/>
      <c r="F24" s="257"/>
      <c r="G24" s="257"/>
      <c r="H24" s="257"/>
      <c r="I24" s="257"/>
      <c r="J24" s="257"/>
      <c r="K24" s="258"/>
    </row>
    <row r="25" spans="1:11" x14ac:dyDescent="0.25">
      <c r="A25" s="66" t="s">
        <v>170</v>
      </c>
      <c r="B25" s="303"/>
      <c r="C25" s="303"/>
      <c r="D25" s="303"/>
      <c r="E25" s="303"/>
      <c r="F25" s="303"/>
      <c r="G25" s="303"/>
      <c r="H25" s="303"/>
      <c r="I25" s="303"/>
      <c r="J25" s="303"/>
      <c r="K25" s="304"/>
    </row>
    <row r="26" spans="1:11" x14ac:dyDescent="0.25">
      <c r="A26" s="305"/>
      <c r="B26" s="305"/>
      <c r="C26" s="305"/>
      <c r="D26" s="305"/>
      <c r="E26" s="305"/>
      <c r="F26" s="305"/>
      <c r="G26" s="305"/>
      <c r="H26" s="305"/>
      <c r="I26" s="305"/>
      <c r="J26" s="305"/>
      <c r="K26" s="305"/>
    </row>
    <row r="27" spans="1:11" x14ac:dyDescent="0.25">
      <c r="A27" s="306" t="s">
        <v>171</v>
      </c>
      <c r="B27" s="307"/>
      <c r="C27" s="307"/>
      <c r="D27" s="307"/>
      <c r="E27" s="307"/>
      <c r="F27" s="307"/>
      <c r="G27" s="307"/>
      <c r="H27" s="307"/>
      <c r="I27" s="307"/>
      <c r="J27" s="307"/>
      <c r="K27" s="308"/>
    </row>
    <row r="28" spans="1:11" x14ac:dyDescent="0.25">
      <c r="A28" s="269" t="s">
        <v>172</v>
      </c>
      <c r="B28" s="270"/>
      <c r="C28" s="270"/>
      <c r="D28" s="270"/>
      <c r="E28" s="270"/>
      <c r="F28" s="270"/>
      <c r="G28" s="270"/>
      <c r="H28" s="270"/>
      <c r="I28" s="270"/>
      <c r="J28" s="270"/>
      <c r="K28" s="292"/>
    </row>
    <row r="29" spans="1:11" x14ac:dyDescent="0.25">
      <c r="A29" s="269" t="s">
        <v>173</v>
      </c>
      <c r="B29" s="270"/>
      <c r="C29" s="270"/>
      <c r="D29" s="270"/>
      <c r="E29" s="270"/>
      <c r="F29" s="270"/>
      <c r="G29" s="270"/>
      <c r="H29" s="270"/>
      <c r="I29" s="270"/>
      <c r="J29" s="270"/>
      <c r="K29" s="292"/>
    </row>
    <row r="30" spans="1:11" ht="14" customHeight="1" x14ac:dyDescent="0.25">
      <c r="A30" s="269" t="s">
        <v>174</v>
      </c>
      <c r="B30" s="270"/>
      <c r="C30" s="270"/>
      <c r="D30" s="270"/>
      <c r="E30" s="270"/>
      <c r="F30" s="270"/>
      <c r="G30" s="270"/>
      <c r="H30" s="270"/>
      <c r="I30" s="270"/>
      <c r="J30" s="270"/>
      <c r="K30" s="292"/>
    </row>
    <row r="31" spans="1:11" ht="14" customHeight="1" x14ac:dyDescent="0.25">
      <c r="A31" s="269" t="s">
        <v>175</v>
      </c>
      <c r="B31" s="270"/>
      <c r="C31" s="270"/>
      <c r="D31" s="270"/>
      <c r="E31" s="270"/>
      <c r="F31" s="270"/>
      <c r="G31" s="270"/>
      <c r="H31" s="270"/>
      <c r="I31" s="270"/>
      <c r="J31" s="270"/>
      <c r="K31" s="292"/>
    </row>
    <row r="32" spans="1:11" ht="14" customHeight="1" x14ac:dyDescent="0.25">
      <c r="A32" s="269" t="s">
        <v>176</v>
      </c>
      <c r="B32" s="270"/>
      <c r="C32" s="270"/>
      <c r="D32" s="270"/>
      <c r="E32" s="270"/>
      <c r="F32" s="270"/>
      <c r="G32" s="270"/>
      <c r="H32" s="270"/>
      <c r="I32" s="270"/>
      <c r="J32" s="270"/>
      <c r="K32" s="292"/>
    </row>
    <row r="33" spans="1:11" ht="14" customHeight="1" x14ac:dyDescent="0.25">
      <c r="A33" s="300"/>
      <c r="B33" s="301"/>
      <c r="C33" s="301"/>
      <c r="D33" s="301"/>
      <c r="E33" s="301"/>
      <c r="F33" s="301"/>
      <c r="G33" s="301"/>
      <c r="H33" s="301"/>
      <c r="I33" s="301"/>
      <c r="J33" s="301"/>
      <c r="K33" s="302"/>
    </row>
    <row r="34" spans="1:11" ht="14" customHeight="1" x14ac:dyDescent="0.25">
      <c r="A34" s="269"/>
      <c r="B34" s="270"/>
      <c r="C34" s="270"/>
      <c r="D34" s="270"/>
      <c r="E34" s="270"/>
      <c r="F34" s="270"/>
      <c r="G34" s="270"/>
      <c r="H34" s="270"/>
      <c r="I34" s="270"/>
      <c r="J34" s="270"/>
      <c r="K34" s="292"/>
    </row>
    <row r="35" spans="1:11" ht="14" customHeight="1" x14ac:dyDescent="0.25">
      <c r="A35" s="291"/>
      <c r="B35" s="270"/>
      <c r="C35" s="270"/>
      <c r="D35" s="270"/>
      <c r="E35" s="270"/>
      <c r="F35" s="270"/>
      <c r="G35" s="270"/>
      <c r="H35" s="270"/>
      <c r="I35" s="270"/>
      <c r="J35" s="270"/>
      <c r="K35" s="292"/>
    </row>
    <row r="36" spans="1:11" ht="14" customHeight="1" x14ac:dyDescent="0.25">
      <c r="A36" s="293"/>
      <c r="B36" s="294"/>
      <c r="C36" s="294"/>
      <c r="D36" s="294"/>
      <c r="E36" s="294"/>
      <c r="F36" s="294"/>
      <c r="G36" s="294"/>
      <c r="H36" s="294"/>
      <c r="I36" s="294"/>
      <c r="J36" s="294"/>
      <c r="K36" s="295"/>
    </row>
    <row r="37" spans="1:11" ht="18.75" customHeight="1" x14ac:dyDescent="0.25">
      <c r="A37" s="296" t="s">
        <v>177</v>
      </c>
      <c r="B37" s="297"/>
      <c r="C37" s="297"/>
      <c r="D37" s="297"/>
      <c r="E37" s="297"/>
      <c r="F37" s="297"/>
      <c r="G37" s="297"/>
      <c r="H37" s="297"/>
      <c r="I37" s="297"/>
      <c r="J37" s="297"/>
      <c r="K37" s="298"/>
    </row>
    <row r="38" spans="1:11" ht="18.75" customHeight="1" x14ac:dyDescent="0.25">
      <c r="A38" s="186" t="s">
        <v>178</v>
      </c>
      <c r="B38" s="187"/>
      <c r="C38" s="187"/>
      <c r="D38" s="257" t="s">
        <v>179</v>
      </c>
      <c r="E38" s="257"/>
      <c r="F38" s="273" t="s">
        <v>180</v>
      </c>
      <c r="G38" s="299"/>
      <c r="H38" s="187" t="s">
        <v>181</v>
      </c>
      <c r="I38" s="187"/>
      <c r="J38" s="187" t="s">
        <v>182</v>
      </c>
      <c r="K38" s="253"/>
    </row>
    <row r="39" spans="1:11" ht="18.75" customHeight="1" x14ac:dyDescent="0.25">
      <c r="A39" s="53" t="s">
        <v>90</v>
      </c>
      <c r="B39" s="187" t="s">
        <v>183</v>
      </c>
      <c r="C39" s="187"/>
      <c r="D39" s="187"/>
      <c r="E39" s="187"/>
      <c r="F39" s="187"/>
      <c r="G39" s="187"/>
      <c r="H39" s="187"/>
      <c r="I39" s="187"/>
      <c r="J39" s="187"/>
      <c r="K39" s="253"/>
    </row>
    <row r="40" spans="1:11" ht="31" customHeight="1" x14ac:dyDescent="0.25">
      <c r="A40" s="186" t="s">
        <v>184</v>
      </c>
      <c r="B40" s="187"/>
      <c r="C40" s="187"/>
      <c r="D40" s="187"/>
      <c r="E40" s="187"/>
      <c r="F40" s="187"/>
      <c r="G40" s="187"/>
      <c r="H40" s="187"/>
      <c r="I40" s="187"/>
      <c r="J40" s="187"/>
      <c r="K40" s="253"/>
    </row>
    <row r="41" spans="1:11" ht="18.75" customHeight="1" x14ac:dyDescent="0.25">
      <c r="A41" s="186"/>
      <c r="B41" s="187"/>
      <c r="C41" s="187"/>
      <c r="D41" s="187"/>
      <c r="E41" s="187"/>
      <c r="F41" s="187"/>
      <c r="G41" s="187"/>
      <c r="H41" s="187"/>
      <c r="I41" s="187"/>
      <c r="J41" s="187"/>
      <c r="K41" s="253"/>
    </row>
    <row r="42" spans="1:11" ht="32.15" customHeight="1" x14ac:dyDescent="0.25">
      <c r="A42" s="55" t="s">
        <v>98</v>
      </c>
      <c r="B42" s="288" t="s">
        <v>185</v>
      </c>
      <c r="C42" s="288"/>
      <c r="D42" s="56" t="s">
        <v>186</v>
      </c>
      <c r="E42" s="57" t="s">
        <v>101</v>
      </c>
      <c r="F42" s="56" t="s">
        <v>102</v>
      </c>
      <c r="G42" s="67">
        <v>45425</v>
      </c>
      <c r="H42" s="289" t="s">
        <v>103</v>
      </c>
      <c r="I42" s="289"/>
      <c r="J42" s="288" t="s">
        <v>104</v>
      </c>
      <c r="K42" s="290"/>
    </row>
    <row r="43" spans="1:11" ht="16.5" customHeight="1" x14ac:dyDescent="0.25"/>
    <row r="44" spans="1:11" ht="16.5" customHeight="1" x14ac:dyDescent="0.25"/>
    <row r="45" spans="1:11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28" type="noConversion"/>
  <printOptions horizontalCentered="1"/>
  <pageMargins left="0.16111111111111101" right="0.16111111111111101" top="0.21249999999999999" bottom="0.21249999999999999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184150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7"/>
  <sheetViews>
    <sheetView zoomScale="90" zoomScaleNormal="90" workbookViewId="0">
      <selection activeCell="A22" sqref="A22:G22"/>
    </sheetView>
  </sheetViews>
  <sheetFormatPr defaultColWidth="9" defaultRowHeight="26.15" customHeight="1" x14ac:dyDescent="0.25"/>
  <cols>
    <col min="1" max="1" width="17.08203125" style="23" customWidth="1"/>
    <col min="2" max="7" width="9.33203125" style="23" customWidth="1"/>
    <col min="8" max="8" width="1.33203125" style="23" customWidth="1"/>
    <col min="9" max="9" width="16.5" style="23" customWidth="1"/>
    <col min="10" max="10" width="17" style="23" customWidth="1"/>
    <col min="11" max="11" width="18.5" style="23" customWidth="1"/>
    <col min="12" max="12" width="16.58203125" style="23" customWidth="1"/>
    <col min="13" max="13" width="14.08203125" style="23" customWidth="1"/>
    <col min="14" max="14" width="16.33203125" style="23" customWidth="1"/>
    <col min="15" max="16384" width="9" style="23"/>
  </cols>
  <sheetData>
    <row r="1" spans="1:14" ht="30" customHeight="1" x14ac:dyDescent="0.25">
      <c r="A1" s="230" t="s">
        <v>107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4" ht="29.15" customHeight="1" x14ac:dyDescent="0.25">
      <c r="A2" s="364" t="s">
        <v>27</v>
      </c>
      <c r="B2" s="365" t="s">
        <v>286</v>
      </c>
      <c r="C2" s="365"/>
      <c r="D2" s="364" t="s">
        <v>33</v>
      </c>
      <c r="E2" s="232" t="s">
        <v>287</v>
      </c>
      <c r="F2" s="232"/>
      <c r="G2" s="232"/>
      <c r="H2" s="286"/>
      <c r="I2" s="30" t="s">
        <v>22</v>
      </c>
      <c r="J2" s="283" t="s">
        <v>23</v>
      </c>
      <c r="K2" s="283"/>
      <c r="L2" s="283"/>
      <c r="M2" s="283"/>
      <c r="N2" s="284"/>
    </row>
    <row r="3" spans="1:14" ht="29.15" customHeight="1" x14ac:dyDescent="0.25">
      <c r="A3" s="233" t="s">
        <v>108</v>
      </c>
      <c r="B3" s="233" t="s">
        <v>109</v>
      </c>
      <c r="C3" s="233"/>
      <c r="D3" s="233"/>
      <c r="E3" s="233"/>
      <c r="F3" s="233"/>
      <c r="G3" s="233"/>
      <c r="H3" s="234"/>
      <c r="I3" s="233" t="s">
        <v>110</v>
      </c>
      <c r="J3" s="233"/>
      <c r="K3" s="233"/>
      <c r="L3" s="233"/>
      <c r="M3" s="233"/>
      <c r="N3" s="285"/>
    </row>
    <row r="4" spans="1:14" ht="29.15" customHeight="1" x14ac:dyDescent="0.25">
      <c r="A4" s="233"/>
      <c r="B4" s="361" t="s">
        <v>75</v>
      </c>
      <c r="C4" s="362" t="s">
        <v>76</v>
      </c>
      <c r="D4" s="363" t="s">
        <v>77</v>
      </c>
      <c r="E4" s="362" t="s">
        <v>78</v>
      </c>
      <c r="F4" s="362" t="s">
        <v>79</v>
      </c>
      <c r="G4" s="362" t="s">
        <v>80</v>
      </c>
      <c r="H4" s="234"/>
      <c r="I4" s="31"/>
      <c r="J4" s="32" t="s">
        <v>76</v>
      </c>
      <c r="K4" s="33" t="s">
        <v>77</v>
      </c>
      <c r="L4" s="32" t="s">
        <v>78</v>
      </c>
      <c r="M4" s="32" t="s">
        <v>79</v>
      </c>
      <c r="N4" s="32" t="s">
        <v>80</v>
      </c>
    </row>
    <row r="5" spans="1:14" ht="29.15" customHeight="1" x14ac:dyDescent="0.25">
      <c r="A5" s="233"/>
      <c r="B5" s="361" t="s">
        <v>305</v>
      </c>
      <c r="C5" s="362" t="s">
        <v>306</v>
      </c>
      <c r="D5" s="363" t="s">
        <v>307</v>
      </c>
      <c r="E5" s="362" t="s">
        <v>308</v>
      </c>
      <c r="F5" s="362" t="s">
        <v>309</v>
      </c>
      <c r="G5" s="362" t="s">
        <v>310</v>
      </c>
      <c r="H5" s="234"/>
      <c r="I5" s="34"/>
      <c r="J5" s="34"/>
      <c r="K5" s="34"/>
      <c r="L5" s="34"/>
      <c r="M5" s="34"/>
      <c r="N5" s="35"/>
    </row>
    <row r="6" spans="1:14" ht="29.15" customHeight="1" x14ac:dyDescent="0.25">
      <c r="A6" s="369" t="s">
        <v>289</v>
      </c>
      <c r="B6" s="366">
        <f>C6-2.1</f>
        <v>95.800000000000011</v>
      </c>
      <c r="C6" s="366">
        <f>D6-2.1</f>
        <v>97.9</v>
      </c>
      <c r="D6" s="366">
        <v>100</v>
      </c>
      <c r="E6" s="366">
        <f t="shared" ref="E6:G6" si="0">D6+2.1</f>
        <v>102.1</v>
      </c>
      <c r="F6" s="366">
        <f t="shared" si="0"/>
        <v>104.19999999999999</v>
      </c>
      <c r="G6" s="366">
        <f t="shared" si="0"/>
        <v>106.29999999999998</v>
      </c>
      <c r="H6" s="234"/>
      <c r="I6" s="36"/>
      <c r="J6" s="36"/>
      <c r="K6" s="36"/>
      <c r="L6" s="36"/>
      <c r="M6" s="36"/>
      <c r="N6" s="36"/>
    </row>
    <row r="7" spans="1:14" ht="29.15" customHeight="1" x14ac:dyDescent="0.25">
      <c r="A7" s="371" t="s">
        <v>290</v>
      </c>
      <c r="B7" s="368">
        <f>C7-1.5</f>
        <v>69</v>
      </c>
      <c r="C7" s="368">
        <f>D7-1.5</f>
        <v>70.5</v>
      </c>
      <c r="D7" s="366">
        <v>72</v>
      </c>
      <c r="E7" s="369">
        <f t="shared" ref="E7:G7" si="1">D7+1.5</f>
        <v>73.5</v>
      </c>
      <c r="F7" s="369">
        <f t="shared" si="1"/>
        <v>75</v>
      </c>
      <c r="G7" s="369">
        <f t="shared" si="1"/>
        <v>76.5</v>
      </c>
      <c r="H7" s="234"/>
      <c r="I7" s="37"/>
      <c r="J7" s="37"/>
      <c r="K7" s="37"/>
      <c r="L7" s="37"/>
      <c r="M7" s="37"/>
      <c r="N7" s="37"/>
    </row>
    <row r="8" spans="1:14" ht="29.15" customHeight="1" x14ac:dyDescent="0.25">
      <c r="A8" s="372" t="s">
        <v>291</v>
      </c>
      <c r="B8" s="369">
        <f>C8-4</f>
        <v>75</v>
      </c>
      <c r="C8" s="369">
        <f>D8-4</f>
        <v>79</v>
      </c>
      <c r="D8" s="366">
        <v>83</v>
      </c>
      <c r="E8" s="369">
        <f t="shared" ref="E8:E10" si="2">D8+4</f>
        <v>87</v>
      </c>
      <c r="F8" s="369">
        <f>E8+5</f>
        <v>92</v>
      </c>
      <c r="G8" s="368">
        <f>F8+6</f>
        <v>98</v>
      </c>
      <c r="H8" s="234"/>
      <c r="I8" s="37"/>
      <c r="J8" s="37"/>
      <c r="K8" s="37"/>
      <c r="L8" s="37"/>
      <c r="M8" s="37"/>
      <c r="N8" s="37"/>
    </row>
    <row r="9" spans="1:14" ht="29.15" customHeight="1" x14ac:dyDescent="0.25">
      <c r="A9" s="372" t="s">
        <v>292</v>
      </c>
      <c r="B9" s="369">
        <f>C9-4</f>
        <v>85</v>
      </c>
      <c r="C9" s="369">
        <f>D9-4</f>
        <v>89</v>
      </c>
      <c r="D9" s="366">
        <v>93</v>
      </c>
      <c r="E9" s="369">
        <f t="shared" si="2"/>
        <v>97</v>
      </c>
      <c r="F9" s="369">
        <f>E9+5</f>
        <v>102</v>
      </c>
      <c r="G9" s="368">
        <f>F9+5</f>
        <v>107</v>
      </c>
      <c r="H9" s="234"/>
      <c r="I9" s="37"/>
      <c r="J9" s="37"/>
      <c r="K9" s="37"/>
      <c r="L9" s="37"/>
      <c r="M9" s="37"/>
      <c r="N9" s="37"/>
    </row>
    <row r="10" spans="1:14" ht="29.15" customHeight="1" x14ac:dyDescent="0.25">
      <c r="A10" s="369" t="s">
        <v>293</v>
      </c>
      <c r="B10" s="368">
        <f>C10-3.6</f>
        <v>98.800000000000011</v>
      </c>
      <c r="C10" s="368">
        <f>D10-3.6</f>
        <v>102.4</v>
      </c>
      <c r="D10" s="366">
        <v>106</v>
      </c>
      <c r="E10" s="369">
        <f t="shared" si="2"/>
        <v>110</v>
      </c>
      <c r="F10" s="369">
        <f>E10+4</f>
        <v>114</v>
      </c>
      <c r="G10" s="368">
        <f>F10+4</f>
        <v>118</v>
      </c>
      <c r="H10" s="234"/>
      <c r="I10" s="37"/>
      <c r="J10" s="37"/>
      <c r="K10" s="37"/>
      <c r="L10" s="37"/>
      <c r="M10" s="37"/>
      <c r="N10" s="37"/>
    </row>
    <row r="11" spans="1:14" ht="29.15" customHeight="1" x14ac:dyDescent="0.25">
      <c r="A11" s="369" t="s">
        <v>294</v>
      </c>
      <c r="B11" s="369">
        <f>C11-1.15</f>
        <v>30.6</v>
      </c>
      <c r="C11" s="369">
        <f>D11-1.15</f>
        <v>31.75</v>
      </c>
      <c r="D11" s="366">
        <v>32.9</v>
      </c>
      <c r="E11" s="369">
        <f t="shared" ref="E11:G11" si="3">D11+1.3</f>
        <v>34.199999999999996</v>
      </c>
      <c r="F11" s="369">
        <f t="shared" si="3"/>
        <v>35.499999999999993</v>
      </c>
      <c r="G11" s="368">
        <f t="shared" si="3"/>
        <v>36.79999999999999</v>
      </c>
      <c r="H11" s="234"/>
      <c r="I11" s="37"/>
      <c r="J11" s="37"/>
      <c r="K11" s="37"/>
      <c r="L11" s="37"/>
      <c r="M11" s="37"/>
      <c r="N11" s="37"/>
    </row>
    <row r="12" spans="1:14" ht="29.15" customHeight="1" x14ac:dyDescent="0.25">
      <c r="A12" s="369" t="s">
        <v>295</v>
      </c>
      <c r="B12" s="369">
        <f>C12-0.7</f>
        <v>22.700000000000003</v>
      </c>
      <c r="C12" s="369">
        <f>D12-0.7</f>
        <v>23.400000000000002</v>
      </c>
      <c r="D12" s="366">
        <v>24.1</v>
      </c>
      <c r="E12" s="369">
        <f>D12+0.7</f>
        <v>24.8</v>
      </c>
      <c r="F12" s="369">
        <f>E12+0.7</f>
        <v>25.5</v>
      </c>
      <c r="G12" s="368">
        <f>F12+0.9</f>
        <v>26.4</v>
      </c>
      <c r="H12" s="234"/>
      <c r="I12" s="37"/>
      <c r="J12" s="37"/>
      <c r="K12" s="37"/>
      <c r="L12" s="37"/>
      <c r="M12" s="37"/>
      <c r="N12" s="37"/>
    </row>
    <row r="13" spans="1:14" ht="29.15" customHeight="1" x14ac:dyDescent="0.25">
      <c r="A13" s="369" t="s">
        <v>296</v>
      </c>
      <c r="B13" s="369">
        <f>C13-0.5</f>
        <v>15</v>
      </c>
      <c r="C13" s="369">
        <f t="shared" ref="C13:C18" si="4">D13-0.5</f>
        <v>15.5</v>
      </c>
      <c r="D13" s="366">
        <v>16</v>
      </c>
      <c r="E13" s="369">
        <f>D13+0.5</f>
        <v>16.5</v>
      </c>
      <c r="F13" s="369">
        <f>E13+0.5</f>
        <v>17</v>
      </c>
      <c r="G13" s="368">
        <f>F13+0.7</f>
        <v>17.7</v>
      </c>
      <c r="H13" s="234"/>
      <c r="I13" s="37"/>
      <c r="J13" s="37"/>
      <c r="K13" s="37"/>
      <c r="L13" s="37"/>
      <c r="M13" s="37"/>
      <c r="N13" s="37"/>
    </row>
    <row r="14" spans="1:14" ht="29.15" customHeight="1" x14ac:dyDescent="0.25">
      <c r="A14" s="369" t="s">
        <v>297</v>
      </c>
      <c r="B14" s="368">
        <f>C14-0.7</f>
        <v>28.2</v>
      </c>
      <c r="C14" s="368">
        <f>D14-0.6</f>
        <v>28.9</v>
      </c>
      <c r="D14" s="366">
        <v>29.5</v>
      </c>
      <c r="E14" s="369">
        <f>D14+0.6</f>
        <v>30.1</v>
      </c>
      <c r="F14" s="369">
        <f>E14+0.7</f>
        <v>30.8</v>
      </c>
      <c r="G14" s="368">
        <f>F14+0.6</f>
        <v>31.400000000000002</v>
      </c>
      <c r="H14" s="234"/>
      <c r="I14" s="37"/>
      <c r="J14" s="37"/>
      <c r="K14" s="37"/>
      <c r="L14" s="37"/>
      <c r="M14" s="37"/>
      <c r="N14" s="37"/>
    </row>
    <row r="15" spans="1:14" ht="29.15" customHeight="1" x14ac:dyDescent="0.25">
      <c r="A15" s="369" t="s">
        <v>298</v>
      </c>
      <c r="B15" s="368">
        <f>C15-0.9</f>
        <v>38.700000000000003</v>
      </c>
      <c r="C15" s="368">
        <f>D15-0.9</f>
        <v>39.6</v>
      </c>
      <c r="D15" s="366">
        <v>40.5</v>
      </c>
      <c r="E15" s="369">
        <f t="shared" ref="E15:G15" si="5">D15+1.1</f>
        <v>41.6</v>
      </c>
      <c r="F15" s="369">
        <f t="shared" si="5"/>
        <v>42.7</v>
      </c>
      <c r="G15" s="368">
        <f t="shared" si="5"/>
        <v>43.800000000000004</v>
      </c>
      <c r="H15" s="234"/>
      <c r="I15" s="37"/>
      <c r="J15" s="37"/>
      <c r="K15" s="37"/>
      <c r="L15" s="37"/>
      <c r="M15" s="37"/>
      <c r="N15" s="37"/>
    </row>
    <row r="16" spans="1:14" ht="29.15" customHeight="1" x14ac:dyDescent="0.25">
      <c r="A16" s="369" t="s">
        <v>299</v>
      </c>
      <c r="B16" s="369">
        <f>C16</f>
        <v>6</v>
      </c>
      <c r="C16" s="369">
        <f>D16</f>
        <v>6</v>
      </c>
      <c r="D16" s="366">
        <v>6</v>
      </c>
      <c r="E16" s="369">
        <f t="shared" ref="E16:G20" si="6">D16</f>
        <v>6</v>
      </c>
      <c r="F16" s="369">
        <f t="shared" si="6"/>
        <v>6</v>
      </c>
      <c r="G16" s="369">
        <f t="shared" si="6"/>
        <v>6</v>
      </c>
      <c r="H16" s="234"/>
      <c r="I16" s="37"/>
      <c r="J16" s="37"/>
      <c r="K16" s="37"/>
      <c r="L16" s="37"/>
      <c r="M16" s="37"/>
      <c r="N16" s="37"/>
    </row>
    <row r="17" spans="1:14" ht="29.15" customHeight="1" x14ac:dyDescent="0.25">
      <c r="A17" s="369" t="s">
        <v>300</v>
      </c>
      <c r="B17" s="369">
        <f>C17-0</f>
        <v>16.5</v>
      </c>
      <c r="C17" s="369">
        <f t="shared" si="4"/>
        <v>16.5</v>
      </c>
      <c r="D17" s="366">
        <v>17</v>
      </c>
      <c r="E17" s="369">
        <f t="shared" si="6"/>
        <v>17</v>
      </c>
      <c r="F17" s="369">
        <f>E17+1.5</f>
        <v>18.5</v>
      </c>
      <c r="G17" s="370">
        <f>F17+0</f>
        <v>18.5</v>
      </c>
      <c r="H17" s="234"/>
      <c r="I17" s="37"/>
      <c r="J17" s="37"/>
      <c r="K17" s="37"/>
      <c r="L17" s="37"/>
      <c r="M17" s="37"/>
      <c r="N17" s="37"/>
    </row>
    <row r="18" spans="1:14" ht="29.15" customHeight="1" x14ac:dyDescent="0.25">
      <c r="A18" s="369" t="s">
        <v>301</v>
      </c>
      <c r="B18" s="369">
        <f>C18-0</f>
        <v>14.5</v>
      </c>
      <c r="C18" s="369">
        <f t="shared" si="4"/>
        <v>14.5</v>
      </c>
      <c r="D18" s="366">
        <v>15</v>
      </c>
      <c r="E18" s="369">
        <f t="shared" si="6"/>
        <v>15</v>
      </c>
      <c r="F18" s="369">
        <f>E18+1.5</f>
        <v>16.5</v>
      </c>
      <c r="G18" s="370">
        <f>F18+0</f>
        <v>16.5</v>
      </c>
      <c r="H18" s="234"/>
      <c r="I18" s="37"/>
      <c r="J18" s="37"/>
      <c r="K18" s="37"/>
      <c r="L18" s="37"/>
      <c r="M18" s="37"/>
      <c r="N18" s="37"/>
    </row>
    <row r="19" spans="1:14" ht="29.15" customHeight="1" x14ac:dyDescent="0.25">
      <c r="A19" s="369" t="s">
        <v>302</v>
      </c>
      <c r="B19" s="369">
        <v>4.5</v>
      </c>
      <c r="C19" s="369">
        <v>4.5</v>
      </c>
      <c r="D19" s="366">
        <v>4.5</v>
      </c>
      <c r="E19" s="369">
        <f t="shared" si="6"/>
        <v>4.5</v>
      </c>
      <c r="F19" s="369">
        <f>E19</f>
        <v>4.5</v>
      </c>
      <c r="G19" s="369">
        <f>F19</f>
        <v>4.5</v>
      </c>
      <c r="H19" s="234"/>
      <c r="I19" s="37"/>
      <c r="J19" s="37"/>
      <c r="K19" s="37"/>
      <c r="L19" s="37"/>
      <c r="M19" s="37"/>
      <c r="N19" s="37"/>
    </row>
    <row r="20" spans="1:14" ht="29.15" customHeight="1" x14ac:dyDescent="0.25">
      <c r="A20" s="369" t="s">
        <v>303</v>
      </c>
      <c r="B20" s="369">
        <v>4.5</v>
      </c>
      <c r="C20" s="369">
        <v>4.5</v>
      </c>
      <c r="D20" s="366">
        <v>4.5</v>
      </c>
      <c r="E20" s="369">
        <f t="shared" si="6"/>
        <v>4.5</v>
      </c>
      <c r="F20" s="369">
        <f>E20</f>
        <v>4.5</v>
      </c>
      <c r="G20" s="369">
        <f>F20</f>
        <v>4.5</v>
      </c>
      <c r="H20" s="234"/>
      <c r="I20" s="36"/>
      <c r="J20" s="36"/>
      <c r="K20" s="36"/>
      <c r="L20" s="36"/>
      <c r="M20" s="36"/>
      <c r="N20" s="36"/>
    </row>
    <row r="21" spans="1:14" ht="29.15" customHeight="1" x14ac:dyDescent="0.25">
      <c r="A21" s="373" t="s">
        <v>304</v>
      </c>
      <c r="B21" s="374">
        <v>114</v>
      </c>
      <c r="C21" s="374">
        <v>114</v>
      </c>
      <c r="D21" s="374">
        <v>118</v>
      </c>
      <c r="E21" s="367">
        <v>122</v>
      </c>
      <c r="F21" s="374">
        <v>127</v>
      </c>
      <c r="G21" s="374">
        <v>132</v>
      </c>
      <c r="H21" s="234"/>
      <c r="I21" s="37"/>
      <c r="J21" s="37"/>
      <c r="K21" s="37"/>
      <c r="L21" s="37"/>
      <c r="M21" s="37"/>
      <c r="N21" s="37"/>
    </row>
    <row r="22" spans="1:14" ht="29.15" customHeight="1" x14ac:dyDescent="0.25">
      <c r="A22" s="24"/>
      <c r="B22" s="24"/>
      <c r="C22" s="24"/>
      <c r="D22" s="25"/>
      <c r="E22" s="26"/>
      <c r="F22" s="26"/>
      <c r="G22" s="26"/>
      <c r="H22" s="234"/>
      <c r="I22" s="37"/>
      <c r="J22" s="37"/>
      <c r="K22" s="37"/>
      <c r="L22" s="37"/>
      <c r="M22" s="37"/>
      <c r="N22" s="37"/>
    </row>
    <row r="23" spans="1:14" ht="29.15" customHeight="1" x14ac:dyDescent="0.25">
      <c r="A23" s="27"/>
      <c r="B23" s="27"/>
      <c r="C23" s="27"/>
      <c r="D23" s="27"/>
      <c r="E23" s="27"/>
      <c r="F23" s="27"/>
      <c r="G23" s="27"/>
      <c r="H23" s="287"/>
      <c r="I23" s="38"/>
      <c r="J23" s="39"/>
      <c r="K23" s="40"/>
      <c r="L23" s="39"/>
      <c r="M23" s="39"/>
      <c r="N23" s="41"/>
    </row>
    <row r="24" spans="1:14" ht="15" x14ac:dyDescent="0.25">
      <c r="A24" s="28" t="s">
        <v>90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ht="15" x14ac:dyDescent="0.25">
      <c r="A25" s="23" t="s">
        <v>130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ht="15" x14ac:dyDescent="0.25">
      <c r="A26" s="29" t="s">
        <v>131</v>
      </c>
      <c r="B26" s="29"/>
      <c r="C26" s="29"/>
      <c r="D26" s="29"/>
      <c r="E26" s="29"/>
      <c r="F26" s="29"/>
      <c r="G26" s="29"/>
      <c r="H26" s="29"/>
      <c r="I26" s="28" t="s">
        <v>187</v>
      </c>
      <c r="J26" s="42"/>
      <c r="K26" s="28" t="s">
        <v>114</v>
      </c>
      <c r="L26" s="28"/>
      <c r="M26" s="28" t="s">
        <v>115</v>
      </c>
      <c r="N26" s="23" t="s">
        <v>104</v>
      </c>
    </row>
    <row r="27" spans="1:14" ht="19" customHeight="1" x14ac:dyDescent="0.25">
      <c r="A27" s="23" t="s">
        <v>116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honeticPr fontId="28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1"/>
  <sheetViews>
    <sheetView zoomScalePageLayoutView="125" workbookViewId="0">
      <selection activeCell="N16" sqref="N16"/>
    </sheetView>
  </sheetViews>
  <sheetFormatPr defaultColWidth="9" defaultRowHeight="15" x14ac:dyDescent="0.25"/>
  <cols>
    <col min="1" max="1" width="7" customWidth="1"/>
    <col min="2" max="2" width="12" customWidth="1"/>
    <col min="3" max="3" width="12.83203125" customWidth="1"/>
    <col min="4" max="4" width="9.08203125" customWidth="1"/>
    <col min="5" max="5" width="14.33203125" customWidth="1"/>
    <col min="6" max="6" width="11.33203125" customWidth="1"/>
    <col min="7" max="7" width="8" customWidth="1"/>
    <col min="8" max="8" width="11.58203125" customWidth="1"/>
    <col min="9" max="12" width="10" customWidth="1"/>
    <col min="13" max="14" width="9.08203125" customWidth="1"/>
    <col min="15" max="15" width="10.58203125" customWidth="1"/>
  </cols>
  <sheetData>
    <row r="1" spans="1:15" ht="27.5" x14ac:dyDescent="0.25">
      <c r="A1" s="327" t="s">
        <v>188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</row>
    <row r="2" spans="1:15" s="1" customFormat="1" ht="16.5" x14ac:dyDescent="0.45">
      <c r="A2" s="339" t="s">
        <v>189</v>
      </c>
      <c r="B2" s="340" t="s">
        <v>190</v>
      </c>
      <c r="C2" s="340" t="s">
        <v>191</v>
      </c>
      <c r="D2" s="340" t="s">
        <v>192</v>
      </c>
      <c r="E2" s="340" t="s">
        <v>193</v>
      </c>
      <c r="F2" s="340" t="s">
        <v>194</v>
      </c>
      <c r="G2" s="340" t="s">
        <v>195</v>
      </c>
      <c r="H2" s="340" t="s">
        <v>196</v>
      </c>
      <c r="I2" s="3" t="s">
        <v>197</v>
      </c>
      <c r="J2" s="3" t="s">
        <v>198</v>
      </c>
      <c r="K2" s="3" t="s">
        <v>199</v>
      </c>
      <c r="L2" s="3" t="s">
        <v>200</v>
      </c>
      <c r="M2" s="3" t="s">
        <v>201</v>
      </c>
      <c r="N2" s="340" t="s">
        <v>202</v>
      </c>
      <c r="O2" s="340" t="s">
        <v>203</v>
      </c>
    </row>
    <row r="3" spans="1:15" s="1" customFormat="1" ht="16.5" x14ac:dyDescent="0.45">
      <c r="A3" s="339"/>
      <c r="B3" s="341"/>
      <c r="C3" s="341"/>
      <c r="D3" s="341"/>
      <c r="E3" s="341"/>
      <c r="F3" s="341"/>
      <c r="G3" s="341"/>
      <c r="H3" s="341"/>
      <c r="I3" s="3" t="s">
        <v>204</v>
      </c>
      <c r="J3" s="3" t="s">
        <v>204</v>
      </c>
      <c r="K3" s="3" t="s">
        <v>204</v>
      </c>
      <c r="L3" s="3" t="s">
        <v>204</v>
      </c>
      <c r="M3" s="3" t="s">
        <v>204</v>
      </c>
      <c r="N3" s="341"/>
      <c r="O3" s="341"/>
    </row>
    <row r="4" spans="1:15" ht="20" customHeight="1" x14ac:dyDescent="0.25">
      <c r="A4" s="5">
        <v>1</v>
      </c>
      <c r="B4" s="11" t="s">
        <v>205</v>
      </c>
      <c r="C4" s="11" t="s">
        <v>206</v>
      </c>
      <c r="D4" s="11" t="s">
        <v>84</v>
      </c>
      <c r="E4" s="5" t="s">
        <v>28</v>
      </c>
      <c r="F4" s="21" t="s">
        <v>207</v>
      </c>
      <c r="G4" s="5"/>
      <c r="H4" s="5"/>
      <c r="I4" s="10">
        <v>1</v>
      </c>
      <c r="J4" s="10">
        <v>1</v>
      </c>
      <c r="K4" s="10">
        <v>0</v>
      </c>
      <c r="L4" s="10">
        <v>1</v>
      </c>
      <c r="M4" s="10">
        <v>0</v>
      </c>
      <c r="N4" s="5"/>
      <c r="O4" s="5" t="s">
        <v>208</v>
      </c>
    </row>
    <row r="5" spans="1:15" x14ac:dyDescent="0.25">
      <c r="A5" s="5">
        <v>2</v>
      </c>
      <c r="B5" s="11" t="s">
        <v>205</v>
      </c>
      <c r="C5" s="11" t="s">
        <v>206</v>
      </c>
      <c r="D5" s="11" t="s">
        <v>84</v>
      </c>
      <c r="E5" s="5" t="s">
        <v>209</v>
      </c>
      <c r="F5" s="21" t="s">
        <v>207</v>
      </c>
      <c r="G5" s="5"/>
      <c r="H5" s="5"/>
      <c r="I5" s="5">
        <v>1</v>
      </c>
      <c r="J5" s="5">
        <v>1</v>
      </c>
      <c r="K5" s="5">
        <v>0</v>
      </c>
      <c r="L5" s="5">
        <v>1</v>
      </c>
      <c r="M5" s="5">
        <v>0</v>
      </c>
      <c r="N5" s="5"/>
      <c r="O5" s="5" t="s">
        <v>208</v>
      </c>
    </row>
    <row r="6" spans="1:15" x14ac:dyDescent="0.25">
      <c r="A6" s="5">
        <v>3</v>
      </c>
      <c r="B6" s="5" t="s">
        <v>210</v>
      </c>
      <c r="C6" s="5" t="s">
        <v>206</v>
      </c>
      <c r="D6" s="5" t="s">
        <v>83</v>
      </c>
      <c r="E6" s="5" t="s">
        <v>28</v>
      </c>
      <c r="F6" s="21" t="s">
        <v>207</v>
      </c>
      <c r="G6" s="5"/>
      <c r="H6" s="5"/>
      <c r="I6" s="5">
        <v>1</v>
      </c>
      <c r="J6" s="5">
        <v>0</v>
      </c>
      <c r="K6" s="5">
        <v>0</v>
      </c>
      <c r="L6" s="5">
        <v>0</v>
      </c>
      <c r="M6" s="5">
        <v>1</v>
      </c>
      <c r="N6" s="5"/>
      <c r="O6" s="5" t="s">
        <v>208</v>
      </c>
    </row>
    <row r="7" spans="1:15" x14ac:dyDescent="0.25">
      <c r="A7" s="5">
        <v>4</v>
      </c>
      <c r="B7" s="5" t="s">
        <v>210</v>
      </c>
      <c r="C7" s="5" t="s">
        <v>206</v>
      </c>
      <c r="D7" s="5" t="s">
        <v>83</v>
      </c>
      <c r="E7" s="5" t="s">
        <v>211</v>
      </c>
      <c r="F7" s="21" t="s">
        <v>207</v>
      </c>
      <c r="G7" s="5"/>
      <c r="H7" s="5"/>
      <c r="I7" s="5">
        <v>1</v>
      </c>
      <c r="J7" s="5">
        <v>0</v>
      </c>
      <c r="K7" s="5">
        <v>0</v>
      </c>
      <c r="L7" s="5">
        <v>0</v>
      </c>
      <c r="M7" s="5">
        <v>1</v>
      </c>
      <c r="N7" s="5"/>
      <c r="O7" s="5" t="s">
        <v>208</v>
      </c>
    </row>
    <row r="8" spans="1:15" x14ac:dyDescent="0.25">
      <c r="A8" s="5">
        <v>5</v>
      </c>
      <c r="B8" s="5" t="s">
        <v>210</v>
      </c>
      <c r="C8" s="5" t="s">
        <v>206</v>
      </c>
      <c r="D8" s="5" t="s">
        <v>83</v>
      </c>
      <c r="E8" s="5" t="s">
        <v>212</v>
      </c>
      <c r="F8" s="21" t="s">
        <v>207</v>
      </c>
      <c r="G8" s="5"/>
      <c r="H8" s="5"/>
      <c r="I8" s="5">
        <v>1</v>
      </c>
      <c r="J8" s="5">
        <v>0</v>
      </c>
      <c r="K8" s="5">
        <v>0</v>
      </c>
      <c r="L8" s="5">
        <v>0</v>
      </c>
      <c r="M8" s="5">
        <v>1</v>
      </c>
      <c r="N8" s="5"/>
      <c r="O8" s="5" t="s">
        <v>208</v>
      </c>
    </row>
    <row r="9" spans="1:15" x14ac:dyDescent="0.25">
      <c r="A9" s="5">
        <v>6</v>
      </c>
      <c r="B9" s="5" t="s">
        <v>213</v>
      </c>
      <c r="C9" s="5" t="s">
        <v>206</v>
      </c>
      <c r="D9" s="5" t="s">
        <v>85</v>
      </c>
      <c r="E9" s="5" t="s">
        <v>28</v>
      </c>
      <c r="F9" s="21" t="s">
        <v>207</v>
      </c>
      <c r="G9" s="5"/>
      <c r="H9" s="5"/>
      <c r="I9" s="5">
        <v>1</v>
      </c>
      <c r="J9" s="5">
        <v>0</v>
      </c>
      <c r="K9" s="5">
        <v>0</v>
      </c>
      <c r="L9" s="5">
        <v>0</v>
      </c>
      <c r="M9" s="5">
        <v>0</v>
      </c>
      <c r="N9" s="5"/>
      <c r="O9" s="5" t="s">
        <v>208</v>
      </c>
    </row>
    <row r="10" spans="1:15" x14ac:dyDescent="0.25">
      <c r="A10" s="5">
        <v>7</v>
      </c>
      <c r="B10" s="5" t="s">
        <v>214</v>
      </c>
      <c r="C10" s="5" t="s">
        <v>206</v>
      </c>
      <c r="D10" s="5" t="s">
        <v>215</v>
      </c>
      <c r="E10" s="5" t="s">
        <v>211</v>
      </c>
      <c r="F10" s="21" t="s">
        <v>207</v>
      </c>
      <c r="G10" s="5"/>
      <c r="H10" s="5"/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/>
      <c r="O10" s="5" t="s">
        <v>208</v>
      </c>
    </row>
    <row r="11" spans="1:15" x14ac:dyDescent="0.25">
      <c r="A11" s="5">
        <v>8</v>
      </c>
      <c r="B11" s="5" t="s">
        <v>214</v>
      </c>
      <c r="C11" s="5" t="s">
        <v>206</v>
      </c>
      <c r="D11" s="5" t="s">
        <v>215</v>
      </c>
      <c r="E11" s="5" t="s">
        <v>212</v>
      </c>
      <c r="F11" s="21" t="s">
        <v>207</v>
      </c>
      <c r="G11" s="5"/>
      <c r="H11" s="5"/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/>
      <c r="O11" s="5" t="s">
        <v>208</v>
      </c>
    </row>
    <row r="12" spans="1:15" x14ac:dyDescent="0.25">
      <c r="A12" s="5"/>
      <c r="B12" s="5"/>
      <c r="C12" s="5"/>
      <c r="D12" s="5"/>
      <c r="E12" s="5"/>
      <c r="F12" s="21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s="2" customFormat="1" ht="17.5" x14ac:dyDescent="0.25">
      <c r="A19" s="328" t="s">
        <v>216</v>
      </c>
      <c r="B19" s="329"/>
      <c r="C19" s="329"/>
      <c r="D19" s="330"/>
      <c r="E19" s="331"/>
      <c r="F19" s="332"/>
      <c r="G19" s="332"/>
      <c r="H19" s="332"/>
      <c r="I19" s="333"/>
      <c r="J19" s="334" t="s">
        <v>217</v>
      </c>
      <c r="K19" s="335"/>
      <c r="L19" s="335"/>
      <c r="M19" s="336"/>
      <c r="N19" s="22"/>
      <c r="O19" s="9"/>
    </row>
    <row r="20" spans="1:15" ht="63" customHeight="1" x14ac:dyDescent="0.25">
      <c r="A20" s="337" t="s">
        <v>218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</row>
    <row r="21" spans="1:15" x14ac:dyDescent="0.25">
      <c r="A21" t="s">
        <v>219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28" type="noConversion"/>
  <dataValidations count="1">
    <dataValidation type="list" allowBlank="1" showInputMessage="1" showErrorMessage="1" sqref="O1 O3 O4 O5:O11 O12:O17 O18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PC</cp:lastModifiedBy>
  <dcterms:created xsi:type="dcterms:W3CDTF">2020-03-11T01:34:00Z</dcterms:created>
  <dcterms:modified xsi:type="dcterms:W3CDTF">2024-06-12T09:59:19Z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2052-12.1.0.15120</vt:lpwstr>
  </property>
</Properties>
</file>