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大货" sheetId="18" r:id="rId7"/>
    <sheet name="验货尺寸表 (尾期大货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<sst xmlns="http://schemas.openxmlformats.org/spreadsheetml/2006/main" count="856" uniqueCount="336">
  <si>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</si>
  <si>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</si>
  <si>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</si>
  <si>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</si>
  <si>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</si>
  <si>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</si>
  <si>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</si>
  <si>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</si>
  <si>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</si>
  <si>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</si>
  <si>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</si>
  <si>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</si>
  <si>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</si>
  <si>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</si>
  <si>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</si>
  <si>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</si>
  <si>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</si>
  <si>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</si>
  <si>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</si>
  <si>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</si>
  <si>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</si>
  <si>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</si>
  <si>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</si>
  <si>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</si>
  <si>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</si>
  <si>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</si>
  <si>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</si>
  <si>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</si>
  <si>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</si>
  <si>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</si>
  <si>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</si>
  <si>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</si>
  <si>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</si>
  <si>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</si>
  <si>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</si>
  <si>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</si>
  <si>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</si>
  <si>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</si>
  <si>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</si>
  <si>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</si>
  <si>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</si>
  <si>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</si>
  <si>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</si>
  <si>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</si>
  <si>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</si>
  <si>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</si>
  <si>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</si>
  <si>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</si>
  <si>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</si>
  <si>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</si>
  <si>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</si>
  <si>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</si>
  <si>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</si>
  <si>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</si>
  <si>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</si>
  <si>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</si>
  <si>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</si>
  <si>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</si>
  <si>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</si>
  <si>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</si>
  <si>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</si>
  <si>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</si>
  <si>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TAJJFM82857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</si>
  <si>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</si>
  <si>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</si>
  <si>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</si>
  <si>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</si>
  <si>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</si>
  <si>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</si>
  <si>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</si>
  <si>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</si>
  <si>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</si>
  <si>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</si>
  <si>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</si>
  <si>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</si>
  <si>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</si>
  <si>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</si>
  <si>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</si>
  <si>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</si>
  <si>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</si>
  <si>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</si>
  <si>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</si>
  <si>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</si>
  <si>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</si>
  <si>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</si>
  <si>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</si>
  <si>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</si>
  <si>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</si>
  <si>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</si>
  <si>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</si>
  <si>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</si>
  <si>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</si>
  <si>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</si>
  <si>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</si>
  <si>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</si>
  <si>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</si>
  <si>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</si>
  <si>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</si>
  <si>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</si>
  <si>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</si>
  <si>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</si>
  <si>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</si>
  <si>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</si>
  <si>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</si>
  <si>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</si>
  <si>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</si>
  <si>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</si>
  <si>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</si>
  <si>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</si>
  <si>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</si>
  <si>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</si>
  <si>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</si>
  <si>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</si>
  <si>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</si>
  <si>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</si>
  <si>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</si>
  <si>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</si>
  <si>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</si>
  <si>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</si>
  <si>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</si>
  <si>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</si>
  <si>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1.前筒底压线歪斜，底筒间线有宽窄</t>
  </si>
  <si>
    <t>2、冚车线不平服，上袖口扁机容皱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</si>
  <si>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</si>
  <si>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</si>
  <si>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</si>
  <si>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</si>
  <si>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</si>
  <si>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</si>
  <si>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</si>
  <si>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</si>
  <si>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</si>
  <si>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</si>
  <si>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</si>
  <si>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</si>
  <si>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</si>
  <si>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</si>
  <si>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</si>
  <si>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</si>
  <si>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</si>
  <si>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</si>
  <si>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男式POLO短袖T恤</t>
  </si>
  <si>
    <t>部位名称</t>
  </si>
  <si>
    <t>指示规格  FINAL SPEC</t>
  </si>
  <si>
    <t>XS</t>
  </si>
  <si>
    <t>S</t>
  </si>
  <si>
    <t>3XL</t>
  </si>
  <si>
    <t>洗前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</si>
  <si>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</si>
  <si>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</si>
  <si>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</si>
  <si>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</si>
  <si>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</si>
  <si>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</si>
  <si>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</si>
  <si>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</si>
  <si>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</si>
  <si>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</si>
  <si>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</si>
  <si>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</si>
  <si>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</si>
  <si>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</si>
  <si>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</si>
  <si>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领围</t>
  </si>
  <si>
    <t>前中门襟</t>
  </si>
  <si>
    <t>前领尖长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</si>
  <si>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</si>
  <si>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</si>
  <si>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</si>
  <si>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</si>
  <si>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</si>
  <si>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</si>
  <si>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</si>
  <si>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</si>
  <si>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</si>
  <si>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</si>
  <si>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</si>
  <si>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</si>
  <si>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</si>
  <si>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</si>
  <si>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</si>
  <si>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</si>
  <si>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XXXL</t>
  </si>
  <si>
    <t>XXXXL</t>
  </si>
  <si>
    <t>青薄荷绿</t>
  </si>
  <si>
    <t>藏青</t>
  </si>
  <si>
    <t>+0 +0.5 +0.5</t>
  </si>
  <si>
    <t>+0 +0.5 +0</t>
  </si>
  <si>
    <t>+0 +1 +0</t>
  </si>
  <si>
    <t>+0.5 +0 +0.5</t>
  </si>
  <si>
    <t>+0.5 +0.5 +0.5</t>
  </si>
  <si>
    <t>+0 +0 +0</t>
  </si>
  <si>
    <t>+2 +1 +0</t>
  </si>
  <si>
    <t>+1 +0 +0</t>
  </si>
  <si>
    <t>+0 +1 +1</t>
  </si>
  <si>
    <t>+1 +1 +0</t>
  </si>
  <si>
    <t>+1 +1 +1</t>
  </si>
  <si>
    <t>+0 +0 +1</t>
  </si>
  <si>
    <t>-0.2 -0.5 +0</t>
  </si>
  <si>
    <t>+0 -0.5 +0</t>
  </si>
  <si>
    <t>-0.2 +0 +0</t>
  </si>
  <si>
    <t>-0.5 +0 +0</t>
  </si>
  <si>
    <t>-0.5 -0.5 +0</t>
  </si>
  <si>
    <t>+0 -0.2 +0</t>
  </si>
  <si>
    <t>+0 -0.5 -0.5</t>
  </si>
  <si>
    <t>+0.5 +0 +0</t>
  </si>
  <si>
    <t>+0.5 +0.3 +0</t>
  </si>
  <si>
    <t>TOREAD-QC尾期检验报告书</t>
  </si>
  <si>
    <t>定制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</si>
  <si>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</si>
  <si>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</si>
  <si>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</si>
  <si>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</si>
  <si>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</si>
  <si>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</si>
  <si>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</si>
  <si>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</si>
  <si>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</si>
  <si>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</si>
  <si>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</si>
  <si>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</si>
  <si>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</si>
  <si>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</si>
  <si>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</si>
  <si>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</si>
  <si>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</si>
  <si>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</si>
  <si>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</si>
  <si>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</si>
  <si>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</si>
  <si>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</si>
  <si>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</si>
  <si>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</si>
  <si>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</si>
  <si>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</si>
  <si>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</si>
  <si>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</si>
  <si>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</si>
  <si>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</si>
  <si>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</si>
  <si>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</si>
  <si>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②检验明细：齐色齐50件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</si>
  <si>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</si>
  <si>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</si>
  <si>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</si>
  <si>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</si>
  <si>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</si>
  <si>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</si>
  <si>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</si>
  <si>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</si>
  <si>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</si>
  <si>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</si>
  <si>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</si>
  <si>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</si>
  <si>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</si>
  <si>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</si>
  <si>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</si>
  <si>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</si>
  <si>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</si>
  <si>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</si>
  <si>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</si>
  <si>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</si>
  <si>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</si>
  <si>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</si>
  <si>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</si>
  <si>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</si>
  <si>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</si>
  <si>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</si>
  <si>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</si>
  <si>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</si>
  <si>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</si>
  <si>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R2404070444</t>
  </si>
  <si>
    <t>FK07610棉弹珠地布</t>
  </si>
  <si>
    <t>19SS藏蓝</t>
  </si>
  <si>
    <t>TAJJFM81936</t>
  </si>
  <si>
    <t>新颜</t>
  </si>
  <si>
    <t>制表时间：2024/4/26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</si>
  <si>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</si>
  <si>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</si>
  <si>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</si>
  <si>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</si>
  <si>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</si>
  <si>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</si>
  <si>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</si>
  <si>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</si>
  <si>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</si>
  <si>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</si>
  <si>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</si>
  <si>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</si>
  <si>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</si>
  <si>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</si>
  <si>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</si>
  <si>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</si>
  <si>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</si>
  <si>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</si>
  <si>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</si>
  <si>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</si>
  <si>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</si>
  <si>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</si>
  <si>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</si>
  <si>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</si>
  <si>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</si>
  <si>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</si>
  <si>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</si>
  <si>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</si>
  <si>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</si>
  <si>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</si>
  <si>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</si>
  <si>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</si>
  <si>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</si>
  <si>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</si>
  <si>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</si>
  <si>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</si>
  <si>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</si>
  <si>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</si>
  <si>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</si>
  <si>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</si>
  <si>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</si>
  <si>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</si>
  <si>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</si>
  <si>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</si>
  <si>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</si>
  <si>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</si>
  <si>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</si>
  <si>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左前+袖子</t>
  </si>
  <si>
    <t>印花</t>
  </si>
  <si>
    <t>无脱落开裂</t>
  </si>
  <si>
    <t>制表时间：2024/5/17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</si>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</sst>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0.00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2" fillId="9" borderId="8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61" fillId="0" borderId="8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0" borderId="87" applyNumberFormat="0" applyAlignment="0" applyProtection="0">
      <alignment vertical="center"/>
    </xf>
    <xf numFmtId="0" fontId="63" fillId="11" borderId="88" applyNumberFormat="0" applyAlignment="0" applyProtection="0">
      <alignment vertical="center"/>
    </xf>
    <xf numFmtId="0" fontId="64" fillId="11" borderId="87" applyNumberFormat="0" applyAlignment="0" applyProtection="0">
      <alignment vertical="center"/>
    </xf>
    <xf numFmtId="0" fontId="65" fillId="12" borderId="89" applyNumberFormat="0" applyAlignment="0" applyProtection="0">
      <alignment vertical="center"/>
    </xf>
    <xf numFmtId="0" fontId="66" fillId="0" borderId="90" applyNumberFormat="0" applyFill="0" applyAlignment="0" applyProtection="0">
      <alignment vertical="center"/>
    </xf>
    <xf numFmtId="0" fontId="67" fillId="0" borderId="91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>
      <alignment vertical="center"/>
    </xf>
    <xf numFmtId="0" fontId="12" fillId="0" borderId="0"/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7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7" fillId="0" borderId="10" xfId="52" applyFont="1" applyFill="1" applyBorder="1" applyAlignment="1">
      <alignment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1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2" fillId="0" borderId="2" xfId="56" applyFont="1" applyBorder="1" applyAlignment="1">
      <alignment horizontal="center" vertical="center"/>
    </xf>
    <xf numFmtId="0" fontId="22" fillId="0" borderId="2" xfId="56" applyFont="1" applyBorder="1" applyAlignment="1">
      <alignment horizontal="center"/>
    </xf>
    <xf numFmtId="0" fontId="23" fillId="0" borderId="11" xfId="56" applyFont="1" applyFill="1" applyBorder="1" applyAlignment="1">
      <alignment horizontal="center" vertical="center"/>
    </xf>
    <xf numFmtId="178" fontId="24" fillId="0" borderId="2" xfId="56" applyNumberFormat="1" applyFont="1" applyFill="1" applyBorder="1" applyAlignment="1">
      <alignment horizontal="center" vertical="center"/>
    </xf>
    <xf numFmtId="178" fontId="22" fillId="0" borderId="2" xfId="56" applyNumberFormat="1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5" fillId="0" borderId="11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shrinkToFit="1"/>
    </xf>
    <xf numFmtId="0" fontId="27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51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11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5" fillId="0" borderId="10" xfId="53" applyFont="1" applyFill="1" applyBorder="1" applyAlignment="1">
      <alignment horizontal="center"/>
    </xf>
    <xf numFmtId="0" fontId="17" fillId="0" borderId="10" xfId="52" applyFont="1" applyFill="1" applyBorder="1" applyAlignment="1">
      <alignment horizontal="left" vertical="center"/>
    </xf>
    <xf numFmtId="0" fontId="15" fillId="0" borderId="10" xfId="52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179" fontId="3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49" fontId="29" fillId="0" borderId="2" xfId="54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15" xfId="0" applyNumberFormat="1" applyFont="1" applyFill="1" applyBorder="1" applyAlignment="1">
      <alignment horizontal="center" vertical="center"/>
    </xf>
    <xf numFmtId="49" fontId="32" fillId="0" borderId="2" xfId="54" applyNumberFormat="1" applyFont="1" applyFill="1" applyBorder="1" applyAlignment="1">
      <alignment horizontal="center" vertical="center"/>
    </xf>
    <xf numFmtId="49" fontId="29" fillId="0" borderId="15" xfId="54" applyNumberFormat="1" applyFont="1" applyFill="1" applyBorder="1" applyAlignment="1">
      <alignment horizontal="center" vertical="center"/>
    </xf>
    <xf numFmtId="0" fontId="15" fillId="0" borderId="13" xfId="53" applyFont="1" applyFill="1" applyBorder="1" applyAlignment="1">
      <alignment horizontal="center"/>
    </xf>
    <xf numFmtId="49" fontId="15" fillId="0" borderId="13" xfId="53" applyNumberFormat="1" applyFont="1" applyFill="1" applyBorder="1" applyAlignment="1">
      <alignment horizontal="center"/>
    </xf>
    <xf numFmtId="49" fontId="29" fillId="0" borderId="13" xfId="54" applyNumberFormat="1" applyFont="1" applyFill="1" applyBorder="1" applyAlignment="1">
      <alignment horizontal="center" vertical="center"/>
    </xf>
    <xf numFmtId="49" fontId="29" fillId="0" borderId="16" xfId="54" applyNumberFormat="1" applyFont="1" applyFill="1" applyBorder="1" applyAlignment="1">
      <alignment horizontal="center" vertical="center"/>
    </xf>
    <xf numFmtId="0" fontId="21" fillId="0" borderId="0" xfId="53" applyFont="1" applyFill="1" applyAlignment="1"/>
    <xf numFmtId="14" fontId="21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3" fillId="0" borderId="17" xfId="52" applyFont="1" applyBorder="1" applyAlignment="1">
      <alignment horizontal="center" vertical="top"/>
    </xf>
    <xf numFmtId="0" fontId="34" fillId="0" borderId="18" xfId="52" applyFont="1" applyFill="1" applyBorder="1" applyAlignment="1">
      <alignment horizontal="left" vertical="center"/>
    </xf>
    <xf numFmtId="0" fontId="18" fillId="0" borderId="19" xfId="52" applyFont="1" applyFill="1" applyBorder="1" applyAlignment="1">
      <alignment horizontal="left" vertical="center"/>
    </xf>
    <xf numFmtId="0" fontId="34" fillId="0" borderId="19" xfId="52" applyFont="1" applyFill="1" applyBorder="1" applyAlignment="1">
      <alignment horizontal="center" vertical="center"/>
    </xf>
    <xf numFmtId="0" fontId="11" fillId="0" borderId="19" xfId="52" applyFont="1" applyFill="1" applyBorder="1" applyAlignment="1">
      <alignment vertical="center"/>
    </xf>
    <xf numFmtId="0" fontId="34" fillId="0" borderId="19" xfId="52" applyFont="1" applyFill="1" applyBorder="1" applyAlignment="1">
      <alignment vertical="center"/>
    </xf>
    <xf numFmtId="0" fontId="18" fillId="0" borderId="20" xfId="52" applyFont="1" applyBorder="1" applyAlignment="1">
      <alignment horizontal="left" vertical="center"/>
    </xf>
    <xf numFmtId="0" fontId="18" fillId="0" borderId="21" xfId="52" applyFont="1" applyBorder="1" applyAlignment="1">
      <alignment horizontal="left" vertical="center"/>
    </xf>
    <xf numFmtId="0" fontId="34" fillId="0" borderId="22" xfId="52" applyFont="1" applyFill="1" applyBorder="1" applyAlignment="1">
      <alignment vertical="center"/>
    </xf>
    <xf numFmtId="0" fontId="18" fillId="0" borderId="20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vertical="center"/>
    </xf>
    <xf numFmtId="58" fontId="11" fillId="0" borderId="20" xfId="52" applyNumberFormat="1" applyFont="1" applyFill="1" applyBorder="1" applyAlignment="1">
      <alignment horizontal="center" vertical="center"/>
    </xf>
    <xf numFmtId="0" fontId="11" fillId="0" borderId="20" xfId="52" applyFont="1" applyFill="1" applyBorder="1" applyAlignment="1">
      <alignment horizontal="center" vertical="center"/>
    </xf>
    <xf numFmtId="0" fontId="34" fillId="0" borderId="20" xfId="52" applyFont="1" applyFill="1" applyBorder="1" applyAlignment="1">
      <alignment horizontal="center" vertical="center"/>
    </xf>
    <xf numFmtId="0" fontId="34" fillId="0" borderId="22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23" xfId="52" applyFont="1" applyFill="1" applyBorder="1" applyAlignment="1">
      <alignment vertical="center"/>
    </xf>
    <xf numFmtId="0" fontId="18" fillId="0" borderId="24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vertical="center"/>
    </xf>
    <xf numFmtId="0" fontId="11" fillId="0" borderId="24" xfId="52" applyFont="1" applyFill="1" applyBorder="1" applyAlignment="1">
      <alignment horizontal="left" vertical="center"/>
    </xf>
    <xf numFmtId="0" fontId="34" fillId="0" borderId="24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4" fillId="0" borderId="18" xfId="52" applyFont="1" applyFill="1" applyBorder="1" applyAlignment="1">
      <alignment vertical="center"/>
    </xf>
    <xf numFmtId="0" fontId="34" fillId="0" borderId="25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11" fillId="0" borderId="20" xfId="52" applyFont="1" applyFill="1" applyBorder="1" applyAlignment="1">
      <alignment horizontal="left" vertical="center"/>
    </xf>
    <xf numFmtId="0" fontId="11" fillId="0" borderId="20" xfId="52" applyFont="1" applyFill="1" applyBorder="1" applyAlignment="1">
      <alignment vertical="center"/>
    </xf>
    <xf numFmtId="0" fontId="11" fillId="0" borderId="27" xfId="52" applyFont="1" applyFill="1" applyBorder="1" applyAlignment="1">
      <alignment horizontal="center" vertical="center"/>
    </xf>
    <xf numFmtId="0" fontId="11" fillId="0" borderId="28" xfId="52" applyFont="1" applyFill="1" applyBorder="1" applyAlignment="1">
      <alignment horizontal="center" vertical="center"/>
    </xf>
    <xf numFmtId="0" fontId="35" fillId="0" borderId="29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4" fillId="0" borderId="19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 wrapText="1"/>
    </xf>
    <xf numFmtId="0" fontId="11" fillId="0" borderId="20" xfId="52" applyFont="1" applyFill="1" applyBorder="1" applyAlignment="1">
      <alignment horizontal="left" vertical="center" wrapText="1"/>
    </xf>
    <xf numFmtId="0" fontId="34" fillId="0" borderId="23" xfId="52" applyFont="1" applyFill="1" applyBorder="1" applyAlignment="1">
      <alignment horizontal="left" vertical="center"/>
    </xf>
    <xf numFmtId="0" fontId="7" fillId="0" borderId="24" xfId="52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right" vertical="center"/>
    </xf>
    <xf numFmtId="0" fontId="11" fillId="0" borderId="28" xfId="52" applyFont="1" applyFill="1" applyBorder="1" applyAlignment="1">
      <alignment horizontal="right" vertical="center"/>
    </xf>
    <xf numFmtId="0" fontId="35" fillId="0" borderId="18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left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center" vertical="center"/>
    </xf>
    <xf numFmtId="58" fontId="11" fillId="0" borderId="24" xfId="52" applyNumberFormat="1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11" fillId="0" borderId="19" xfId="52" applyFont="1" applyFill="1" applyBorder="1" applyAlignment="1">
      <alignment horizontal="center" vertical="center"/>
    </xf>
    <xf numFmtId="0" fontId="11" fillId="0" borderId="33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35" xfId="52" applyFont="1" applyFill="1" applyBorder="1" applyAlignment="1">
      <alignment horizontal="left" vertical="center"/>
    </xf>
    <xf numFmtId="0" fontId="11" fillId="0" borderId="36" xfId="52" applyFont="1" applyFill="1" applyBorder="1" applyAlignment="1">
      <alignment horizontal="center" vertical="center"/>
    </xf>
    <xf numFmtId="0" fontId="35" fillId="0" borderId="36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11" fillId="0" borderId="36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 wrapText="1"/>
    </xf>
    <xf numFmtId="0" fontId="7" fillId="0" borderId="34" xfId="52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 wrapText="1"/>
    </xf>
    <xf numFmtId="0" fontId="7" fillId="0" borderId="36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right" vertical="center"/>
    </xf>
    <xf numFmtId="0" fontId="11" fillId="0" borderId="37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left" vertical="center"/>
    </xf>
    <xf numFmtId="0" fontId="11" fillId="0" borderId="34" xfId="52" applyFont="1" applyFill="1" applyBorder="1" applyAlignment="1">
      <alignment horizontal="center" vertical="center"/>
    </xf>
    <xf numFmtId="0" fontId="29" fillId="0" borderId="0" xfId="53" applyFont="1" applyFill="1" applyAlignment="1">
      <alignment horizontal="center"/>
    </xf>
    <xf numFmtId="0" fontId="17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3" applyFont="1" applyFill="1" applyBorder="1" applyAlignment="1" applyProtection="1">
      <alignment horizontal="center" vertical="center"/>
    </xf>
    <xf numFmtId="0" fontId="30" fillId="0" borderId="2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178" fontId="23" fillId="0" borderId="2" xfId="55" applyNumberFormat="1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49" fontId="37" fillId="0" borderId="2" xfId="61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37" fillId="0" borderId="2" xfId="55" applyFont="1" applyFill="1" applyBorder="1" applyAlignment="1">
      <alignment horizontal="center"/>
    </xf>
    <xf numFmtId="0" fontId="37" fillId="4" borderId="2" xfId="0" applyFont="1" applyFill="1" applyBorder="1" applyAlignment="1">
      <alignment horizontal="center" vertical="center"/>
    </xf>
    <xf numFmtId="0" fontId="38" fillId="0" borderId="2" xfId="59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178" fontId="39" fillId="0" borderId="2" xfId="0" applyNumberFormat="1" applyFont="1" applyFill="1" applyBorder="1" applyAlignment="1">
      <alignment horizontal="center" vertical="center"/>
    </xf>
    <xf numFmtId="0" fontId="15" fillId="0" borderId="2" xfId="53" applyFont="1" applyFill="1" applyBorder="1" applyAlignment="1"/>
    <xf numFmtId="0" fontId="27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80" fontId="2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2" xfId="52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center"/>
    </xf>
    <xf numFmtId="14" fontId="21" fillId="0" borderId="0" xfId="53" applyNumberFormat="1" applyFont="1" applyFill="1" applyAlignment="1">
      <alignment horizontal="center"/>
    </xf>
    <xf numFmtId="0" fontId="7" fillId="0" borderId="0" xfId="52" applyFont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18" fillId="0" borderId="39" xfId="52" applyFont="1" applyBorder="1" applyAlignment="1">
      <alignment horizontal="center" vertical="center"/>
    </xf>
    <xf numFmtId="0" fontId="36" fillId="0" borderId="39" xfId="52" applyFont="1" applyBorder="1" applyAlignment="1">
      <alignment horizontal="center" vertical="center"/>
    </xf>
    <xf numFmtId="0" fontId="35" fillId="0" borderId="39" xfId="52" applyFont="1" applyBorder="1" applyAlignment="1">
      <alignment horizontal="left" vertical="center"/>
    </xf>
    <xf numFmtId="0" fontId="35" fillId="0" borderId="18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35" fillId="0" borderId="33" xfId="52" applyFont="1" applyBorder="1" applyAlignment="1">
      <alignment horizontal="center" vertical="center"/>
    </xf>
    <xf numFmtId="0" fontId="36" fillId="0" borderId="18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6" fillId="0" borderId="33" xfId="52" applyFont="1" applyBorder="1" applyAlignment="1">
      <alignment horizontal="center" vertical="center"/>
    </xf>
    <xf numFmtId="0" fontId="35" fillId="0" borderId="22" xfId="52" applyFont="1" applyBorder="1" applyAlignment="1">
      <alignment horizontal="left" vertical="center"/>
    </xf>
    <xf numFmtId="0" fontId="35" fillId="0" borderId="20" xfId="52" applyFont="1" applyBorder="1" applyAlignment="1">
      <alignment horizontal="left" vertical="center"/>
    </xf>
    <xf numFmtId="14" fontId="18" fillId="0" borderId="20" xfId="52" applyNumberFormat="1" applyFont="1" applyBorder="1" applyAlignment="1">
      <alignment horizontal="center" vertical="center"/>
    </xf>
    <xf numFmtId="14" fontId="18" fillId="0" borderId="21" xfId="52" applyNumberFormat="1" applyFont="1" applyBorder="1" applyAlignment="1">
      <alignment horizontal="center" vertical="center"/>
    </xf>
    <xf numFmtId="0" fontId="35" fillId="0" borderId="22" xfId="52" applyFont="1" applyBorder="1" applyAlignment="1">
      <alignment vertical="center"/>
    </xf>
    <xf numFmtId="49" fontId="18" fillId="0" borderId="20" xfId="52" applyNumberFormat="1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35" fillId="0" borderId="20" xfId="52" applyFont="1" applyBorder="1" applyAlignment="1">
      <alignment vertical="center"/>
    </xf>
    <xf numFmtId="0" fontId="18" fillId="0" borderId="40" xfId="52" applyFon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7" fillId="0" borderId="20" xfId="52" applyFont="1" applyBorder="1" applyAlignment="1">
      <alignment vertical="center"/>
    </xf>
    <xf numFmtId="0" fontId="41" fillId="0" borderId="23" xfId="52" applyFont="1" applyBorder="1" applyAlignment="1">
      <alignment vertical="center"/>
    </xf>
    <xf numFmtId="0" fontId="18" fillId="0" borderId="42" xfId="52" applyFont="1" applyBorder="1" applyAlignment="1">
      <alignment horizontal="center" vertical="center"/>
    </xf>
    <xf numFmtId="0" fontId="18" fillId="0" borderId="37" xfId="52" applyFont="1" applyBorder="1" applyAlignment="1">
      <alignment horizontal="center" vertical="center"/>
    </xf>
    <xf numFmtId="0" fontId="35" fillId="0" borderId="23" xfId="52" applyFont="1" applyBorder="1" applyAlignment="1">
      <alignment horizontal="left" vertical="center"/>
    </xf>
    <xf numFmtId="0" fontId="35" fillId="0" borderId="24" xfId="52" applyFont="1" applyBorder="1" applyAlignment="1">
      <alignment horizontal="left" vertical="center"/>
    </xf>
    <xf numFmtId="14" fontId="18" fillId="0" borderId="24" xfId="52" applyNumberFormat="1" applyFont="1" applyBorder="1" applyAlignment="1">
      <alignment horizontal="center" vertical="center"/>
    </xf>
    <xf numFmtId="14" fontId="18" fillId="0" borderId="34" xfId="52" applyNumberFormat="1" applyFont="1" applyBorder="1" applyAlignment="1">
      <alignment horizontal="center" vertical="center"/>
    </xf>
    <xf numFmtId="0" fontId="36" fillId="0" borderId="0" xfId="52" applyFont="1" applyBorder="1" applyAlignment="1">
      <alignment horizontal="left" vertical="center"/>
    </xf>
    <xf numFmtId="0" fontId="35" fillId="0" borderId="18" xfId="52" applyFont="1" applyBorder="1" applyAlignment="1">
      <alignment vertical="center"/>
    </xf>
    <xf numFmtId="0" fontId="7" fillId="0" borderId="19" xfId="52" applyFont="1" applyBorder="1" applyAlignment="1">
      <alignment horizontal="left" vertical="center"/>
    </xf>
    <xf numFmtId="0" fontId="18" fillId="0" borderId="19" xfId="52" applyFont="1" applyBorder="1" applyAlignment="1">
      <alignment horizontal="left" vertical="center"/>
    </xf>
    <xf numFmtId="0" fontId="7" fillId="0" borderId="19" xfId="52" applyFont="1" applyBorder="1" applyAlignment="1">
      <alignment vertical="center"/>
    </xf>
    <xf numFmtId="0" fontId="35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35" fillId="0" borderId="0" xfId="52" applyFont="1" applyBorder="1" applyAlignment="1">
      <alignment horizontal="left" vertical="center"/>
    </xf>
    <xf numFmtId="0" fontId="11" fillId="0" borderId="31" xfId="52" applyFont="1" applyBorder="1" applyAlignment="1">
      <alignment horizontal="left" vertical="center" wrapText="1"/>
    </xf>
    <xf numFmtId="0" fontId="11" fillId="0" borderId="26" xfId="52" applyFont="1" applyBorder="1" applyAlignment="1">
      <alignment horizontal="left" vertical="center" wrapText="1"/>
    </xf>
    <xf numFmtId="0" fontId="11" fillId="0" borderId="43" xfId="52" applyFont="1" applyBorder="1" applyAlignment="1">
      <alignment horizontal="left" vertical="center" wrapText="1"/>
    </xf>
    <xf numFmtId="0" fontId="11" fillId="0" borderId="29" xfId="52" applyFont="1" applyBorder="1" applyAlignment="1">
      <alignment horizontal="left" vertical="center"/>
    </xf>
    <xf numFmtId="0" fontId="11" fillId="0" borderId="28" xfId="52" applyFont="1" applyBorder="1" applyAlignment="1">
      <alignment horizontal="left" vertical="center"/>
    </xf>
    <xf numFmtId="0" fontId="11" fillId="0" borderId="32" xfId="52" applyFont="1" applyBorder="1" applyAlignment="1">
      <alignment horizontal="left" vertical="center"/>
    </xf>
    <xf numFmtId="0" fontId="11" fillId="0" borderId="27" xfId="52" applyFont="1" applyBorder="1" applyAlignment="1">
      <alignment horizontal="left" vertical="center"/>
    </xf>
    <xf numFmtId="0" fontId="18" fillId="0" borderId="23" xfId="52" applyFont="1" applyBorder="1" applyAlignment="1">
      <alignment horizontal="left" vertical="center"/>
    </xf>
    <xf numFmtId="0" fontId="18" fillId="0" borderId="24" xfId="52" applyFont="1" applyBorder="1" applyAlignment="1">
      <alignment horizontal="left" vertical="center"/>
    </xf>
    <xf numFmtId="0" fontId="11" fillId="0" borderId="18" xfId="52" applyFont="1" applyBorder="1" applyAlignment="1">
      <alignment horizontal="left" vertical="center" wrapText="1"/>
    </xf>
    <xf numFmtId="0" fontId="11" fillId="0" borderId="19" xfId="5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22" xfId="52" applyFont="1" applyFill="1" applyBorder="1" applyAlignment="1">
      <alignment horizontal="left" vertical="center"/>
    </xf>
    <xf numFmtId="0" fontId="35" fillId="0" borderId="23" xfId="52" applyFont="1" applyBorder="1" applyAlignment="1">
      <alignment horizontal="center" vertical="center"/>
    </xf>
    <xf numFmtId="0" fontId="35" fillId="0" borderId="24" xfId="52" applyFont="1" applyBorder="1" applyAlignment="1">
      <alignment horizontal="center" vertical="center"/>
    </xf>
    <xf numFmtId="0" fontId="35" fillId="0" borderId="22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0" fontId="35" fillId="0" borderId="44" xfId="52" applyFont="1" applyFill="1" applyBorder="1" applyAlignment="1">
      <alignment horizontal="left" vertical="center"/>
    </xf>
    <xf numFmtId="0" fontId="35" fillId="0" borderId="45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18" fillId="0" borderId="29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35" fillId="0" borderId="29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36" fillId="0" borderId="46" xfId="52" applyFont="1" applyBorder="1" applyAlignment="1">
      <alignment vertical="center"/>
    </xf>
    <xf numFmtId="0" fontId="18" fillId="0" borderId="47" xfId="52" applyFont="1" applyBorder="1" applyAlignment="1">
      <alignment horizontal="center" vertical="center"/>
    </xf>
    <xf numFmtId="0" fontId="36" fillId="0" borderId="47" xfId="52" applyFont="1" applyBorder="1" applyAlignment="1">
      <alignment vertical="center"/>
    </xf>
    <xf numFmtId="58" fontId="7" fillId="0" borderId="47" xfId="52" applyNumberFormat="1" applyFont="1" applyBorder="1" applyAlignment="1">
      <alignment vertical="center"/>
    </xf>
    <xf numFmtId="0" fontId="36" fillId="0" borderId="47" xfId="52" applyFont="1" applyBorder="1" applyAlignment="1">
      <alignment horizontal="center" vertical="center"/>
    </xf>
    <xf numFmtId="0" fontId="36" fillId="0" borderId="48" xfId="52" applyFont="1" applyFill="1" applyBorder="1" applyAlignment="1">
      <alignment horizontal="left" vertical="center"/>
    </xf>
    <xf numFmtId="0" fontId="36" fillId="0" borderId="47" xfId="52" applyFont="1" applyFill="1" applyBorder="1" applyAlignment="1">
      <alignment horizontal="left" vertical="center"/>
    </xf>
    <xf numFmtId="0" fontId="36" fillId="0" borderId="49" xfId="52" applyFont="1" applyFill="1" applyBorder="1" applyAlignment="1">
      <alignment horizontal="center" vertical="center"/>
    </xf>
    <xf numFmtId="0" fontId="36" fillId="0" borderId="50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horizontal="center" vertical="center"/>
    </xf>
    <xf numFmtId="0" fontId="7" fillId="0" borderId="39" xfId="52" applyFont="1" applyBorder="1" applyAlignment="1">
      <alignment horizontal="center" vertical="center"/>
    </xf>
    <xf numFmtId="0" fontId="7" fillId="0" borderId="51" xfId="52" applyFont="1" applyBorder="1" applyAlignment="1">
      <alignment horizontal="center" vertical="center"/>
    </xf>
    <xf numFmtId="0" fontId="18" fillId="0" borderId="34" xfId="52" applyFont="1" applyBorder="1" applyAlignment="1">
      <alignment horizontal="left" vertical="center"/>
    </xf>
    <xf numFmtId="0" fontId="18" fillId="0" borderId="33" xfId="52" applyFont="1" applyBorder="1" applyAlignment="1">
      <alignment horizontal="left" vertical="center"/>
    </xf>
    <xf numFmtId="0" fontId="35" fillId="0" borderId="34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34" fillId="0" borderId="33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4" fillId="0" borderId="36" xfId="52" applyFont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35" fillId="0" borderId="34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18" fillId="0" borderId="35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35" fillId="0" borderId="36" xfId="52" applyFont="1" applyBorder="1" applyAlignment="1">
      <alignment horizontal="left" vertical="center"/>
    </xf>
    <xf numFmtId="0" fontId="18" fillId="0" borderId="52" xfId="52" applyFont="1" applyBorder="1" applyAlignment="1">
      <alignment horizontal="center" vertical="center"/>
    </xf>
    <xf numFmtId="0" fontId="36" fillId="0" borderId="53" xfId="52" applyFont="1" applyFill="1" applyBorder="1" applyAlignment="1">
      <alignment horizontal="left" vertical="center"/>
    </xf>
    <xf numFmtId="0" fontId="36" fillId="0" borderId="54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17" fillId="0" borderId="55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horizontal="center" vertical="center"/>
    </xf>
    <xf numFmtId="0" fontId="18" fillId="0" borderId="56" xfId="52" applyFont="1" applyFill="1" applyBorder="1" applyAlignment="1">
      <alignment horizontal="center" vertical="center"/>
    </xf>
    <xf numFmtId="0" fontId="17" fillId="0" borderId="57" xfId="52" applyFont="1" applyFill="1" applyBorder="1" applyAlignment="1">
      <alignment horizontal="center" vertical="center"/>
    </xf>
    <xf numFmtId="0" fontId="17" fillId="0" borderId="58" xfId="52" applyFont="1" applyFill="1" applyBorder="1" applyAlignment="1">
      <alignment vertical="center"/>
    </xf>
    <xf numFmtId="0" fontId="19" fillId="0" borderId="58" xfId="52" applyFont="1" applyFill="1" applyBorder="1" applyAlignment="1">
      <alignment horizontal="center" vertical="center"/>
    </xf>
    <xf numFmtId="0" fontId="20" fillId="0" borderId="59" xfId="53" applyFont="1" applyFill="1" applyBorder="1" applyAlignment="1" applyProtection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26" fillId="0" borderId="60" xfId="0" applyNumberFormat="1" applyFont="1" applyFill="1" applyBorder="1" applyAlignment="1">
      <alignment shrinkToFit="1"/>
    </xf>
    <xf numFmtId="0" fontId="27" fillId="0" borderId="61" xfId="0" applyNumberFormat="1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15" fillId="0" borderId="58" xfId="53" applyFont="1" applyFill="1" applyBorder="1" applyAlignment="1">
      <alignment horizontal="center"/>
    </xf>
    <xf numFmtId="0" fontId="17" fillId="0" borderId="58" xfId="52" applyFont="1" applyFill="1" applyBorder="1" applyAlignment="1">
      <alignment horizontal="left" vertical="center"/>
    </xf>
    <xf numFmtId="0" fontId="15" fillId="0" borderId="58" xfId="52" applyFont="1" applyFill="1" applyBorder="1" applyAlignment="1">
      <alignment horizontal="center" vertical="center"/>
    </xf>
    <xf numFmtId="0" fontId="15" fillId="0" borderId="62" xfId="52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left" vertical="center"/>
    </xf>
    <xf numFmtId="0" fontId="21" fillId="0" borderId="64" xfId="53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179" fontId="30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9" fillId="0" borderId="20" xfId="54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 wrapText="1"/>
    </xf>
    <xf numFmtId="0" fontId="15" fillId="0" borderId="20" xfId="53" applyFont="1" applyFill="1" applyBorder="1" applyAlignment="1"/>
    <xf numFmtId="0" fontId="30" fillId="0" borderId="67" xfId="0" applyNumberFormat="1" applyFont="1" applyFill="1" applyBorder="1" applyAlignment="1">
      <alignment horizontal="center" vertical="center"/>
    </xf>
    <xf numFmtId="49" fontId="29" fillId="0" borderId="67" xfId="54" applyNumberFormat="1" applyFont="1" applyFill="1" applyBorder="1" applyAlignment="1">
      <alignment horizontal="center" vertical="center"/>
    </xf>
    <xf numFmtId="0" fontId="15" fillId="0" borderId="68" xfId="53" applyFont="1" applyFill="1" applyBorder="1" applyAlignment="1">
      <alignment horizontal="center"/>
    </xf>
    <xf numFmtId="49" fontId="15" fillId="0" borderId="69" xfId="53" applyNumberFormat="1" applyFont="1" applyFill="1" applyBorder="1" applyAlignment="1">
      <alignment horizontal="center"/>
    </xf>
    <xf numFmtId="49" fontId="29" fillId="0" borderId="69" xfId="54" applyNumberFormat="1" applyFont="1" applyFill="1" applyBorder="1" applyAlignment="1">
      <alignment horizontal="center" vertical="center"/>
    </xf>
    <xf numFmtId="49" fontId="29" fillId="0" borderId="70" xfId="54" applyNumberFormat="1" applyFont="1" applyFill="1" applyBorder="1" applyAlignment="1">
      <alignment horizontal="center" vertical="center"/>
    </xf>
    <xf numFmtId="0" fontId="7" fillId="0" borderId="0" xfId="52" applyFont="1" applyBorder="1" applyAlignment="1">
      <alignment horizontal="left" vertical="center"/>
    </xf>
    <xf numFmtId="0" fontId="42" fillId="0" borderId="17" xfId="52" applyFont="1" applyBorder="1" applyAlignment="1">
      <alignment horizontal="center" vertical="top"/>
    </xf>
    <xf numFmtId="0" fontId="35" fillId="0" borderId="71" xfId="52" applyFont="1" applyBorder="1" applyAlignment="1">
      <alignment horizontal="left" vertical="center"/>
    </xf>
    <xf numFmtId="0" fontId="35" fillId="0" borderId="17" xfId="52" applyFont="1" applyBorder="1" applyAlignment="1">
      <alignment horizontal="left" vertical="center"/>
    </xf>
    <xf numFmtId="0" fontId="35" fillId="0" borderId="30" xfId="52" applyFont="1" applyBorder="1" applyAlignment="1">
      <alignment horizontal="left" vertical="center"/>
    </xf>
    <xf numFmtId="0" fontId="36" fillId="0" borderId="48" xfId="52" applyFont="1" applyBorder="1" applyAlignment="1">
      <alignment horizontal="left" vertical="center"/>
    </xf>
    <xf numFmtId="0" fontId="36" fillId="0" borderId="47" xfId="52" applyFont="1" applyBorder="1" applyAlignment="1">
      <alignment horizontal="left" vertical="center"/>
    </xf>
    <xf numFmtId="0" fontId="35" fillId="0" borderId="49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18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5" fillId="0" borderId="50" xfId="52" applyFont="1" applyBorder="1" applyAlignment="1">
      <alignment vertical="center"/>
    </xf>
    <xf numFmtId="0" fontId="35" fillId="0" borderId="49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35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18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center" vertical="center"/>
    </xf>
    <xf numFmtId="0" fontId="35" fillId="0" borderId="44" xfId="52" applyFont="1" applyBorder="1" applyAlignment="1">
      <alignment horizontal="left" vertical="center" wrapText="1"/>
    </xf>
    <xf numFmtId="0" fontId="35" fillId="0" borderId="45" xfId="52" applyFont="1" applyBorder="1" applyAlignment="1">
      <alignment horizontal="left" vertical="center" wrapText="1"/>
    </xf>
    <xf numFmtId="0" fontId="35" fillId="0" borderId="72" xfId="52" applyFont="1" applyBorder="1" applyAlignment="1">
      <alignment horizontal="left" vertical="center"/>
    </xf>
    <xf numFmtId="0" fontId="35" fillId="0" borderId="73" xfId="52" applyFont="1" applyBorder="1" applyAlignment="1">
      <alignment horizontal="left" vertical="center"/>
    </xf>
    <xf numFmtId="0" fontId="43" fillId="0" borderId="74" xfId="52" applyFont="1" applyBorder="1" applyAlignment="1">
      <alignment horizontal="left" vertical="center" wrapText="1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/>
    </xf>
    <xf numFmtId="9" fontId="18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18" fillId="0" borderId="50" xfId="52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0" xfId="52" applyNumberFormat="1" applyFont="1" applyBorder="1" applyAlignment="1">
      <alignment horizontal="center" vertical="center"/>
    </xf>
    <xf numFmtId="0" fontId="18" fillId="0" borderId="22" xfId="52" applyFont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6" fillId="0" borderId="47" xfId="0" applyFont="1" applyBorder="1" applyAlignment="1">
      <alignment horizontal="left" vertical="center"/>
    </xf>
    <xf numFmtId="9" fontId="18" fillId="0" borderId="31" xfId="52" applyNumberFormat="1" applyFont="1" applyBorder="1" applyAlignment="1">
      <alignment horizontal="left" vertical="center"/>
    </xf>
    <xf numFmtId="9" fontId="18" fillId="0" borderId="26" xfId="52" applyNumberFormat="1" applyFont="1" applyBorder="1" applyAlignment="1">
      <alignment horizontal="left" vertical="center"/>
    </xf>
    <xf numFmtId="9" fontId="18" fillId="0" borderId="44" xfId="52" applyNumberFormat="1" applyFont="1" applyBorder="1" applyAlignment="1">
      <alignment horizontal="left" vertical="center"/>
    </xf>
    <xf numFmtId="9" fontId="18" fillId="0" borderId="45" xfId="52" applyNumberFormat="1" applyFont="1" applyBorder="1" applyAlignment="1">
      <alignment horizontal="left" vertical="center"/>
    </xf>
    <xf numFmtId="0" fontId="34" fillId="0" borderId="49" xfId="52" applyFont="1" applyFill="1" applyBorder="1" applyAlignment="1">
      <alignment horizontal="left" vertical="center"/>
    </xf>
    <xf numFmtId="0" fontId="34" fillId="0" borderId="50" xfId="52" applyFont="1" applyFill="1" applyBorder="1" applyAlignment="1">
      <alignment horizontal="left" vertical="center"/>
    </xf>
    <xf numFmtId="0" fontId="34" fillId="0" borderId="42" xfId="52" applyFont="1" applyFill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36" fillId="0" borderId="30" xfId="52" applyFont="1" applyFill="1" applyBorder="1" applyAlignment="1">
      <alignment horizontal="left" vertical="center"/>
    </xf>
    <xf numFmtId="0" fontId="18" fillId="0" borderId="75" xfId="52" applyFont="1" applyFill="1" applyBorder="1" applyAlignment="1">
      <alignment horizontal="left" vertical="center"/>
    </xf>
    <xf numFmtId="0" fontId="18" fillId="0" borderId="76" xfId="52" applyFont="1" applyFill="1" applyBorder="1" applyAlignment="1">
      <alignment horizontal="left" vertical="center"/>
    </xf>
    <xf numFmtId="0" fontId="36" fillId="0" borderId="38" xfId="52" applyFont="1" applyBorder="1" applyAlignment="1">
      <alignment vertical="center"/>
    </xf>
    <xf numFmtId="0" fontId="47" fillId="0" borderId="47" xfId="52" applyFont="1" applyBorder="1" applyAlignment="1">
      <alignment horizontal="center" vertical="center"/>
    </xf>
    <xf numFmtId="0" fontId="36" fillId="0" borderId="39" xfId="52" applyFont="1" applyBorder="1" applyAlignment="1">
      <alignment vertical="center"/>
    </xf>
    <xf numFmtId="0" fontId="18" fillId="0" borderId="77" xfId="52" applyFont="1" applyBorder="1" applyAlignment="1">
      <alignment vertical="center"/>
    </xf>
    <xf numFmtId="0" fontId="36" fillId="0" borderId="77" xfId="52" applyFont="1" applyBorder="1" applyAlignment="1">
      <alignment vertical="center"/>
    </xf>
    <xf numFmtId="58" fontId="7" fillId="0" borderId="39" xfId="52" applyNumberFormat="1" applyFont="1" applyBorder="1" applyAlignment="1">
      <alignment vertical="center"/>
    </xf>
    <xf numFmtId="0" fontId="36" fillId="0" borderId="30" xfId="52" applyFont="1" applyBorder="1" applyAlignment="1">
      <alignment horizontal="center" vertical="center"/>
    </xf>
    <xf numFmtId="0" fontId="18" fillId="0" borderId="78" xfId="52" applyFont="1" applyFill="1" applyBorder="1" applyAlignment="1">
      <alignment horizontal="left" vertical="center"/>
    </xf>
    <xf numFmtId="0" fontId="18" fillId="0" borderId="30" xfId="52" applyFont="1" applyFill="1" applyBorder="1" applyAlignment="1">
      <alignment horizontal="left" vertical="center"/>
    </xf>
    <xf numFmtId="0" fontId="35" fillId="0" borderId="79" xfId="52" applyFont="1" applyBorder="1" applyAlignment="1">
      <alignment horizontal="left" vertical="center"/>
    </xf>
    <xf numFmtId="0" fontId="36" fillId="0" borderId="53" xfId="52" applyFont="1" applyBorder="1" applyAlignment="1">
      <alignment horizontal="left" vertical="center"/>
    </xf>
    <xf numFmtId="0" fontId="18" fillId="0" borderId="54" xfId="52" applyFont="1" applyBorder="1" applyAlignment="1">
      <alignment horizontal="left" vertical="center"/>
    </xf>
    <xf numFmtId="0" fontId="35" fillId="0" borderId="0" xfId="52" applyFont="1" applyBorder="1" applyAlignment="1">
      <alignment vertical="center"/>
    </xf>
    <xf numFmtId="0" fontId="35" fillId="0" borderId="37" xfId="52" applyFont="1" applyBorder="1" applyAlignment="1">
      <alignment horizontal="left" vertical="center" wrapText="1"/>
    </xf>
    <xf numFmtId="0" fontId="35" fillId="0" borderId="80" xfId="52" applyFont="1" applyBorder="1" applyAlignment="1">
      <alignment horizontal="left" vertical="center"/>
    </xf>
    <xf numFmtId="0" fontId="34" fillId="0" borderId="2" xfId="52" applyFont="1" applyBorder="1" applyAlignment="1">
      <alignment horizontal="left" vertical="center"/>
    </xf>
    <xf numFmtId="0" fontId="48" fillId="0" borderId="2" xfId="52" applyFont="1" applyBorder="1" applyAlignment="1">
      <alignment horizontal="left" vertical="center"/>
    </xf>
    <xf numFmtId="0" fontId="11" fillId="0" borderId="54" xfId="52" applyFont="1" applyBorder="1" applyAlignment="1">
      <alignment horizontal="left" vertical="center"/>
    </xf>
    <xf numFmtId="0" fontId="11" fillId="0" borderId="21" xfId="52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9" fontId="18" fillId="0" borderId="35" xfId="52" applyNumberFormat="1" applyFont="1" applyBorder="1" applyAlignment="1">
      <alignment horizontal="left" vertical="center"/>
    </xf>
    <xf numFmtId="9" fontId="18" fillId="0" borderId="37" xfId="52" applyNumberFormat="1" applyFont="1" applyBorder="1" applyAlignment="1">
      <alignment horizontal="left" vertical="center"/>
    </xf>
    <xf numFmtId="0" fontId="34" fillId="0" borderId="54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18" fillId="0" borderId="81" xfId="52" applyFont="1" applyFill="1" applyBorder="1" applyAlignment="1">
      <alignment horizontal="left" vertical="center"/>
    </xf>
    <xf numFmtId="0" fontId="36" fillId="0" borderId="82" xfId="52" applyFont="1" applyBorder="1" applyAlignment="1">
      <alignment horizontal="center" vertical="center"/>
    </xf>
    <xf numFmtId="0" fontId="18" fillId="0" borderId="77" xfId="52" applyFont="1" applyBorder="1" applyAlignment="1">
      <alignment horizontal="center" vertical="center"/>
    </xf>
    <xf numFmtId="0" fontId="18" fillId="0" borderId="79" xfId="52" applyFont="1" applyBorder="1" applyAlignment="1">
      <alignment horizontal="center" vertical="center"/>
    </xf>
    <xf numFmtId="0" fontId="18" fillId="0" borderId="79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50" fillId="0" borderId="11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12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49" fillId="0" borderId="14" xfId="0" applyFont="1" applyBorder="1" applyAlignment="1">
      <alignment horizontal="center" vertical="center" wrapText="1"/>
    </xf>
    <xf numFmtId="0" fontId="50" fillId="0" borderId="83" xfId="0" applyFont="1" applyBorder="1" applyAlignment="1">
      <alignment horizontal="center" vertical="center"/>
    </xf>
    <xf numFmtId="0" fontId="50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常规 71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41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41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41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59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59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597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597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597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807720</xdr:colOff>
      <xdr:row>2</xdr:row>
      <xdr:rowOff>57150</xdr:rowOff>
    </xdr:from>
    <xdr:to>
      <xdr:col>8</xdr:col>
      <xdr:colOff>569595</xdr:colOff>
      <xdr:row>5</xdr:row>
      <xdr:rowOff>38735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00925" y="638175"/>
          <a:ext cx="828675" cy="695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670560</xdr:colOff>
      <xdr:row>2</xdr:row>
      <xdr:rowOff>87630</xdr:rowOff>
    </xdr:from>
    <xdr:to>
      <xdr:col>9</xdr:col>
      <xdr:colOff>403860</xdr:colOff>
      <xdr:row>4</xdr:row>
      <xdr:rowOff>212090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0565" y="668655"/>
          <a:ext cx="800100" cy="600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1" customWidth="1"/>
    <col min="3" max="3" width="10.125" customWidth="1"/>
  </cols>
  <sheetData>
    <row r="1" ht="21" customHeight="1" spans="1:2">
      <c r="A1" s="482"/>
      <c r="B1" s="483" t="s">
        <v>0</v>
      </c>
    </row>
    <row r="2" spans="1:2">
      <c r="A2" s="9">
        <v>1</v>
      </c>
      <c r="B2" s="484" t="s">
        <v>1</v>
      </c>
    </row>
    <row r="3" spans="1:2">
      <c r="A3" s="9">
        <v>2</v>
      </c>
      <c r="B3" s="484" t="s">
        <v>2</v>
      </c>
    </row>
    <row r="4" spans="1:2">
      <c r="A4" s="9">
        <v>3</v>
      </c>
      <c r="B4" s="484" t="s">
        <v>3</v>
      </c>
    </row>
    <row r="5" spans="1:2">
      <c r="A5" s="9">
        <v>4</v>
      </c>
      <c r="B5" s="484" t="s">
        <v>4</v>
      </c>
    </row>
    <row r="6" spans="1:2">
      <c r="A6" s="9">
        <v>5</v>
      </c>
      <c r="B6" s="484" t="s">
        <v>5</v>
      </c>
    </row>
    <row r="7" spans="1:2">
      <c r="A7" s="9">
        <v>6</v>
      </c>
      <c r="B7" s="484" t="s">
        <v>6</v>
      </c>
    </row>
    <row r="8" s="480" customFormat="1" ht="15" customHeight="1" spans="1:2">
      <c r="A8" s="485">
        <v>7</v>
      </c>
      <c r="B8" s="486" t="s">
        <v>7</v>
      </c>
    </row>
    <row r="9" ht="18.95" customHeight="1" spans="1:2">
      <c r="A9" s="482"/>
      <c r="B9" s="487" t="s">
        <v>8</v>
      </c>
    </row>
    <row r="10" ht="15.95" customHeight="1" spans="1:2">
      <c r="A10" s="9">
        <v>1</v>
      </c>
      <c r="B10" s="488" t="s">
        <v>9</v>
      </c>
    </row>
    <row r="11" spans="1:2">
      <c r="A11" s="9">
        <v>2</v>
      </c>
      <c r="B11" s="484" t="s">
        <v>10</v>
      </c>
    </row>
    <row r="12" spans="1:2">
      <c r="A12" s="9">
        <v>3</v>
      </c>
      <c r="B12" s="486" t="s">
        <v>11</v>
      </c>
    </row>
    <row r="13" spans="1:2">
      <c r="A13" s="9">
        <v>4</v>
      </c>
      <c r="B13" s="484" t="s">
        <v>12</v>
      </c>
    </row>
    <row r="14" spans="1:2">
      <c r="A14" s="9">
        <v>5</v>
      </c>
      <c r="B14" s="484" t="s">
        <v>13</v>
      </c>
    </row>
    <row r="15" spans="1:2">
      <c r="A15" s="9">
        <v>6</v>
      </c>
      <c r="B15" s="484" t="s">
        <v>14</v>
      </c>
    </row>
    <row r="16" spans="1:2">
      <c r="A16" s="9">
        <v>7</v>
      </c>
      <c r="B16" s="484" t="s">
        <v>15</v>
      </c>
    </row>
    <row r="17" spans="1:2">
      <c r="A17" s="9">
        <v>8</v>
      </c>
      <c r="B17" s="484" t="s">
        <v>16</v>
      </c>
    </row>
    <row r="18" spans="1:2">
      <c r="A18" s="9">
        <v>9</v>
      </c>
      <c r="B18" s="484" t="s">
        <v>17</v>
      </c>
    </row>
    <row r="19" spans="1:2">
      <c r="A19" s="9"/>
      <c r="B19" s="484"/>
    </row>
    <row r="20" ht="20.25" spans="1:2">
      <c r="A20" s="482"/>
      <c r="B20" s="483" t="s">
        <v>18</v>
      </c>
    </row>
    <row r="21" spans="1:2">
      <c r="A21" s="9">
        <v>1</v>
      </c>
      <c r="B21" s="489" t="s">
        <v>19</v>
      </c>
    </row>
    <row r="22" spans="1:2">
      <c r="A22" s="9">
        <v>2</v>
      </c>
      <c r="B22" s="484" t="s">
        <v>20</v>
      </c>
    </row>
    <row r="23" spans="1:2">
      <c r="A23" s="9">
        <v>3</v>
      </c>
      <c r="B23" s="484" t="s">
        <v>21</v>
      </c>
    </row>
    <row r="24" spans="1:2">
      <c r="A24" s="9">
        <v>4</v>
      </c>
      <c r="B24" s="484" t="s">
        <v>22</v>
      </c>
    </row>
    <row r="25" spans="1:2">
      <c r="A25" s="9">
        <v>5</v>
      </c>
      <c r="B25" s="484" t="s">
        <v>23</v>
      </c>
    </row>
    <row r="26" spans="1:2">
      <c r="A26" s="9">
        <v>6</v>
      </c>
      <c r="B26" s="484" t="s">
        <v>24</v>
      </c>
    </row>
    <row r="27" spans="1:2">
      <c r="A27" s="9">
        <v>7</v>
      </c>
      <c r="B27" s="484" t="s">
        <v>25</v>
      </c>
    </row>
    <row r="28" spans="1:2">
      <c r="A28" s="9"/>
      <c r="B28" s="484"/>
    </row>
    <row r="29" ht="20.25" spans="1:2">
      <c r="A29" s="482"/>
      <c r="B29" s="483" t="s">
        <v>26</v>
      </c>
    </row>
    <row r="30" spans="1:2">
      <c r="A30" s="9">
        <v>1</v>
      </c>
      <c r="B30" s="489" t="s">
        <v>27</v>
      </c>
    </row>
    <row r="31" spans="1:2">
      <c r="A31" s="9">
        <v>2</v>
      </c>
      <c r="B31" s="484" t="s">
        <v>28</v>
      </c>
    </row>
    <row r="32" spans="1:2">
      <c r="A32" s="9">
        <v>3</v>
      </c>
      <c r="B32" s="484" t="s">
        <v>29</v>
      </c>
    </row>
    <row r="33" ht="28.5" spans="1:2">
      <c r="A33" s="9">
        <v>4</v>
      </c>
      <c r="B33" s="484" t="s">
        <v>30</v>
      </c>
    </row>
    <row r="34" spans="1:2">
      <c r="A34" s="9">
        <v>5</v>
      </c>
      <c r="B34" s="484" t="s">
        <v>31</v>
      </c>
    </row>
    <row r="35" spans="1:2">
      <c r="A35" s="9">
        <v>6</v>
      </c>
      <c r="B35" s="484" t="s">
        <v>32</v>
      </c>
    </row>
    <row r="36" spans="1:2">
      <c r="A36" s="9">
        <v>7</v>
      </c>
      <c r="B36" s="484" t="s">
        <v>33</v>
      </c>
    </row>
    <row r="37" spans="1:2">
      <c r="A37" s="9"/>
      <c r="B37" s="484"/>
    </row>
    <row r="39" spans="1:2">
      <c r="A39" s="490" t="s">
        <v>34</v>
      </c>
      <c r="B39" s="4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5" sqref="A5:M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280</v>
      </c>
      <c r="H2" s="4"/>
      <c r="I2" s="4" t="s">
        <v>281</v>
      </c>
      <c r="J2" s="4"/>
      <c r="K2" s="6" t="s">
        <v>282</v>
      </c>
      <c r="L2" s="72" t="s">
        <v>283</v>
      </c>
      <c r="M2" s="22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73"/>
      <c r="M3" s="23"/>
    </row>
    <row r="4" ht="22" customHeight="1" spans="1:13">
      <c r="A4" s="62">
        <v>1</v>
      </c>
      <c r="B4" s="14" t="s">
        <v>275</v>
      </c>
      <c r="C4" s="26" t="s">
        <v>271</v>
      </c>
      <c r="D4" s="26" t="s">
        <v>272</v>
      </c>
      <c r="E4" s="26" t="s">
        <v>273</v>
      </c>
      <c r="F4" s="26" t="s">
        <v>274</v>
      </c>
      <c r="G4" s="63">
        <v>-0.01</v>
      </c>
      <c r="H4" s="64">
        <v>-0.02</v>
      </c>
      <c r="I4" s="64">
        <v>-0.02</v>
      </c>
      <c r="J4" s="64">
        <v>-0.02</v>
      </c>
      <c r="K4" s="68"/>
      <c r="L4" s="15" t="s">
        <v>94</v>
      </c>
      <c r="M4" s="15" t="s">
        <v>287</v>
      </c>
    </row>
    <row r="5" ht="22" customHeight="1" spans="1:13">
      <c r="A5" s="62"/>
      <c r="B5" s="14"/>
      <c r="C5" s="26"/>
      <c r="D5" s="26"/>
      <c r="E5" s="26"/>
      <c r="F5" s="26"/>
      <c r="G5" s="63"/>
      <c r="H5" s="63"/>
      <c r="I5" s="64"/>
      <c r="J5" s="63"/>
      <c r="K5" s="68"/>
      <c r="L5" s="15"/>
      <c r="M5" s="15"/>
    </row>
    <row r="6" ht="22" customHeight="1" spans="1:13">
      <c r="A6" s="62"/>
      <c r="B6" s="65"/>
      <c r="C6" s="26"/>
      <c r="D6" s="26"/>
      <c r="E6" s="14"/>
      <c r="F6" s="26"/>
      <c r="G6" s="63"/>
      <c r="H6" s="63"/>
      <c r="I6" s="63"/>
      <c r="J6" s="64"/>
      <c r="K6" s="68"/>
      <c r="L6" s="15"/>
      <c r="M6" s="15"/>
    </row>
    <row r="7" ht="22" customHeight="1" spans="1:13">
      <c r="A7" s="62"/>
      <c r="B7" s="26"/>
      <c r="C7" s="26"/>
      <c r="D7" s="26"/>
      <c r="E7" s="14"/>
      <c r="F7" s="29"/>
      <c r="G7" s="63"/>
      <c r="H7" s="63"/>
      <c r="I7" s="64"/>
      <c r="J7" s="64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288</v>
      </c>
      <c r="B12" s="17"/>
      <c r="C12" s="17"/>
      <c r="D12" s="30"/>
      <c r="E12" s="18"/>
      <c r="F12" s="67"/>
      <c r="G12" s="31"/>
      <c r="H12" s="16" t="s">
        <v>277</v>
      </c>
      <c r="I12" s="17"/>
      <c r="J12" s="17"/>
      <c r="K12" s="18"/>
      <c r="L12" s="74"/>
      <c r="M12" s="24"/>
    </row>
    <row r="13" ht="84" customHeight="1" spans="1:13">
      <c r="A13" s="70" t="s">
        <v>289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8.8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8" t="s">
        <v>292</v>
      </c>
      <c r="H2" s="39"/>
      <c r="I2" s="59"/>
      <c r="J2" s="38" t="s">
        <v>293</v>
      </c>
      <c r="K2" s="39"/>
      <c r="L2" s="59"/>
      <c r="M2" s="38" t="s">
        <v>294</v>
      </c>
      <c r="N2" s="39"/>
      <c r="O2" s="59"/>
      <c r="P2" s="38" t="s">
        <v>295</v>
      </c>
      <c r="Q2" s="39"/>
      <c r="R2" s="59"/>
      <c r="S2" s="39" t="s">
        <v>296</v>
      </c>
      <c r="T2" s="39"/>
      <c r="U2" s="59"/>
      <c r="V2" s="34" t="s">
        <v>297</v>
      </c>
      <c r="W2" s="34" t="s">
        <v>270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298</v>
      </c>
      <c r="H3" s="4" t="s">
        <v>67</v>
      </c>
      <c r="I3" s="4" t="s">
        <v>261</v>
      </c>
      <c r="J3" s="4" t="s">
        <v>298</v>
      </c>
      <c r="K3" s="4" t="s">
        <v>67</v>
      </c>
      <c r="L3" s="4" t="s">
        <v>261</v>
      </c>
      <c r="M3" s="4" t="s">
        <v>298</v>
      </c>
      <c r="N3" s="4" t="s">
        <v>67</v>
      </c>
      <c r="O3" s="4" t="s">
        <v>261</v>
      </c>
      <c r="P3" s="4" t="s">
        <v>298</v>
      </c>
      <c r="Q3" s="4" t="s">
        <v>67</v>
      </c>
      <c r="R3" s="4" t="s">
        <v>261</v>
      </c>
      <c r="S3" s="4" t="s">
        <v>298</v>
      </c>
      <c r="T3" s="4" t="s">
        <v>67</v>
      </c>
      <c r="U3" s="4" t="s">
        <v>261</v>
      </c>
      <c r="V3" s="61"/>
      <c r="W3" s="61"/>
    </row>
    <row r="4" spans="1:23">
      <c r="A4" s="41" t="s">
        <v>299</v>
      </c>
      <c r="B4" s="42" t="s">
        <v>275</v>
      </c>
      <c r="C4" s="26" t="s">
        <v>271</v>
      </c>
      <c r="D4" s="26" t="s">
        <v>272</v>
      </c>
      <c r="E4" s="26" t="s">
        <v>273</v>
      </c>
      <c r="F4" s="26" t="s">
        <v>274</v>
      </c>
      <c r="G4" s="28" t="s">
        <v>300</v>
      </c>
      <c r="H4" s="43"/>
      <c r="I4" s="43" t="s">
        <v>301</v>
      </c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302</v>
      </c>
      <c r="W4" s="15"/>
    </row>
    <row r="5" ht="16.5" spans="1:23">
      <c r="A5" s="44"/>
      <c r="B5" s="45"/>
      <c r="C5" s="26"/>
      <c r="D5" s="26"/>
      <c r="E5" s="26"/>
      <c r="F5" s="26"/>
      <c r="G5" s="46" t="s">
        <v>303</v>
      </c>
      <c r="H5" s="47"/>
      <c r="I5" s="60"/>
      <c r="J5" s="46" t="s">
        <v>304</v>
      </c>
      <c r="K5" s="47"/>
      <c r="L5" s="60"/>
      <c r="M5" s="38" t="s">
        <v>305</v>
      </c>
      <c r="N5" s="39"/>
      <c r="O5" s="59"/>
      <c r="P5" s="38" t="s">
        <v>306</v>
      </c>
      <c r="Q5" s="39"/>
      <c r="R5" s="59"/>
      <c r="S5" s="39" t="s">
        <v>307</v>
      </c>
      <c r="T5" s="39"/>
      <c r="U5" s="59"/>
      <c r="V5" s="15"/>
      <c r="W5" s="15"/>
    </row>
    <row r="6" ht="18.75" spans="1:23">
      <c r="A6" s="44"/>
      <c r="B6" s="45"/>
      <c r="C6" s="26"/>
      <c r="D6" s="26"/>
      <c r="E6" s="14"/>
      <c r="F6" s="12"/>
      <c r="G6" s="48" t="s">
        <v>298</v>
      </c>
      <c r="H6" s="48" t="s">
        <v>67</v>
      </c>
      <c r="I6" s="48" t="s">
        <v>261</v>
      </c>
      <c r="J6" s="48" t="s">
        <v>298</v>
      </c>
      <c r="K6" s="48" t="s">
        <v>67</v>
      </c>
      <c r="L6" s="48" t="s">
        <v>261</v>
      </c>
      <c r="M6" s="4" t="s">
        <v>298</v>
      </c>
      <c r="N6" s="4" t="s">
        <v>67</v>
      </c>
      <c r="O6" s="4" t="s">
        <v>261</v>
      </c>
      <c r="P6" s="4" t="s">
        <v>298</v>
      </c>
      <c r="Q6" s="4" t="s">
        <v>67</v>
      </c>
      <c r="R6" s="4" t="s">
        <v>261</v>
      </c>
      <c r="S6" s="4" t="s">
        <v>298</v>
      </c>
      <c r="T6" s="4" t="s">
        <v>67</v>
      </c>
      <c r="U6" s="4" t="s">
        <v>261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288</v>
      </c>
      <c r="B17" s="17"/>
      <c r="C17" s="17"/>
      <c r="D17" s="17"/>
      <c r="E17" s="18"/>
      <c r="F17" s="19"/>
      <c r="G17" s="31"/>
      <c r="H17" s="37"/>
      <c r="I17" s="37"/>
      <c r="J17" s="16" t="s">
        <v>277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308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310</v>
      </c>
      <c r="B2" s="34" t="s">
        <v>257</v>
      </c>
      <c r="C2" s="34" t="s">
        <v>258</v>
      </c>
      <c r="D2" s="34" t="s">
        <v>259</v>
      </c>
      <c r="E2" s="34" t="s">
        <v>260</v>
      </c>
      <c r="F2" s="34" t="s">
        <v>261</v>
      </c>
      <c r="G2" s="33" t="s">
        <v>311</v>
      </c>
      <c r="H2" s="33" t="s">
        <v>312</v>
      </c>
      <c r="I2" s="33" t="s">
        <v>313</v>
      </c>
      <c r="J2" s="33" t="s">
        <v>312</v>
      </c>
      <c r="K2" s="33" t="s">
        <v>314</v>
      </c>
      <c r="L2" s="33" t="s">
        <v>312</v>
      </c>
      <c r="M2" s="34" t="s">
        <v>297</v>
      </c>
      <c r="N2" s="34" t="s">
        <v>270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310</v>
      </c>
      <c r="B4" s="36" t="s">
        <v>315</v>
      </c>
      <c r="C4" s="36" t="s">
        <v>298</v>
      </c>
      <c r="D4" s="36" t="s">
        <v>259</v>
      </c>
      <c r="E4" s="34" t="s">
        <v>260</v>
      </c>
      <c r="F4" s="34" t="s">
        <v>261</v>
      </c>
      <c r="G4" s="33" t="s">
        <v>311</v>
      </c>
      <c r="H4" s="33" t="s">
        <v>312</v>
      </c>
      <c r="I4" s="33" t="s">
        <v>313</v>
      </c>
      <c r="J4" s="33" t="s">
        <v>312</v>
      </c>
      <c r="K4" s="33" t="s">
        <v>314</v>
      </c>
      <c r="L4" s="33" t="s">
        <v>312</v>
      </c>
      <c r="M4" s="34" t="s">
        <v>297</v>
      </c>
      <c r="N4" s="34" t="s">
        <v>270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316</v>
      </c>
      <c r="B11" s="17"/>
      <c r="C11" s="17"/>
      <c r="D11" s="18"/>
      <c r="E11" s="19"/>
      <c r="F11" s="37"/>
      <c r="G11" s="31"/>
      <c r="H11" s="37"/>
      <c r="I11" s="16" t="s">
        <v>317</v>
      </c>
      <c r="J11" s="17"/>
      <c r="K11" s="17"/>
      <c r="L11" s="17"/>
      <c r="M11" s="17"/>
      <c r="N11" s="24"/>
    </row>
    <row r="12" ht="16.5" spans="1:14">
      <c r="A12" s="20" t="s">
        <v>318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9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320</v>
      </c>
      <c r="H2" s="4" t="s">
        <v>321</v>
      </c>
      <c r="I2" s="4" t="s">
        <v>322</v>
      </c>
      <c r="J2" s="4" t="s">
        <v>323</v>
      </c>
      <c r="K2" s="5" t="s">
        <v>297</v>
      </c>
      <c r="L2" s="5" t="s">
        <v>270</v>
      </c>
    </row>
    <row r="3" ht="18.75" spans="1:12">
      <c r="A3" s="25" t="s">
        <v>299</v>
      </c>
      <c r="B3" s="14" t="s">
        <v>275</v>
      </c>
      <c r="C3" s="26" t="s">
        <v>271</v>
      </c>
      <c r="D3" s="26" t="s">
        <v>272</v>
      </c>
      <c r="E3" s="26" t="s">
        <v>273</v>
      </c>
      <c r="F3" s="26" t="s">
        <v>274</v>
      </c>
      <c r="G3" s="27" t="s">
        <v>324</v>
      </c>
      <c r="H3" s="28" t="s">
        <v>325</v>
      </c>
      <c r="I3" s="28"/>
      <c r="J3" s="15"/>
      <c r="K3" s="32" t="s">
        <v>326</v>
      </c>
      <c r="L3" s="15" t="s">
        <v>287</v>
      </c>
    </row>
    <row r="4" ht="18.75" spans="1:12">
      <c r="A4" s="25"/>
      <c r="B4" s="14"/>
      <c r="C4" s="26"/>
      <c r="D4" s="26"/>
      <c r="E4" s="26"/>
      <c r="F4" s="26"/>
      <c r="G4" s="27"/>
      <c r="H4" s="28"/>
      <c r="I4" s="28"/>
      <c r="J4" s="15"/>
      <c r="K4" s="32"/>
      <c r="L4" s="15"/>
    </row>
    <row r="5" ht="18.75" spans="1:12">
      <c r="A5" s="25"/>
      <c r="B5" s="26"/>
      <c r="C5" s="26"/>
      <c r="D5" s="26"/>
      <c r="E5" s="14"/>
      <c r="F5" s="26"/>
      <c r="G5" s="27"/>
      <c r="H5" s="28"/>
      <c r="I5" s="9"/>
      <c r="J5" s="9"/>
      <c r="K5" s="32"/>
      <c r="L5" s="15"/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/>
      <c r="L6" s="15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327</v>
      </c>
      <c r="B9" s="17"/>
      <c r="C9" s="17"/>
      <c r="D9" s="17"/>
      <c r="E9" s="18"/>
      <c r="F9" s="19"/>
      <c r="G9" s="31"/>
      <c r="H9" s="16" t="s">
        <v>328</v>
      </c>
      <c r="I9" s="17"/>
      <c r="J9" s="17"/>
      <c r="K9" s="17"/>
      <c r="L9" s="24"/>
    </row>
    <row r="10" ht="16.5" spans="1:12">
      <c r="A10" s="20" t="s">
        <v>329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298</v>
      </c>
      <c r="D2" s="5" t="s">
        <v>259</v>
      </c>
      <c r="E2" s="5" t="s">
        <v>260</v>
      </c>
      <c r="F2" s="4" t="s">
        <v>331</v>
      </c>
      <c r="G2" s="4" t="s">
        <v>281</v>
      </c>
      <c r="H2" s="6" t="s">
        <v>282</v>
      </c>
      <c r="I2" s="22" t="s">
        <v>284</v>
      </c>
    </row>
    <row r="3" s="1" customFormat="1" ht="16.5" spans="1:9">
      <c r="A3" s="4"/>
      <c r="B3" s="7"/>
      <c r="C3" s="7"/>
      <c r="D3" s="7"/>
      <c r="E3" s="7"/>
      <c r="F3" s="4" t="s">
        <v>332</v>
      </c>
      <c r="G3" s="4" t="s">
        <v>285</v>
      </c>
      <c r="H3" s="8"/>
      <c r="I3" s="23"/>
    </row>
    <row r="4" ht="18.75" spans="1:9">
      <c r="A4" s="9"/>
      <c r="B4" s="9"/>
      <c r="C4" s="10"/>
      <c r="D4" s="11"/>
      <c r="E4" s="12"/>
      <c r="F4" s="13"/>
      <c r="G4" s="13"/>
      <c r="H4" s="13"/>
      <c r="I4" s="15"/>
    </row>
    <row r="5" ht="18.75" spans="1:9">
      <c r="A5" s="9"/>
      <c r="B5" s="9"/>
      <c r="C5" s="10"/>
      <c r="D5" s="14"/>
      <c r="E5" s="12"/>
      <c r="F5" s="13"/>
      <c r="G5" s="13"/>
      <c r="H5" s="13"/>
      <c r="I5" s="15"/>
    </row>
    <row r="6" ht="18.75" spans="1:9">
      <c r="A6" s="9"/>
      <c r="B6" s="9"/>
      <c r="C6" s="10"/>
      <c r="D6" s="14"/>
      <c r="E6" s="12"/>
      <c r="F6" s="13"/>
      <c r="G6" s="13"/>
      <c r="H6" s="13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333</v>
      </c>
      <c r="B12" s="17"/>
      <c r="C12" s="17"/>
      <c r="D12" s="18"/>
      <c r="E12" s="19"/>
      <c r="F12" s="16" t="s">
        <v>334</v>
      </c>
      <c r="G12" s="17"/>
      <c r="H12" s="18"/>
      <c r="I12" s="24"/>
    </row>
    <row r="13" ht="16.5" spans="1:9">
      <c r="A13" s="20" t="s">
        <v>335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0" t="s">
        <v>35</v>
      </c>
      <c r="C2" s="461"/>
      <c r="D2" s="461"/>
      <c r="E2" s="461"/>
      <c r="F2" s="461"/>
      <c r="G2" s="461"/>
      <c r="H2" s="461"/>
      <c r="I2" s="475"/>
    </row>
    <row r="3" ht="27.95" customHeight="1" spans="2:9">
      <c r="B3" s="462"/>
      <c r="C3" s="463"/>
      <c r="D3" s="464" t="s">
        <v>36</v>
      </c>
      <c r="E3" s="465"/>
      <c r="F3" s="466" t="s">
        <v>37</v>
      </c>
      <c r="G3" s="467"/>
      <c r="H3" s="464" t="s">
        <v>38</v>
      </c>
      <c r="I3" s="476"/>
    </row>
    <row r="4" ht="27.95" customHeight="1" spans="2:9">
      <c r="B4" s="462" t="s">
        <v>39</v>
      </c>
      <c r="C4" s="463" t="s">
        <v>40</v>
      </c>
      <c r="D4" s="463" t="s">
        <v>41</v>
      </c>
      <c r="E4" s="463" t="s">
        <v>42</v>
      </c>
      <c r="F4" s="468" t="s">
        <v>41</v>
      </c>
      <c r="G4" s="468" t="s">
        <v>42</v>
      </c>
      <c r="H4" s="463" t="s">
        <v>41</v>
      </c>
      <c r="I4" s="477" t="s">
        <v>42</v>
      </c>
    </row>
    <row r="5" ht="27.95" customHeight="1" spans="2:9">
      <c r="B5" s="469" t="s">
        <v>43</v>
      </c>
      <c r="C5" s="9">
        <v>13</v>
      </c>
      <c r="D5" s="9">
        <v>0</v>
      </c>
      <c r="E5" s="9">
        <v>1</v>
      </c>
      <c r="F5" s="470">
        <v>0</v>
      </c>
      <c r="G5" s="470">
        <v>1</v>
      </c>
      <c r="H5" s="9">
        <v>1</v>
      </c>
      <c r="I5" s="478">
        <v>2</v>
      </c>
    </row>
    <row r="6" ht="27.95" customHeight="1" spans="2:9">
      <c r="B6" s="469" t="s">
        <v>44</v>
      </c>
      <c r="C6" s="9">
        <v>20</v>
      </c>
      <c r="D6" s="9">
        <v>0</v>
      </c>
      <c r="E6" s="9">
        <v>1</v>
      </c>
      <c r="F6" s="470">
        <v>1</v>
      </c>
      <c r="G6" s="470">
        <v>2</v>
      </c>
      <c r="H6" s="9">
        <v>2</v>
      </c>
      <c r="I6" s="478">
        <v>3</v>
      </c>
    </row>
    <row r="7" ht="27.95" customHeight="1" spans="2:9">
      <c r="B7" s="469" t="s">
        <v>45</v>
      </c>
      <c r="C7" s="9">
        <v>32</v>
      </c>
      <c r="D7" s="9">
        <v>0</v>
      </c>
      <c r="E7" s="9">
        <v>1</v>
      </c>
      <c r="F7" s="470">
        <v>2</v>
      </c>
      <c r="G7" s="470">
        <v>3</v>
      </c>
      <c r="H7" s="9">
        <v>3</v>
      </c>
      <c r="I7" s="478">
        <v>4</v>
      </c>
    </row>
    <row r="8" ht="27.95" customHeight="1" spans="2:9">
      <c r="B8" s="469" t="s">
        <v>46</v>
      </c>
      <c r="C8" s="9">
        <v>50</v>
      </c>
      <c r="D8" s="9">
        <v>1</v>
      </c>
      <c r="E8" s="9">
        <v>2</v>
      </c>
      <c r="F8" s="470">
        <v>3</v>
      </c>
      <c r="G8" s="470">
        <v>4</v>
      </c>
      <c r="H8" s="9">
        <v>5</v>
      </c>
      <c r="I8" s="478">
        <v>6</v>
      </c>
    </row>
    <row r="9" ht="27.95" customHeight="1" spans="2:9">
      <c r="B9" s="469" t="s">
        <v>47</v>
      </c>
      <c r="C9" s="9">
        <v>80</v>
      </c>
      <c r="D9" s="9">
        <v>2</v>
      </c>
      <c r="E9" s="9">
        <v>3</v>
      </c>
      <c r="F9" s="470">
        <v>5</v>
      </c>
      <c r="G9" s="470">
        <v>6</v>
      </c>
      <c r="H9" s="9">
        <v>7</v>
      </c>
      <c r="I9" s="478">
        <v>8</v>
      </c>
    </row>
    <row r="10" ht="27.95" customHeight="1" spans="2:9">
      <c r="B10" s="469" t="s">
        <v>48</v>
      </c>
      <c r="C10" s="9">
        <v>125</v>
      </c>
      <c r="D10" s="9">
        <v>3</v>
      </c>
      <c r="E10" s="9">
        <v>4</v>
      </c>
      <c r="F10" s="470">
        <v>7</v>
      </c>
      <c r="G10" s="470">
        <v>8</v>
      </c>
      <c r="H10" s="9">
        <v>10</v>
      </c>
      <c r="I10" s="478">
        <v>11</v>
      </c>
    </row>
    <row r="11" ht="27.95" customHeight="1" spans="2:9">
      <c r="B11" s="469" t="s">
        <v>49</v>
      </c>
      <c r="C11" s="9">
        <v>200</v>
      </c>
      <c r="D11" s="9">
        <v>5</v>
      </c>
      <c r="E11" s="9">
        <v>6</v>
      </c>
      <c r="F11" s="470">
        <v>10</v>
      </c>
      <c r="G11" s="470">
        <v>11</v>
      </c>
      <c r="H11" s="9">
        <v>14</v>
      </c>
      <c r="I11" s="478">
        <v>15</v>
      </c>
    </row>
    <row r="12" ht="27.95" customHeight="1" spans="2:9">
      <c r="B12" s="471" t="s">
        <v>50</v>
      </c>
      <c r="C12" s="472">
        <v>315</v>
      </c>
      <c r="D12" s="472">
        <v>7</v>
      </c>
      <c r="E12" s="472">
        <v>8</v>
      </c>
      <c r="F12" s="473">
        <v>14</v>
      </c>
      <c r="G12" s="473">
        <v>15</v>
      </c>
      <c r="H12" s="472">
        <v>21</v>
      </c>
      <c r="I12" s="479">
        <v>22</v>
      </c>
    </row>
    <row r="14" spans="2:4">
      <c r="B14" s="474" t="s">
        <v>51</v>
      </c>
      <c r="C14" s="474"/>
      <c r="D14" s="4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34" sqref="N33:O34"/>
    </sheetView>
  </sheetViews>
  <sheetFormatPr defaultColWidth="10.375" defaultRowHeight="16.5" customHeight="1"/>
  <cols>
    <col min="1" max="1" width="11.125" style="254" customWidth="1"/>
    <col min="2" max="9" width="10.375" style="254"/>
    <col min="10" max="10" width="8.875" style="254" customWidth="1"/>
    <col min="11" max="11" width="12" style="254" customWidth="1"/>
    <col min="12" max="16384" width="10.375" style="254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ht="14.25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ht="14.25" spans="1:11">
      <c r="A4" s="265" t="s">
        <v>61</v>
      </c>
      <c r="B4" s="151" t="s">
        <v>62</v>
      </c>
      <c r="C4" s="152"/>
      <c r="D4" s="265" t="s">
        <v>63</v>
      </c>
      <c r="E4" s="266"/>
      <c r="F4" s="267">
        <v>45437</v>
      </c>
      <c r="G4" s="268"/>
      <c r="H4" s="265" t="s">
        <v>64</v>
      </c>
      <c r="I4" s="266"/>
      <c r="J4" s="151" t="s">
        <v>65</v>
      </c>
      <c r="K4" s="152" t="s">
        <v>66</v>
      </c>
    </row>
    <row r="5" ht="14.25" spans="1:11">
      <c r="A5" s="269" t="s">
        <v>67</v>
      </c>
      <c r="B5" s="151" t="s">
        <v>68</v>
      </c>
      <c r="C5" s="152"/>
      <c r="D5" s="265" t="s">
        <v>69</v>
      </c>
      <c r="E5" s="266"/>
      <c r="F5" s="267">
        <v>45429</v>
      </c>
      <c r="G5" s="268"/>
      <c r="H5" s="265" t="s">
        <v>70</v>
      </c>
      <c r="I5" s="266"/>
      <c r="J5" s="151" t="s">
        <v>65</v>
      </c>
      <c r="K5" s="152" t="s">
        <v>66</v>
      </c>
    </row>
    <row r="6" ht="14.25" spans="1:11">
      <c r="A6" s="265" t="s">
        <v>71</v>
      </c>
      <c r="B6" s="270" t="s">
        <v>72</v>
      </c>
      <c r="C6" s="271">
        <v>4</v>
      </c>
      <c r="D6" s="269" t="s">
        <v>73</v>
      </c>
      <c r="E6" s="272"/>
      <c r="F6" s="267">
        <v>45431</v>
      </c>
      <c r="G6" s="268"/>
      <c r="H6" s="265" t="s">
        <v>74</v>
      </c>
      <c r="I6" s="266"/>
      <c r="J6" s="151" t="s">
        <v>65</v>
      </c>
      <c r="K6" s="152" t="s">
        <v>66</v>
      </c>
    </row>
    <row r="7" ht="14.25" spans="1:11">
      <c r="A7" s="265" t="s">
        <v>75</v>
      </c>
      <c r="B7" s="273">
        <v>139</v>
      </c>
      <c r="C7" s="274"/>
      <c r="D7" s="269" t="s">
        <v>76</v>
      </c>
      <c r="E7" s="275"/>
      <c r="F7" s="267">
        <v>45432</v>
      </c>
      <c r="G7" s="268"/>
      <c r="H7" s="265" t="s">
        <v>77</v>
      </c>
      <c r="I7" s="266"/>
      <c r="J7" s="151" t="s">
        <v>65</v>
      </c>
      <c r="K7" s="152" t="s">
        <v>66</v>
      </c>
    </row>
    <row r="8" ht="15" spans="1:11">
      <c r="A8" s="276" t="s">
        <v>78</v>
      </c>
      <c r="B8" s="277"/>
      <c r="C8" s="278"/>
      <c r="D8" s="279" t="s">
        <v>79</v>
      </c>
      <c r="E8" s="280"/>
      <c r="F8" s="281">
        <v>45434</v>
      </c>
      <c r="G8" s="282"/>
      <c r="H8" s="279" t="s">
        <v>80</v>
      </c>
      <c r="I8" s="280"/>
      <c r="J8" s="299" t="s">
        <v>65</v>
      </c>
      <c r="K8" s="331" t="s">
        <v>66</v>
      </c>
    </row>
    <row r="9" ht="15" spans="1:11">
      <c r="A9" s="387" t="s">
        <v>81</v>
      </c>
      <c r="B9" s="388"/>
      <c r="C9" s="388"/>
      <c r="D9" s="389"/>
      <c r="E9" s="389"/>
      <c r="F9" s="389"/>
      <c r="G9" s="389"/>
      <c r="H9" s="389"/>
      <c r="I9" s="389"/>
      <c r="J9" s="389"/>
      <c r="K9" s="440"/>
    </row>
    <row r="10" ht="15" spans="1:11">
      <c r="A10" s="390" t="s">
        <v>82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41"/>
    </row>
    <row r="11" ht="14.25" spans="1:11">
      <c r="A11" s="392" t="s">
        <v>83</v>
      </c>
      <c r="B11" s="393" t="s">
        <v>84</v>
      </c>
      <c r="C11" s="394" t="s">
        <v>85</v>
      </c>
      <c r="D11" s="395"/>
      <c r="E11" s="396" t="s">
        <v>86</v>
      </c>
      <c r="F11" s="393" t="s">
        <v>84</v>
      </c>
      <c r="G11" s="394" t="s">
        <v>85</v>
      </c>
      <c r="H11" s="394" t="s">
        <v>87</v>
      </c>
      <c r="I11" s="396" t="s">
        <v>88</v>
      </c>
      <c r="J11" s="393" t="s">
        <v>84</v>
      </c>
      <c r="K11" s="442" t="s">
        <v>85</v>
      </c>
    </row>
    <row r="12" ht="14.25" spans="1:11">
      <c r="A12" s="269" t="s">
        <v>89</v>
      </c>
      <c r="B12" s="289" t="s">
        <v>84</v>
      </c>
      <c r="C12" s="151" t="s">
        <v>85</v>
      </c>
      <c r="D12" s="275"/>
      <c r="E12" s="272" t="s">
        <v>90</v>
      </c>
      <c r="F12" s="289" t="s">
        <v>84</v>
      </c>
      <c r="G12" s="151" t="s">
        <v>85</v>
      </c>
      <c r="H12" s="151" t="s">
        <v>87</v>
      </c>
      <c r="I12" s="272" t="s">
        <v>91</v>
      </c>
      <c r="J12" s="289" t="s">
        <v>84</v>
      </c>
      <c r="K12" s="152" t="s">
        <v>85</v>
      </c>
    </row>
    <row r="13" ht="14.25" spans="1:11">
      <c r="A13" s="269" t="s">
        <v>92</v>
      </c>
      <c r="B13" s="289" t="s">
        <v>84</v>
      </c>
      <c r="C13" s="151" t="s">
        <v>85</v>
      </c>
      <c r="D13" s="275"/>
      <c r="E13" s="272" t="s">
        <v>93</v>
      </c>
      <c r="F13" s="151" t="s">
        <v>94</v>
      </c>
      <c r="G13" s="151" t="s">
        <v>95</v>
      </c>
      <c r="H13" s="151" t="s">
        <v>87</v>
      </c>
      <c r="I13" s="272" t="s">
        <v>96</v>
      </c>
      <c r="J13" s="289" t="s">
        <v>84</v>
      </c>
      <c r="K13" s="152" t="s">
        <v>85</v>
      </c>
    </row>
    <row r="14" ht="15" spans="1:11">
      <c r="A14" s="279" t="s">
        <v>97</v>
      </c>
      <c r="B14" s="280"/>
      <c r="C14" s="280"/>
      <c r="D14" s="280"/>
      <c r="E14" s="280"/>
      <c r="F14" s="280"/>
      <c r="G14" s="280"/>
      <c r="H14" s="280"/>
      <c r="I14" s="280"/>
      <c r="J14" s="280"/>
      <c r="K14" s="333"/>
    </row>
    <row r="15" ht="15" spans="1:11">
      <c r="A15" s="390" t="s">
        <v>98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41"/>
    </row>
    <row r="16" ht="14.25" spans="1:11">
      <c r="A16" s="397" t="s">
        <v>99</v>
      </c>
      <c r="B16" s="394" t="s">
        <v>94</v>
      </c>
      <c r="C16" s="394" t="s">
        <v>95</v>
      </c>
      <c r="D16" s="398"/>
      <c r="E16" s="399" t="s">
        <v>100</v>
      </c>
      <c r="F16" s="394" t="s">
        <v>94</v>
      </c>
      <c r="G16" s="394" t="s">
        <v>95</v>
      </c>
      <c r="H16" s="400"/>
      <c r="I16" s="399" t="s">
        <v>101</v>
      </c>
      <c r="J16" s="394" t="s">
        <v>94</v>
      </c>
      <c r="K16" s="442" t="s">
        <v>95</v>
      </c>
    </row>
    <row r="17" customHeight="1" spans="1:22">
      <c r="A17" s="306" t="s">
        <v>102</v>
      </c>
      <c r="B17" s="151" t="s">
        <v>94</v>
      </c>
      <c r="C17" s="151" t="s">
        <v>95</v>
      </c>
      <c r="D17" s="401"/>
      <c r="E17" s="307" t="s">
        <v>103</v>
      </c>
      <c r="F17" s="151" t="s">
        <v>94</v>
      </c>
      <c r="G17" s="151" t="s">
        <v>95</v>
      </c>
      <c r="H17" s="402"/>
      <c r="I17" s="307" t="s">
        <v>104</v>
      </c>
      <c r="J17" s="151" t="s">
        <v>94</v>
      </c>
      <c r="K17" s="152" t="s">
        <v>95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03" t="s">
        <v>105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4"/>
    </row>
    <row r="19" s="385" customFormat="1" ht="18" customHeight="1" spans="1:11">
      <c r="A19" s="390" t="s">
        <v>106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41"/>
    </row>
    <row r="20" customHeight="1" spans="1:11">
      <c r="A20" s="405" t="s">
        <v>107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5"/>
    </row>
    <row r="21" ht="21.75" customHeight="1" spans="1:11">
      <c r="A21" s="407" t="s">
        <v>108</v>
      </c>
      <c r="B21" s="408"/>
      <c r="C21" s="408" t="s">
        <v>109</v>
      </c>
      <c r="D21" s="408" t="s">
        <v>110</v>
      </c>
      <c r="E21" s="408" t="s">
        <v>111</v>
      </c>
      <c r="F21" s="408" t="s">
        <v>112</v>
      </c>
      <c r="G21" s="409"/>
      <c r="H21" s="410"/>
      <c r="I21" s="410"/>
      <c r="J21" s="410"/>
      <c r="K21" s="446" t="s">
        <v>113</v>
      </c>
    </row>
    <row r="22" ht="23" customHeight="1" spans="1:11">
      <c r="A22" s="411" t="s">
        <v>114</v>
      </c>
      <c r="B22" s="412"/>
      <c r="C22" s="412" t="s">
        <v>94</v>
      </c>
      <c r="D22" s="412" t="s">
        <v>94</v>
      </c>
      <c r="E22" s="412" t="s">
        <v>94</v>
      </c>
      <c r="F22" s="412" t="s">
        <v>94</v>
      </c>
      <c r="G22" s="412"/>
      <c r="H22" s="412"/>
      <c r="I22" s="412"/>
      <c r="J22" s="412"/>
      <c r="K22" s="447" t="s">
        <v>94</v>
      </c>
    </row>
    <row r="23" ht="23" customHeight="1" spans="1:11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47"/>
    </row>
    <row r="24" ht="23" customHeight="1" spans="1:11">
      <c r="A24" s="413"/>
      <c r="B24" s="414"/>
      <c r="C24" s="412"/>
      <c r="D24" s="412"/>
      <c r="E24" s="412"/>
      <c r="F24" s="412"/>
      <c r="G24" s="412"/>
      <c r="H24" s="412"/>
      <c r="I24" s="412"/>
      <c r="J24" s="412"/>
      <c r="K24" s="447"/>
    </row>
    <row r="25" ht="23" customHeight="1" spans="1:11">
      <c r="A25" s="415"/>
      <c r="B25" s="416"/>
      <c r="C25" s="412"/>
      <c r="D25" s="412"/>
      <c r="E25" s="412"/>
      <c r="F25" s="412"/>
      <c r="G25" s="412"/>
      <c r="H25" s="412"/>
      <c r="I25" s="416"/>
      <c r="J25" s="416"/>
      <c r="K25" s="448"/>
    </row>
    <row r="26" ht="23" customHeight="1" spans="1:11">
      <c r="A26" s="417"/>
      <c r="B26" s="416"/>
      <c r="C26" s="416"/>
      <c r="D26" s="416"/>
      <c r="E26" s="416"/>
      <c r="F26" s="416"/>
      <c r="G26" s="416"/>
      <c r="H26" s="416"/>
      <c r="I26" s="416"/>
      <c r="J26" s="416"/>
      <c r="K26" s="449"/>
    </row>
    <row r="27" ht="23" customHeight="1" spans="1:11">
      <c r="A27" s="417"/>
      <c r="B27" s="416"/>
      <c r="C27" s="416"/>
      <c r="D27" s="416"/>
      <c r="E27" s="416"/>
      <c r="F27" s="416"/>
      <c r="G27" s="416"/>
      <c r="H27" s="416"/>
      <c r="I27" s="416"/>
      <c r="J27" s="416"/>
      <c r="K27" s="449"/>
    </row>
    <row r="28" ht="18" customHeight="1" spans="1:11">
      <c r="A28" s="418" t="s">
        <v>115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50"/>
    </row>
    <row r="29" ht="18.75" customHeight="1" spans="1:11">
      <c r="A29" s="420"/>
      <c r="B29" s="421"/>
      <c r="C29" s="421"/>
      <c r="D29" s="421"/>
      <c r="E29" s="421"/>
      <c r="F29" s="421"/>
      <c r="G29" s="421"/>
      <c r="H29" s="421"/>
      <c r="I29" s="421"/>
      <c r="J29" s="421"/>
      <c r="K29" s="451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2"/>
    </row>
    <row r="31" ht="18" customHeight="1" spans="1:11">
      <c r="A31" s="418" t="s">
        <v>116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50"/>
    </row>
    <row r="32" ht="14.25" spans="1:11">
      <c r="A32" s="424" t="s">
        <v>117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3"/>
    </row>
    <row r="33" ht="15" spans="1:11">
      <c r="A33" s="159" t="s">
        <v>118</v>
      </c>
      <c r="B33" s="160"/>
      <c r="C33" s="151" t="s">
        <v>65</v>
      </c>
      <c r="D33" s="151" t="s">
        <v>66</v>
      </c>
      <c r="E33" s="426" t="s">
        <v>119</v>
      </c>
      <c r="F33" s="427"/>
      <c r="G33" s="427"/>
      <c r="H33" s="427"/>
      <c r="I33" s="427"/>
      <c r="J33" s="427"/>
      <c r="K33" s="454"/>
    </row>
    <row r="34" ht="15" spans="1:11">
      <c r="A34" s="428" t="s">
        <v>120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121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5"/>
    </row>
    <row r="36" ht="21" customHeight="1" spans="1:11">
      <c r="A36" s="314" t="s">
        <v>122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 t="s">
        <v>123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15" spans="1:11">
      <c r="A42" s="309" t="s">
        <v>124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42"/>
    </row>
    <row r="43" ht="15" spans="1:11">
      <c r="A43" s="390" t="s">
        <v>125</v>
      </c>
      <c r="B43" s="391"/>
      <c r="C43" s="391"/>
      <c r="D43" s="391"/>
      <c r="E43" s="391"/>
      <c r="F43" s="391"/>
      <c r="G43" s="391"/>
      <c r="H43" s="391"/>
      <c r="I43" s="391"/>
      <c r="J43" s="391"/>
      <c r="K43" s="441"/>
    </row>
    <row r="44" ht="14.25" spans="1:11">
      <c r="A44" s="397" t="s">
        <v>126</v>
      </c>
      <c r="B44" s="394" t="s">
        <v>94</v>
      </c>
      <c r="C44" s="394" t="s">
        <v>95</v>
      </c>
      <c r="D44" s="394" t="s">
        <v>87</v>
      </c>
      <c r="E44" s="399" t="s">
        <v>127</v>
      </c>
      <c r="F44" s="394" t="s">
        <v>94</v>
      </c>
      <c r="G44" s="394" t="s">
        <v>95</v>
      </c>
      <c r="H44" s="394" t="s">
        <v>87</v>
      </c>
      <c r="I44" s="399" t="s">
        <v>128</v>
      </c>
      <c r="J44" s="394" t="s">
        <v>94</v>
      </c>
      <c r="K44" s="442" t="s">
        <v>95</v>
      </c>
    </row>
    <row r="45" ht="14.25" spans="1:11">
      <c r="A45" s="306" t="s">
        <v>86</v>
      </c>
      <c r="B45" s="151" t="s">
        <v>94</v>
      </c>
      <c r="C45" s="151" t="s">
        <v>95</v>
      </c>
      <c r="D45" s="151" t="s">
        <v>87</v>
      </c>
      <c r="E45" s="307" t="s">
        <v>93</v>
      </c>
      <c r="F45" s="151" t="s">
        <v>94</v>
      </c>
      <c r="G45" s="151" t="s">
        <v>95</v>
      </c>
      <c r="H45" s="151" t="s">
        <v>87</v>
      </c>
      <c r="I45" s="307" t="s">
        <v>104</v>
      </c>
      <c r="J45" s="151" t="s">
        <v>94</v>
      </c>
      <c r="K45" s="152" t="s">
        <v>95</v>
      </c>
    </row>
    <row r="46" ht="15" spans="1:11">
      <c r="A46" s="279" t="s">
        <v>97</v>
      </c>
      <c r="B46" s="280"/>
      <c r="C46" s="280"/>
      <c r="D46" s="280"/>
      <c r="E46" s="280"/>
      <c r="F46" s="280"/>
      <c r="G46" s="280"/>
      <c r="H46" s="280"/>
      <c r="I46" s="280"/>
      <c r="J46" s="280"/>
      <c r="K46" s="333"/>
    </row>
    <row r="47" ht="15" spans="1:11">
      <c r="A47" s="428" t="s">
        <v>129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ht="15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5"/>
    </row>
    <row r="49" ht="15" spans="1:11">
      <c r="A49" s="431" t="s">
        <v>130</v>
      </c>
      <c r="B49" s="432" t="s">
        <v>131</v>
      </c>
      <c r="C49" s="432"/>
      <c r="D49" s="433" t="s">
        <v>132</v>
      </c>
      <c r="E49" s="434" t="s">
        <v>133</v>
      </c>
      <c r="F49" s="435" t="s">
        <v>134</v>
      </c>
      <c r="G49" s="436">
        <v>45431</v>
      </c>
      <c r="H49" s="437" t="s">
        <v>135</v>
      </c>
      <c r="I49" s="456"/>
      <c r="J49" s="457" t="s">
        <v>136</v>
      </c>
      <c r="K49" s="458"/>
    </row>
    <row r="50" ht="15" spans="1:11">
      <c r="A50" s="428" t="s">
        <v>137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24" customHeight="1" spans="1:11">
      <c r="A51" s="438" t="s">
        <v>138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9"/>
    </row>
    <row r="52" ht="15" spans="1:11">
      <c r="A52" s="431" t="s">
        <v>130</v>
      </c>
      <c r="B52" s="432" t="s">
        <v>131</v>
      </c>
      <c r="C52" s="432"/>
      <c r="D52" s="433" t="s">
        <v>132</v>
      </c>
      <c r="E52" s="434" t="s">
        <v>133</v>
      </c>
      <c r="F52" s="435" t="s">
        <v>139</v>
      </c>
      <c r="G52" s="436">
        <v>45431</v>
      </c>
      <c r="H52" s="437" t="s">
        <v>135</v>
      </c>
      <c r="I52" s="456"/>
      <c r="J52" s="457" t="s">
        <v>136</v>
      </c>
      <c r="K52" s="4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A6" sqref="A6:H16"/>
    </sheetView>
  </sheetViews>
  <sheetFormatPr defaultColWidth="9" defaultRowHeight="14.25"/>
  <cols>
    <col min="1" max="1" width="19.25" style="87" customWidth="1"/>
    <col min="2" max="2" width="10.625" style="87" customWidth="1"/>
    <col min="3" max="4" width="10.625" style="88" customWidth="1"/>
    <col min="5" max="8" width="10.625" style="87" customWidth="1"/>
    <col min="9" max="9" width="6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50" customWidth="1"/>
    <col min="17" max="254" width="9" style="87"/>
    <col min="255" max="16384" width="9" style="90"/>
  </cols>
  <sheetData>
    <row r="1" s="87" customFormat="1" ht="29" customHeight="1" spans="1:257">
      <c r="A1" s="91" t="s">
        <v>140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2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351" t="s">
        <v>61</v>
      </c>
      <c r="B2" s="352" t="str">
        <f>首期!B4</f>
        <v>TAJJFM82857</v>
      </c>
      <c r="C2" s="353"/>
      <c r="D2" s="354"/>
      <c r="E2" s="355" t="s">
        <v>67</v>
      </c>
      <c r="F2" s="356" t="s">
        <v>141</v>
      </c>
      <c r="G2" s="356"/>
      <c r="H2" s="356"/>
      <c r="I2" s="363"/>
      <c r="J2" s="364" t="s">
        <v>57</v>
      </c>
      <c r="K2" s="365" t="s">
        <v>56</v>
      </c>
      <c r="L2" s="365"/>
      <c r="M2" s="365"/>
      <c r="N2" s="365"/>
      <c r="O2" s="366"/>
      <c r="P2" s="367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357" t="s">
        <v>142</v>
      </c>
      <c r="B3" s="100" t="s">
        <v>143</v>
      </c>
      <c r="C3" s="101"/>
      <c r="D3" s="100"/>
      <c r="E3" s="100"/>
      <c r="F3" s="100"/>
      <c r="G3" s="100"/>
      <c r="H3" s="100"/>
      <c r="I3" s="125"/>
      <c r="J3" s="126"/>
      <c r="K3" s="126"/>
      <c r="L3" s="126"/>
      <c r="M3" s="126"/>
      <c r="N3" s="126"/>
      <c r="O3" s="368"/>
      <c r="P3" s="369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357"/>
      <c r="B4" s="102" t="s">
        <v>144</v>
      </c>
      <c r="C4" s="102" t="s">
        <v>145</v>
      </c>
      <c r="D4" s="102" t="s">
        <v>109</v>
      </c>
      <c r="E4" s="102" t="s">
        <v>110</v>
      </c>
      <c r="F4" s="102" t="s">
        <v>111</v>
      </c>
      <c r="G4" s="102" t="s">
        <v>112</v>
      </c>
      <c r="H4" s="102" t="s">
        <v>146</v>
      </c>
      <c r="I4" s="125"/>
      <c r="J4" s="370"/>
      <c r="K4" s="371"/>
      <c r="L4" s="371" t="s">
        <v>147</v>
      </c>
      <c r="M4" s="371"/>
      <c r="N4" s="372"/>
      <c r="O4" s="372"/>
      <c r="P4" s="373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357"/>
      <c r="B5" s="102" t="s">
        <v>148</v>
      </c>
      <c r="C5" s="102" t="s">
        <v>149</v>
      </c>
      <c r="D5" s="102" t="s">
        <v>150</v>
      </c>
      <c r="E5" s="103" t="s">
        <v>151</v>
      </c>
      <c r="F5" s="103" t="s">
        <v>152</v>
      </c>
      <c r="G5" s="103" t="s">
        <v>153</v>
      </c>
      <c r="H5" s="103" t="s">
        <v>154</v>
      </c>
      <c r="I5" s="374"/>
      <c r="J5" s="375"/>
      <c r="K5" s="376"/>
      <c r="L5" s="377"/>
      <c r="M5" s="377"/>
      <c r="N5" s="378"/>
      <c r="O5" s="376"/>
      <c r="P5" s="379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2" customHeight="1" spans="1:257">
      <c r="A6" s="358" t="s">
        <v>155</v>
      </c>
      <c r="B6" s="105">
        <f>C6-2</f>
        <v>55.5</v>
      </c>
      <c r="C6" s="105">
        <f>D6-2</f>
        <v>57.5</v>
      </c>
      <c r="D6" s="106">
        <v>59.5</v>
      </c>
      <c r="E6" s="105">
        <f>D6+2</f>
        <v>61.5</v>
      </c>
      <c r="F6" s="105">
        <f>E6+2</f>
        <v>63.5</v>
      </c>
      <c r="G6" s="105">
        <f>F6+1</f>
        <v>64.5</v>
      </c>
      <c r="H6" s="105">
        <f>G6+1</f>
        <v>65.5</v>
      </c>
      <c r="I6" s="374"/>
      <c r="J6" s="375"/>
      <c r="K6" s="375"/>
      <c r="L6" s="375"/>
      <c r="M6" s="375"/>
      <c r="N6" s="375"/>
      <c r="O6" s="375"/>
      <c r="P6" s="38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2" customHeight="1" spans="1:257">
      <c r="A7" s="358" t="s">
        <v>156</v>
      </c>
      <c r="B7" s="105">
        <f t="shared" ref="B7:B9" si="0">C7-4</f>
        <v>82</v>
      </c>
      <c r="C7" s="105">
        <f t="shared" ref="C7:C9" si="1">D7-4</f>
        <v>86</v>
      </c>
      <c r="D7" s="106">
        <v>90</v>
      </c>
      <c r="E7" s="105">
        <f t="shared" ref="E7:E9" si="2">D7+4</f>
        <v>94</v>
      </c>
      <c r="F7" s="105">
        <f>E7+4</f>
        <v>98</v>
      </c>
      <c r="G7" s="105">
        <f t="shared" ref="G7:G9" si="3">F7+6</f>
        <v>104</v>
      </c>
      <c r="H7" s="105">
        <f t="shared" ref="H7:H9" si="4">G7+6</f>
        <v>110</v>
      </c>
      <c r="I7" s="374"/>
      <c r="J7" s="375"/>
      <c r="K7" s="375"/>
      <c r="L7" s="375"/>
      <c r="M7" s="375"/>
      <c r="N7" s="375"/>
      <c r="O7" s="375"/>
      <c r="P7" s="38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2" customHeight="1" spans="1:257">
      <c r="A8" s="358" t="s">
        <v>157</v>
      </c>
      <c r="B8" s="105">
        <f t="shared" si="0"/>
        <v>78</v>
      </c>
      <c r="C8" s="105">
        <f t="shared" si="1"/>
        <v>82</v>
      </c>
      <c r="D8" s="106">
        <v>86</v>
      </c>
      <c r="E8" s="105">
        <f t="shared" si="2"/>
        <v>90</v>
      </c>
      <c r="F8" s="105">
        <f>E8+5</f>
        <v>95</v>
      </c>
      <c r="G8" s="105">
        <f t="shared" si="3"/>
        <v>101</v>
      </c>
      <c r="H8" s="105">
        <f t="shared" si="4"/>
        <v>107</v>
      </c>
      <c r="I8" s="374"/>
      <c r="J8" s="375"/>
      <c r="K8" s="375"/>
      <c r="L8" s="375"/>
      <c r="M8" s="375"/>
      <c r="N8" s="375"/>
      <c r="O8" s="375"/>
      <c r="P8" s="38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2" customHeight="1" spans="1:257">
      <c r="A9" s="358" t="s">
        <v>158</v>
      </c>
      <c r="B9" s="105">
        <f t="shared" si="0"/>
        <v>84</v>
      </c>
      <c r="C9" s="105">
        <f t="shared" si="1"/>
        <v>88</v>
      </c>
      <c r="D9" s="106">
        <v>92</v>
      </c>
      <c r="E9" s="105">
        <f t="shared" si="2"/>
        <v>96</v>
      </c>
      <c r="F9" s="105">
        <f>E9+5</f>
        <v>101</v>
      </c>
      <c r="G9" s="105">
        <f t="shared" si="3"/>
        <v>107</v>
      </c>
      <c r="H9" s="105">
        <f t="shared" si="4"/>
        <v>113</v>
      </c>
      <c r="I9" s="374"/>
      <c r="J9" s="375"/>
      <c r="K9" s="375"/>
      <c r="L9" s="375"/>
      <c r="M9" s="375"/>
      <c r="N9" s="375"/>
      <c r="O9" s="375"/>
      <c r="P9" s="38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2" customHeight="1" spans="1:257">
      <c r="A10" s="358" t="s">
        <v>159</v>
      </c>
      <c r="B10" s="105">
        <f>C10-1</f>
        <v>36</v>
      </c>
      <c r="C10" s="105">
        <f>D10-1</f>
        <v>37</v>
      </c>
      <c r="D10" s="106">
        <v>38</v>
      </c>
      <c r="E10" s="105">
        <f>D10+1</f>
        <v>39</v>
      </c>
      <c r="F10" s="105">
        <f>E10+1</f>
        <v>40</v>
      </c>
      <c r="G10" s="105">
        <f>F10+1.2</f>
        <v>41.2</v>
      </c>
      <c r="H10" s="105">
        <f>G10+1.2</f>
        <v>42.4</v>
      </c>
      <c r="I10" s="374"/>
      <c r="J10" s="375"/>
      <c r="K10" s="375"/>
      <c r="L10" s="375"/>
      <c r="M10" s="375"/>
      <c r="N10" s="375"/>
      <c r="O10" s="375"/>
      <c r="P10" s="38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2" customHeight="1" spans="1:257">
      <c r="A11" s="358" t="s">
        <v>160</v>
      </c>
      <c r="B11" s="105">
        <f>C11-0.5</f>
        <v>16</v>
      </c>
      <c r="C11" s="105">
        <f>D11-0.5</f>
        <v>16.5</v>
      </c>
      <c r="D11" s="106">
        <v>17</v>
      </c>
      <c r="E11" s="105">
        <f t="shared" ref="E11:H11" si="5">D11+0.5</f>
        <v>17.5</v>
      </c>
      <c r="F11" s="105">
        <f t="shared" si="5"/>
        <v>18</v>
      </c>
      <c r="G11" s="105">
        <f t="shared" si="5"/>
        <v>18.5</v>
      </c>
      <c r="H11" s="105">
        <f t="shared" si="5"/>
        <v>19</v>
      </c>
      <c r="I11" s="374"/>
      <c r="J11" s="375"/>
      <c r="K11" s="375"/>
      <c r="L11" s="375"/>
      <c r="M11" s="375"/>
      <c r="N11" s="375"/>
      <c r="O11" s="375"/>
      <c r="P11" s="38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2" customHeight="1" spans="1:257">
      <c r="A12" s="358" t="s">
        <v>161</v>
      </c>
      <c r="B12" s="105">
        <f>C12-0.7</f>
        <v>14.6</v>
      </c>
      <c r="C12" s="105">
        <f>D12-0.7</f>
        <v>15.3</v>
      </c>
      <c r="D12" s="106">
        <v>16</v>
      </c>
      <c r="E12" s="105">
        <f>D12+0.7</f>
        <v>16.7</v>
      </c>
      <c r="F12" s="105">
        <f>E12+0.7</f>
        <v>17.4</v>
      </c>
      <c r="G12" s="105">
        <f>F12+0.95</f>
        <v>18.35</v>
      </c>
      <c r="H12" s="105">
        <f>G12+0.95</f>
        <v>19.3</v>
      </c>
      <c r="I12" s="374"/>
      <c r="J12" s="375"/>
      <c r="K12" s="375"/>
      <c r="L12" s="375"/>
      <c r="M12" s="375"/>
      <c r="N12" s="375"/>
      <c r="O12" s="375"/>
      <c r="P12" s="38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2" customHeight="1" spans="1:257">
      <c r="A13" s="358" t="s">
        <v>162</v>
      </c>
      <c r="B13" s="105">
        <f>C13-0.7</f>
        <v>14.1</v>
      </c>
      <c r="C13" s="105">
        <f>D13-0.7</f>
        <v>14.8</v>
      </c>
      <c r="D13" s="107">
        <v>15.5</v>
      </c>
      <c r="E13" s="105">
        <f>D13+0.7</f>
        <v>16.2</v>
      </c>
      <c r="F13" s="105">
        <f>E13+0.7</f>
        <v>16.9</v>
      </c>
      <c r="G13" s="105">
        <f>F13+0.95</f>
        <v>17.85</v>
      </c>
      <c r="H13" s="105">
        <f>G13+0.95</f>
        <v>18.8</v>
      </c>
      <c r="I13" s="374"/>
      <c r="J13" s="375"/>
      <c r="K13" s="375"/>
      <c r="L13" s="375"/>
      <c r="M13" s="375"/>
      <c r="N13" s="375"/>
      <c r="O13" s="375"/>
      <c r="P13" s="38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2" customHeight="1" spans="1:257">
      <c r="A14" s="358" t="s">
        <v>163</v>
      </c>
      <c r="B14" s="105">
        <f>C14-1</f>
        <v>37</v>
      </c>
      <c r="C14" s="105">
        <f>D14-1</f>
        <v>38</v>
      </c>
      <c r="D14" s="106">
        <v>39</v>
      </c>
      <c r="E14" s="105">
        <f>D14+1</f>
        <v>40</v>
      </c>
      <c r="F14" s="105">
        <f>E14+1</f>
        <v>41</v>
      </c>
      <c r="G14" s="105">
        <f>F14+1.5</f>
        <v>42.5</v>
      </c>
      <c r="H14" s="105">
        <f>G14+1.5</f>
        <v>44</v>
      </c>
      <c r="I14" s="374"/>
      <c r="J14" s="375"/>
      <c r="K14" s="375"/>
      <c r="L14" s="375"/>
      <c r="M14" s="375"/>
      <c r="N14" s="375"/>
      <c r="O14" s="375"/>
      <c r="P14" s="38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2" customHeight="1" spans="1:257">
      <c r="A15" s="358" t="s">
        <v>164</v>
      </c>
      <c r="B15" s="105">
        <v>12</v>
      </c>
      <c r="C15" s="105">
        <v>12</v>
      </c>
      <c r="D15" s="106">
        <v>13</v>
      </c>
      <c r="E15" s="105">
        <v>13</v>
      </c>
      <c r="F15" s="105">
        <f>D15+2</f>
        <v>15</v>
      </c>
      <c r="G15" s="105">
        <v>15</v>
      </c>
      <c r="H15" s="105">
        <f>G15+1</f>
        <v>16</v>
      </c>
      <c r="I15" s="374"/>
      <c r="J15" s="375"/>
      <c r="K15" s="375"/>
      <c r="L15" s="375"/>
      <c r="M15" s="375"/>
      <c r="N15" s="375"/>
      <c r="O15" s="375"/>
      <c r="P15" s="38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2" customHeight="1" spans="1:257">
      <c r="A16" s="358" t="s">
        <v>165</v>
      </c>
      <c r="B16" s="108">
        <f>C16</f>
        <v>4.5</v>
      </c>
      <c r="C16" s="108">
        <f>D16</f>
        <v>4.5</v>
      </c>
      <c r="D16" s="109">
        <v>4.5</v>
      </c>
      <c r="E16" s="108">
        <f t="shared" ref="E16:H16" si="6">D16</f>
        <v>4.5</v>
      </c>
      <c r="F16" s="108">
        <f t="shared" si="6"/>
        <v>4.5</v>
      </c>
      <c r="G16" s="108">
        <f t="shared" si="6"/>
        <v>4.5</v>
      </c>
      <c r="H16" s="108">
        <f t="shared" si="6"/>
        <v>4.5</v>
      </c>
      <c r="I16" s="374"/>
      <c r="J16" s="375"/>
      <c r="K16" s="375"/>
      <c r="L16" s="375"/>
      <c r="M16" s="375"/>
      <c r="N16" s="375"/>
      <c r="O16" s="375"/>
      <c r="P16" s="38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359"/>
      <c r="B17" s="111"/>
      <c r="C17" s="111"/>
      <c r="D17" s="111"/>
      <c r="E17" s="111"/>
      <c r="F17" s="111"/>
      <c r="G17" s="111"/>
      <c r="H17" s="111"/>
      <c r="I17" s="374"/>
      <c r="J17" s="375"/>
      <c r="K17" s="375"/>
      <c r="L17" s="375"/>
      <c r="M17" s="375"/>
      <c r="N17" s="375"/>
      <c r="O17" s="375"/>
      <c r="P17" s="38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360"/>
      <c r="B18" s="361"/>
      <c r="C18" s="361"/>
      <c r="D18" s="361"/>
      <c r="E18" s="362"/>
      <c r="F18" s="361"/>
      <c r="G18" s="361"/>
      <c r="H18" s="361"/>
      <c r="I18" s="381"/>
      <c r="J18" s="382"/>
      <c r="K18" s="382"/>
      <c r="L18" s="383"/>
      <c r="M18" s="382"/>
      <c r="N18" s="382"/>
      <c r="O18" s="383"/>
      <c r="P18" s="384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17.25" spans="1:257">
      <c r="A19" s="115"/>
      <c r="B19" s="115"/>
      <c r="C19" s="116"/>
      <c r="D19" s="116"/>
      <c r="E19" s="117"/>
      <c r="F19" s="116"/>
      <c r="G19" s="116"/>
      <c r="H19" s="116"/>
      <c r="P19" s="12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spans="1:257">
      <c r="A20" s="118" t="s">
        <v>166</v>
      </c>
      <c r="B20" s="118"/>
      <c r="C20" s="119"/>
      <c r="D20" s="119"/>
      <c r="P20" s="12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spans="3:257">
      <c r="C21" s="88"/>
      <c r="D21" s="88"/>
      <c r="J21" s="140" t="s">
        <v>167</v>
      </c>
      <c r="K21" s="253">
        <v>45431</v>
      </c>
      <c r="L21" s="140" t="s">
        <v>168</v>
      </c>
      <c r="M21" s="140" t="s">
        <v>133</v>
      </c>
      <c r="N21" s="140" t="s">
        <v>169</v>
      </c>
      <c r="O21" s="87" t="s">
        <v>136</v>
      </c>
      <c r="P21" s="12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8" workbookViewId="0">
      <selection activeCell="F8" sqref="F8:G8"/>
    </sheetView>
  </sheetViews>
  <sheetFormatPr defaultColWidth="10" defaultRowHeight="16.5" customHeight="1"/>
  <cols>
    <col min="1" max="1" width="10.875" style="254" customWidth="1"/>
    <col min="2" max="16384" width="10" style="254"/>
  </cols>
  <sheetData>
    <row r="1" ht="22.5" customHeight="1" spans="1:11">
      <c r="A1" s="145" t="s">
        <v>170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55" t="s">
        <v>53</v>
      </c>
      <c r="B2" s="256" t="s">
        <v>54</v>
      </c>
      <c r="C2" s="256"/>
      <c r="D2" s="257" t="s">
        <v>55</v>
      </c>
      <c r="E2" s="257"/>
      <c r="F2" s="256" t="s">
        <v>56</v>
      </c>
      <c r="G2" s="256"/>
      <c r="H2" s="258" t="s">
        <v>57</v>
      </c>
      <c r="I2" s="329" t="s">
        <v>56</v>
      </c>
      <c r="J2" s="329"/>
      <c r="K2" s="330"/>
    </row>
    <row r="3" customHeight="1" spans="1:11">
      <c r="A3" s="259" t="s">
        <v>58</v>
      </c>
      <c r="B3" s="260"/>
      <c r="C3" s="261"/>
      <c r="D3" s="262" t="s">
        <v>59</v>
      </c>
      <c r="E3" s="263"/>
      <c r="F3" s="263"/>
      <c r="G3" s="264"/>
      <c r="H3" s="262" t="s">
        <v>60</v>
      </c>
      <c r="I3" s="263"/>
      <c r="J3" s="263"/>
      <c r="K3" s="264"/>
    </row>
    <row r="4" customHeight="1" spans="1:11">
      <c r="A4" s="265" t="s">
        <v>61</v>
      </c>
      <c r="B4" s="151"/>
      <c r="C4" s="152"/>
      <c r="D4" s="265" t="s">
        <v>63</v>
      </c>
      <c r="E4" s="266"/>
      <c r="F4" s="267"/>
      <c r="G4" s="268"/>
      <c r="H4" s="265" t="s">
        <v>64</v>
      </c>
      <c r="I4" s="266"/>
      <c r="J4" s="151" t="s">
        <v>65</v>
      </c>
      <c r="K4" s="152" t="s">
        <v>66</v>
      </c>
    </row>
    <row r="5" customHeight="1" spans="1:11">
      <c r="A5" s="269" t="s">
        <v>67</v>
      </c>
      <c r="B5" s="151"/>
      <c r="C5" s="152"/>
      <c r="D5" s="265" t="s">
        <v>69</v>
      </c>
      <c r="E5" s="266"/>
      <c r="F5" s="267"/>
      <c r="G5" s="268"/>
      <c r="H5" s="265" t="s">
        <v>70</v>
      </c>
      <c r="I5" s="266"/>
      <c r="J5" s="151" t="s">
        <v>65</v>
      </c>
      <c r="K5" s="152" t="s">
        <v>66</v>
      </c>
    </row>
    <row r="6" customHeight="1" spans="1:11">
      <c r="A6" s="265" t="s">
        <v>71</v>
      </c>
      <c r="B6" s="270"/>
      <c r="C6" s="271"/>
      <c r="D6" s="269" t="s">
        <v>73</v>
      </c>
      <c r="E6" s="272"/>
      <c r="F6" s="267"/>
      <c r="G6" s="268"/>
      <c r="H6" s="265" t="s">
        <v>74</v>
      </c>
      <c r="I6" s="266"/>
      <c r="J6" s="151" t="s">
        <v>65</v>
      </c>
      <c r="K6" s="152" t="s">
        <v>66</v>
      </c>
    </row>
    <row r="7" customHeight="1" spans="1:11">
      <c r="A7" s="265" t="s">
        <v>75</v>
      </c>
      <c r="B7" s="273"/>
      <c r="C7" s="274"/>
      <c r="D7" s="269" t="s">
        <v>76</v>
      </c>
      <c r="E7" s="275"/>
      <c r="F7" s="267"/>
      <c r="G7" s="268"/>
      <c r="H7" s="265" t="s">
        <v>77</v>
      </c>
      <c r="I7" s="266"/>
      <c r="J7" s="151" t="s">
        <v>65</v>
      </c>
      <c r="K7" s="152" t="s">
        <v>66</v>
      </c>
    </row>
    <row r="8" customHeight="1" spans="1:16">
      <c r="A8" s="276" t="s">
        <v>78</v>
      </c>
      <c r="B8" s="277"/>
      <c r="C8" s="278"/>
      <c r="D8" s="279" t="s">
        <v>79</v>
      </c>
      <c r="E8" s="280"/>
      <c r="F8" s="281"/>
      <c r="G8" s="282"/>
      <c r="H8" s="279" t="s">
        <v>80</v>
      </c>
      <c r="I8" s="280"/>
      <c r="J8" s="299" t="s">
        <v>65</v>
      </c>
      <c r="K8" s="331" t="s">
        <v>66</v>
      </c>
      <c r="P8" s="204" t="s">
        <v>171</v>
      </c>
    </row>
    <row r="9" customHeight="1" spans="1:11">
      <c r="A9" s="283" t="s">
        <v>172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customHeight="1" spans="1:11">
      <c r="A10" s="284" t="s">
        <v>83</v>
      </c>
      <c r="B10" s="285" t="s">
        <v>84</v>
      </c>
      <c r="C10" s="286" t="s">
        <v>85</v>
      </c>
      <c r="D10" s="287"/>
      <c r="E10" s="288" t="s">
        <v>88</v>
      </c>
      <c r="F10" s="285" t="s">
        <v>84</v>
      </c>
      <c r="G10" s="286" t="s">
        <v>85</v>
      </c>
      <c r="H10" s="285"/>
      <c r="I10" s="288" t="s">
        <v>86</v>
      </c>
      <c r="J10" s="285" t="s">
        <v>84</v>
      </c>
      <c r="K10" s="332" t="s">
        <v>85</v>
      </c>
    </row>
    <row r="11" customHeight="1" spans="1:11">
      <c r="A11" s="269" t="s">
        <v>89</v>
      </c>
      <c r="B11" s="289" t="s">
        <v>84</v>
      </c>
      <c r="C11" s="151" t="s">
        <v>85</v>
      </c>
      <c r="D11" s="275"/>
      <c r="E11" s="272" t="s">
        <v>91</v>
      </c>
      <c r="F11" s="289" t="s">
        <v>84</v>
      </c>
      <c r="G11" s="151" t="s">
        <v>85</v>
      </c>
      <c r="H11" s="289"/>
      <c r="I11" s="272" t="s">
        <v>96</v>
      </c>
      <c r="J11" s="289" t="s">
        <v>84</v>
      </c>
      <c r="K11" s="152" t="s">
        <v>85</v>
      </c>
    </row>
    <row r="12" customHeight="1" spans="1:11">
      <c r="A12" s="279" t="s">
        <v>119</v>
      </c>
      <c r="B12" s="280"/>
      <c r="C12" s="280"/>
      <c r="D12" s="280"/>
      <c r="E12" s="280"/>
      <c r="F12" s="280"/>
      <c r="G12" s="280"/>
      <c r="H12" s="280"/>
      <c r="I12" s="280"/>
      <c r="J12" s="280"/>
      <c r="K12" s="333"/>
    </row>
    <row r="13" customHeight="1" spans="1:11">
      <c r="A13" s="290" t="s">
        <v>173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174</v>
      </c>
      <c r="B14" s="292"/>
      <c r="C14" s="292"/>
      <c r="D14" s="292"/>
      <c r="E14" s="292"/>
      <c r="F14" s="292"/>
      <c r="G14" s="292"/>
      <c r="H14" s="293"/>
      <c r="I14" s="334"/>
      <c r="J14" s="334"/>
      <c r="K14" s="335"/>
    </row>
    <row r="15" customHeight="1" spans="1:11">
      <c r="A15" s="294"/>
      <c r="B15" s="295"/>
      <c r="C15" s="295"/>
      <c r="D15" s="296"/>
      <c r="E15" s="297"/>
      <c r="F15" s="295"/>
      <c r="G15" s="295"/>
      <c r="H15" s="296"/>
      <c r="I15" s="336"/>
      <c r="J15" s="337"/>
      <c r="K15" s="338"/>
    </row>
    <row r="16" customHeight="1" spans="1:11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31"/>
    </row>
    <row r="17" customHeight="1" spans="1:11">
      <c r="A17" s="290" t="s">
        <v>175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customHeight="1" spans="1:11">
      <c r="A18" s="300" t="s">
        <v>176</v>
      </c>
      <c r="B18" s="301"/>
      <c r="C18" s="301"/>
      <c r="D18" s="301"/>
      <c r="E18" s="301"/>
      <c r="F18" s="301"/>
      <c r="G18" s="301"/>
      <c r="H18" s="301"/>
      <c r="I18" s="334"/>
      <c r="J18" s="334"/>
      <c r="K18" s="335"/>
    </row>
    <row r="19" customHeight="1" spans="1:11">
      <c r="A19" s="294"/>
      <c r="B19" s="295"/>
      <c r="C19" s="295"/>
      <c r="D19" s="296"/>
      <c r="E19" s="297"/>
      <c r="F19" s="295"/>
      <c r="G19" s="295"/>
      <c r="H19" s="296"/>
      <c r="I19" s="336"/>
      <c r="J19" s="337"/>
      <c r="K19" s="338"/>
    </row>
    <row r="20" customHeight="1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31"/>
    </row>
    <row r="21" customHeight="1" spans="1:11">
      <c r="A21" s="302" t="s">
        <v>116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customHeight="1" spans="1:11">
      <c r="A22" s="146" t="s">
        <v>117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118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303" t="s">
        <v>177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39"/>
    </row>
    <row r="25" customHeight="1" spans="1:1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40"/>
    </row>
    <row r="26" customHeight="1" spans="1:11">
      <c r="A26" s="283" t="s">
        <v>125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customHeight="1" spans="1:11">
      <c r="A27" s="259" t="s">
        <v>126</v>
      </c>
      <c r="B27" s="286" t="s">
        <v>94</v>
      </c>
      <c r="C27" s="286" t="s">
        <v>95</v>
      </c>
      <c r="D27" s="286" t="s">
        <v>87</v>
      </c>
      <c r="E27" s="260" t="s">
        <v>127</v>
      </c>
      <c r="F27" s="286" t="s">
        <v>94</v>
      </c>
      <c r="G27" s="286" t="s">
        <v>95</v>
      </c>
      <c r="H27" s="286" t="s">
        <v>87</v>
      </c>
      <c r="I27" s="260" t="s">
        <v>128</v>
      </c>
      <c r="J27" s="286" t="s">
        <v>94</v>
      </c>
      <c r="K27" s="332" t="s">
        <v>95</v>
      </c>
    </row>
    <row r="28" customHeight="1" spans="1:11">
      <c r="A28" s="306" t="s">
        <v>86</v>
      </c>
      <c r="B28" s="151" t="s">
        <v>94</v>
      </c>
      <c r="C28" s="151" t="s">
        <v>95</v>
      </c>
      <c r="D28" s="151" t="s">
        <v>87</v>
      </c>
      <c r="E28" s="307" t="s">
        <v>93</v>
      </c>
      <c r="F28" s="151" t="s">
        <v>94</v>
      </c>
      <c r="G28" s="151" t="s">
        <v>95</v>
      </c>
      <c r="H28" s="151" t="s">
        <v>87</v>
      </c>
      <c r="I28" s="307" t="s">
        <v>104</v>
      </c>
      <c r="J28" s="151" t="s">
        <v>94</v>
      </c>
      <c r="K28" s="152" t="s">
        <v>95</v>
      </c>
    </row>
    <row r="29" customHeight="1" spans="1:11">
      <c r="A29" s="265" t="s">
        <v>97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41"/>
    </row>
    <row r="30" customHeight="1" spans="1:11">
      <c r="A30" s="309"/>
      <c r="B30" s="310"/>
      <c r="C30" s="310"/>
      <c r="D30" s="310"/>
      <c r="E30" s="310"/>
      <c r="F30" s="310"/>
      <c r="G30" s="310"/>
      <c r="H30" s="310"/>
      <c r="I30" s="310"/>
      <c r="J30" s="310"/>
      <c r="K30" s="342"/>
    </row>
    <row r="31" customHeight="1" spans="1:11">
      <c r="A31" s="311" t="s">
        <v>178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ht="21" customHeight="1" spans="1:1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43"/>
    </row>
    <row r="33" ht="21" customHeight="1" spans="1:11">
      <c r="A33" s="314"/>
      <c r="B33" s="315"/>
      <c r="C33" s="315"/>
      <c r="D33" s="315"/>
      <c r="E33" s="315"/>
      <c r="F33" s="315"/>
      <c r="G33" s="315"/>
      <c r="H33" s="315"/>
      <c r="I33" s="315"/>
      <c r="J33" s="315"/>
      <c r="K33" s="344"/>
    </row>
    <row r="34" ht="21" customHeight="1" spans="1:11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44"/>
    </row>
    <row r="35" ht="21" customHeight="1" spans="1:1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44"/>
    </row>
    <row r="36" ht="21" customHeight="1" spans="1:11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44"/>
    </row>
    <row r="37" ht="21" customHeight="1" spans="1:11">
      <c r="A37" s="314"/>
      <c r="B37" s="315"/>
      <c r="C37" s="315"/>
      <c r="D37" s="315"/>
      <c r="E37" s="315"/>
      <c r="F37" s="315"/>
      <c r="G37" s="315"/>
      <c r="H37" s="315"/>
      <c r="I37" s="315"/>
      <c r="J37" s="315"/>
      <c r="K37" s="344"/>
    </row>
    <row r="38" ht="21" customHeight="1" spans="1:11">
      <c r="A38" s="314"/>
      <c r="B38" s="315"/>
      <c r="C38" s="315"/>
      <c r="D38" s="315"/>
      <c r="E38" s="315"/>
      <c r="F38" s="315"/>
      <c r="G38" s="315"/>
      <c r="H38" s="315"/>
      <c r="I38" s="315"/>
      <c r="J38" s="315"/>
      <c r="K38" s="344"/>
    </row>
    <row r="39" ht="21" customHeight="1" spans="1:11">
      <c r="A39" s="314"/>
      <c r="B39" s="315"/>
      <c r="C39" s="315"/>
      <c r="D39" s="315"/>
      <c r="E39" s="315"/>
      <c r="F39" s="315"/>
      <c r="G39" s="315"/>
      <c r="H39" s="315"/>
      <c r="I39" s="315"/>
      <c r="J39" s="315"/>
      <c r="K39" s="344"/>
    </row>
    <row r="40" ht="21" customHeight="1" spans="1:11">
      <c r="A40" s="314"/>
      <c r="B40" s="315"/>
      <c r="C40" s="315"/>
      <c r="D40" s="315"/>
      <c r="E40" s="315"/>
      <c r="F40" s="315"/>
      <c r="G40" s="315"/>
      <c r="H40" s="315"/>
      <c r="I40" s="315"/>
      <c r="J40" s="315"/>
      <c r="K40" s="344"/>
    </row>
    <row r="41" ht="21" customHeight="1" spans="1:11">
      <c r="A41" s="314"/>
      <c r="B41" s="315"/>
      <c r="C41" s="315"/>
      <c r="D41" s="315"/>
      <c r="E41" s="315"/>
      <c r="F41" s="315"/>
      <c r="G41" s="315"/>
      <c r="H41" s="315"/>
      <c r="I41" s="315"/>
      <c r="J41" s="315"/>
      <c r="K41" s="344"/>
    </row>
    <row r="42" ht="21" customHeight="1" spans="1:11">
      <c r="A42" s="314"/>
      <c r="B42" s="315"/>
      <c r="C42" s="315"/>
      <c r="D42" s="315"/>
      <c r="E42" s="315"/>
      <c r="F42" s="315"/>
      <c r="G42" s="315"/>
      <c r="H42" s="315"/>
      <c r="I42" s="315"/>
      <c r="J42" s="315"/>
      <c r="K42" s="344"/>
    </row>
    <row r="43" ht="17.25" customHeight="1" spans="1:11">
      <c r="A43" s="309" t="s">
        <v>124</v>
      </c>
      <c r="B43" s="310"/>
      <c r="C43" s="310"/>
      <c r="D43" s="310"/>
      <c r="E43" s="310"/>
      <c r="F43" s="310"/>
      <c r="G43" s="310"/>
      <c r="H43" s="310"/>
      <c r="I43" s="310"/>
      <c r="J43" s="310"/>
      <c r="K43" s="342"/>
    </row>
    <row r="44" customHeight="1" spans="1:11">
      <c r="A44" s="311" t="s">
        <v>179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ht="18" customHeight="1" spans="1:11">
      <c r="A45" s="316" t="s">
        <v>119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45"/>
    </row>
    <row r="46" ht="18" customHeight="1" spans="1:11">
      <c r="A46" s="316" t="s">
        <v>180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45"/>
    </row>
    <row r="47" ht="18" customHeight="1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40"/>
    </row>
    <row r="48" ht="21" customHeight="1" spans="1:11">
      <c r="A48" s="318" t="s">
        <v>130</v>
      </c>
      <c r="B48" s="319" t="s">
        <v>131</v>
      </c>
      <c r="C48" s="319"/>
      <c r="D48" s="320" t="s">
        <v>132</v>
      </c>
      <c r="E48" s="320" t="s">
        <v>133</v>
      </c>
      <c r="F48" s="320" t="s">
        <v>134</v>
      </c>
      <c r="G48" s="321">
        <v>45427</v>
      </c>
      <c r="H48" s="322" t="s">
        <v>135</v>
      </c>
      <c r="I48" s="322"/>
      <c r="J48" s="319" t="s">
        <v>136</v>
      </c>
      <c r="K48" s="346"/>
    </row>
    <row r="49" customHeight="1" spans="1:11">
      <c r="A49" s="323" t="s">
        <v>137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47"/>
    </row>
    <row r="50" customHeight="1" spans="1:1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48"/>
    </row>
    <row r="51" customHeight="1" spans="1:1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49"/>
    </row>
    <row r="52" ht="21" customHeight="1" spans="1:11">
      <c r="A52" s="318" t="s">
        <v>130</v>
      </c>
      <c r="B52" s="319" t="s">
        <v>131</v>
      </c>
      <c r="C52" s="319"/>
      <c r="D52" s="320" t="s">
        <v>132</v>
      </c>
      <c r="E52" s="320" t="s">
        <v>133</v>
      </c>
      <c r="F52" s="320" t="s">
        <v>134</v>
      </c>
      <c r="G52" s="321">
        <v>45427</v>
      </c>
      <c r="H52" s="322" t="s">
        <v>135</v>
      </c>
      <c r="I52" s="322"/>
      <c r="J52" s="319" t="s">
        <v>136</v>
      </c>
      <c r="K52" s="34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K6" sqref="K6:N17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8" width="8.625" style="87" customWidth="1"/>
    <col min="9" max="9" width="5.375" style="87" customWidth="1"/>
    <col min="10" max="14" width="12.625" style="87" customWidth="1"/>
    <col min="15" max="16" width="12.625" style="223" customWidth="1"/>
    <col min="17" max="248" width="9" style="87"/>
    <col min="249" max="16384" width="9" style="90"/>
  </cols>
  <sheetData>
    <row r="1" s="87" customFormat="1" ht="29" customHeight="1" spans="1:251">
      <c r="A1" s="91" t="s">
        <v>140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49"/>
      <c r="P1" s="249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="87" customFormat="1" ht="20" customHeight="1" spans="1:251">
      <c r="A2" s="224" t="s">
        <v>61</v>
      </c>
      <c r="B2" s="225" t="str">
        <f>首期!B4</f>
        <v>TAJJFM82857</v>
      </c>
      <c r="C2" s="226"/>
      <c r="D2" s="225"/>
      <c r="E2" s="227" t="s">
        <v>67</v>
      </c>
      <c r="F2" s="228" t="s">
        <v>141</v>
      </c>
      <c r="G2" s="228"/>
      <c r="H2" s="228"/>
      <c r="I2" s="228"/>
      <c r="J2" s="224" t="s">
        <v>57</v>
      </c>
      <c r="K2" s="250" t="s">
        <v>56</v>
      </c>
      <c r="L2" s="250"/>
      <c r="M2" s="250"/>
      <c r="N2" s="250"/>
      <c r="O2" s="66"/>
      <c r="P2" s="66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="87" customFormat="1" spans="1:251">
      <c r="A3" s="229"/>
      <c r="B3" s="100"/>
      <c r="C3" s="101"/>
      <c r="D3" s="100"/>
      <c r="E3" s="100"/>
      <c r="F3" s="100"/>
      <c r="G3" s="100"/>
      <c r="H3" s="100"/>
      <c r="I3" s="100"/>
      <c r="J3" s="126" t="s">
        <v>181</v>
      </c>
      <c r="K3" s="126"/>
      <c r="L3" s="126"/>
      <c r="M3" s="126"/>
      <c r="N3" s="126"/>
      <c r="O3" s="66"/>
      <c r="P3" s="66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="87" customFormat="1" ht="16.5" spans="1:251">
      <c r="A4" s="229"/>
      <c r="B4" s="230"/>
      <c r="C4" s="230"/>
      <c r="D4" s="230"/>
      <c r="E4" s="230"/>
      <c r="F4" s="230"/>
      <c r="G4" s="230"/>
      <c r="H4" s="230"/>
      <c r="I4" s="230"/>
      <c r="J4" s="230" t="s">
        <v>145</v>
      </c>
      <c r="K4" s="230" t="s">
        <v>109</v>
      </c>
      <c r="L4" s="230" t="s">
        <v>110</v>
      </c>
      <c r="M4" s="230" t="s">
        <v>111</v>
      </c>
      <c r="N4" s="230" t="s">
        <v>112</v>
      </c>
      <c r="O4" s="230" t="s">
        <v>182</v>
      </c>
      <c r="P4" s="230" t="s">
        <v>183</v>
      </c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="87" customFormat="1" ht="20" customHeight="1" spans="1:251">
      <c r="A5" s="229"/>
      <c r="B5" s="230"/>
      <c r="C5" s="230"/>
      <c r="D5" s="230"/>
      <c r="E5" s="230"/>
      <c r="F5" s="230"/>
      <c r="G5" s="230"/>
      <c r="H5" s="230"/>
      <c r="I5" s="230"/>
      <c r="J5" s="131" t="s">
        <v>184</v>
      </c>
      <c r="K5" s="131" t="s">
        <v>184</v>
      </c>
      <c r="L5" s="131" t="s">
        <v>184</v>
      </c>
      <c r="M5" s="131" t="s">
        <v>184</v>
      </c>
      <c r="N5" s="131" t="s">
        <v>185</v>
      </c>
      <c r="O5" s="131" t="s">
        <v>185</v>
      </c>
      <c r="P5" s="131" t="s">
        <v>184</v>
      </c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="87" customFormat="1" ht="20" customHeight="1" spans="1:251">
      <c r="A6" s="231"/>
      <c r="B6" s="232"/>
      <c r="C6" s="232"/>
      <c r="D6" s="233"/>
      <c r="E6" s="232"/>
      <c r="F6" s="232"/>
      <c r="G6" s="232"/>
      <c r="H6" s="232"/>
      <c r="I6" s="232"/>
      <c r="J6" s="131" t="s">
        <v>186</v>
      </c>
      <c r="K6" s="131" t="s">
        <v>187</v>
      </c>
      <c r="L6" s="134" t="s">
        <v>186</v>
      </c>
      <c r="M6" s="131" t="s">
        <v>188</v>
      </c>
      <c r="N6" s="131" t="s">
        <v>189</v>
      </c>
      <c r="O6" s="131" t="s">
        <v>190</v>
      </c>
      <c r="P6" s="251" t="s">
        <v>191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="87" customFormat="1" ht="20" customHeight="1" spans="1:251">
      <c r="A7" s="231"/>
      <c r="B7" s="232"/>
      <c r="C7" s="232"/>
      <c r="D7" s="234"/>
      <c r="E7" s="232"/>
      <c r="F7" s="232"/>
      <c r="G7" s="232"/>
      <c r="H7" s="232"/>
      <c r="I7" s="232"/>
      <c r="J7" s="131" t="s">
        <v>192</v>
      </c>
      <c r="K7" s="131" t="s">
        <v>193</v>
      </c>
      <c r="L7" s="131" t="s">
        <v>188</v>
      </c>
      <c r="M7" s="131" t="s">
        <v>187</v>
      </c>
      <c r="N7" s="131" t="s">
        <v>193</v>
      </c>
      <c r="O7" s="131" t="s">
        <v>191</v>
      </c>
      <c r="P7" s="131" t="s">
        <v>191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="87" customFormat="1" ht="20" customHeight="1" spans="1:251">
      <c r="A8" s="231"/>
      <c r="B8" s="232"/>
      <c r="C8" s="232"/>
      <c r="D8" s="234"/>
      <c r="E8" s="232"/>
      <c r="F8" s="232"/>
      <c r="G8" s="232"/>
      <c r="H8" s="232"/>
      <c r="I8" s="232"/>
      <c r="J8" s="131" t="s">
        <v>191</v>
      </c>
      <c r="K8" s="131" t="s">
        <v>191</v>
      </c>
      <c r="L8" s="131" t="s">
        <v>191</v>
      </c>
      <c r="M8" s="131" t="s">
        <v>191</v>
      </c>
      <c r="N8" s="131" t="s">
        <v>191</v>
      </c>
      <c r="O8" s="131" t="s">
        <v>191</v>
      </c>
      <c r="P8" s="131" t="s">
        <v>191</v>
      </c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="87" customFormat="1" ht="20" customHeight="1" spans="1:251">
      <c r="A9" s="231"/>
      <c r="B9" s="235"/>
      <c r="C9" s="235"/>
      <c r="D9" s="236"/>
      <c r="E9" s="235"/>
      <c r="F9" s="235"/>
      <c r="G9" s="235"/>
      <c r="H9" s="235"/>
      <c r="I9" s="235"/>
      <c r="J9" s="131" t="s">
        <v>193</v>
      </c>
      <c r="K9" s="131" t="s">
        <v>194</v>
      </c>
      <c r="L9" s="131" t="s">
        <v>193</v>
      </c>
      <c r="M9" s="131" t="s">
        <v>195</v>
      </c>
      <c r="N9" s="131" t="s">
        <v>195</v>
      </c>
      <c r="O9" s="131" t="s">
        <v>196</v>
      </c>
      <c r="P9" s="251" t="s">
        <v>197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="87" customFormat="1" ht="20" customHeight="1" spans="1:251">
      <c r="A10" s="231"/>
      <c r="B10" s="232"/>
      <c r="C10" s="232"/>
      <c r="D10" s="233"/>
      <c r="E10" s="232"/>
      <c r="F10" s="232"/>
      <c r="G10" s="232"/>
      <c r="H10" s="232"/>
      <c r="I10" s="232"/>
      <c r="J10" s="131" t="s">
        <v>198</v>
      </c>
      <c r="K10" s="131" t="s">
        <v>199</v>
      </c>
      <c r="L10" s="131" t="s">
        <v>199</v>
      </c>
      <c r="M10" s="131" t="s">
        <v>200</v>
      </c>
      <c r="N10" s="131" t="s">
        <v>201</v>
      </c>
      <c r="O10" s="131" t="s">
        <v>202</v>
      </c>
      <c r="P10" s="251" t="s">
        <v>191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="87" customFormat="1" ht="20" customHeight="1" spans="1:251">
      <c r="A11" s="231"/>
      <c r="B11" s="232"/>
      <c r="C11" s="232"/>
      <c r="D11" s="233"/>
      <c r="E11" s="232"/>
      <c r="F11" s="232"/>
      <c r="G11" s="232"/>
      <c r="H11" s="232"/>
      <c r="I11" s="232"/>
      <c r="J11" s="131" t="s">
        <v>203</v>
      </c>
      <c r="K11" s="131" t="s">
        <v>191</v>
      </c>
      <c r="L11" s="131" t="s">
        <v>201</v>
      </c>
      <c r="M11" s="131" t="s">
        <v>204</v>
      </c>
      <c r="N11" s="131" t="s">
        <v>201</v>
      </c>
      <c r="O11" s="251" t="s">
        <v>191</v>
      </c>
      <c r="P11" s="251" t="s">
        <v>191</v>
      </c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="87" customFormat="1" ht="20" customHeight="1" spans="1:251">
      <c r="A12" s="231"/>
      <c r="B12" s="232"/>
      <c r="C12" s="232"/>
      <c r="D12" s="233"/>
      <c r="E12" s="232"/>
      <c r="F12" s="232"/>
      <c r="G12" s="232"/>
      <c r="H12" s="232"/>
      <c r="I12" s="232"/>
      <c r="J12" s="131" t="s">
        <v>187</v>
      </c>
      <c r="K12" s="131" t="s">
        <v>186</v>
      </c>
      <c r="L12" s="131" t="s">
        <v>191</v>
      </c>
      <c r="M12" s="131" t="s">
        <v>191</v>
      </c>
      <c r="N12" s="131" t="s">
        <v>205</v>
      </c>
      <c r="O12" s="131" t="s">
        <v>191</v>
      </c>
      <c r="P12" s="251" t="s">
        <v>206</v>
      </c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="87" customFormat="1" ht="20" customHeight="1" spans="1:251">
      <c r="A13" s="231"/>
      <c r="B13" s="232"/>
      <c r="C13" s="232"/>
      <c r="D13" s="233"/>
      <c r="E13" s="232"/>
      <c r="F13" s="232"/>
      <c r="G13" s="232"/>
      <c r="H13" s="232"/>
      <c r="I13" s="232"/>
      <c r="J13" s="131" t="s">
        <v>191</v>
      </c>
      <c r="K13" s="131" t="s">
        <v>205</v>
      </c>
      <c r="L13" s="131" t="s">
        <v>191</v>
      </c>
      <c r="M13" s="131" t="s">
        <v>191</v>
      </c>
      <c r="N13" s="131" t="s">
        <v>191</v>
      </c>
      <c r="O13" s="131" t="s">
        <v>191</v>
      </c>
      <c r="P13" s="131" t="s">
        <v>191</v>
      </c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="87" customFormat="1" ht="20" customHeight="1" spans="1:251">
      <c r="A14" s="231"/>
      <c r="B14" s="232"/>
      <c r="C14" s="232"/>
      <c r="D14" s="233"/>
      <c r="E14" s="232"/>
      <c r="F14" s="232"/>
      <c r="G14" s="232"/>
      <c r="H14" s="232"/>
      <c r="I14" s="232"/>
      <c r="J14" s="131" t="s">
        <v>191</v>
      </c>
      <c r="K14" s="131" t="s">
        <v>191</v>
      </c>
      <c r="L14" s="131" t="s">
        <v>191</v>
      </c>
      <c r="M14" s="131" t="s">
        <v>191</v>
      </c>
      <c r="N14" s="131" t="s">
        <v>191</v>
      </c>
      <c r="O14" s="131" t="s">
        <v>191</v>
      </c>
      <c r="P14" s="131" t="s">
        <v>191</v>
      </c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="87" customFormat="1" ht="20" customHeight="1" spans="1:251">
      <c r="A15" s="237"/>
      <c r="B15" s="232"/>
      <c r="C15" s="232"/>
      <c r="D15" s="233"/>
      <c r="E15" s="232"/>
      <c r="F15" s="232"/>
      <c r="G15" s="232"/>
      <c r="H15" s="232"/>
      <c r="I15" s="232"/>
      <c r="J15" s="131" t="s">
        <v>191</v>
      </c>
      <c r="K15" s="131" t="s">
        <v>191</v>
      </c>
      <c r="L15" s="131" t="s">
        <v>191</v>
      </c>
      <c r="M15" s="131" t="s">
        <v>191</v>
      </c>
      <c r="N15" s="131" t="s">
        <v>191</v>
      </c>
      <c r="O15" s="131" t="s">
        <v>191</v>
      </c>
      <c r="P15" s="131" t="s">
        <v>191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="87" customFormat="1" ht="20" customHeight="1" spans="1:251">
      <c r="A16" s="237"/>
      <c r="B16" s="232"/>
      <c r="C16" s="232"/>
      <c r="D16" s="233"/>
      <c r="E16" s="232"/>
      <c r="F16" s="232"/>
      <c r="G16" s="232"/>
      <c r="H16" s="232"/>
      <c r="I16" s="232"/>
      <c r="J16" s="131" t="s">
        <v>191</v>
      </c>
      <c r="K16" s="131" t="s">
        <v>191</v>
      </c>
      <c r="L16" s="131" t="s">
        <v>191</v>
      </c>
      <c r="M16" s="131" t="s">
        <v>191</v>
      </c>
      <c r="N16" s="131" t="s">
        <v>191</v>
      </c>
      <c r="O16" s="131" t="s">
        <v>191</v>
      </c>
      <c r="P16" s="131" t="s">
        <v>191</v>
      </c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="87" customFormat="1" ht="20" customHeight="1" spans="1:251">
      <c r="A17" s="237"/>
      <c r="B17" s="232"/>
      <c r="C17" s="232"/>
      <c r="D17" s="233"/>
      <c r="E17" s="232"/>
      <c r="F17" s="232"/>
      <c r="G17" s="232"/>
      <c r="H17" s="232"/>
      <c r="I17" s="232"/>
      <c r="J17" s="131" t="s">
        <v>191</v>
      </c>
      <c r="K17" s="131" t="s">
        <v>191</v>
      </c>
      <c r="L17" s="131" t="s">
        <v>191</v>
      </c>
      <c r="M17" s="131" t="s">
        <v>191</v>
      </c>
      <c r="N17" s="131" t="s">
        <v>191</v>
      </c>
      <c r="O17" s="131" t="s">
        <v>191</v>
      </c>
      <c r="P17" s="131" t="s">
        <v>191</v>
      </c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="87" customFormat="1" ht="20" customHeight="1" spans="1:251">
      <c r="A18" s="238"/>
      <c r="B18" s="232"/>
      <c r="C18" s="232"/>
      <c r="D18" s="239"/>
      <c r="E18" s="232"/>
      <c r="F18" s="232"/>
      <c r="G18" s="232"/>
      <c r="H18" s="232"/>
      <c r="I18" s="232"/>
      <c r="J18" s="131"/>
      <c r="K18" s="131"/>
      <c r="L18" s="131"/>
      <c r="M18" s="131"/>
      <c r="N18" s="131"/>
      <c r="O18" s="131"/>
      <c r="P18" s="251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="87" customFormat="1" ht="20" customHeight="1" spans="1:251">
      <c r="A19" s="240"/>
      <c r="B19" s="241"/>
      <c r="C19" s="241"/>
      <c r="D19" s="242"/>
      <c r="E19" s="241"/>
      <c r="F19" s="241"/>
      <c r="G19" s="243"/>
      <c r="H19" s="244"/>
      <c r="I19" s="244"/>
      <c r="J19" s="131"/>
      <c r="K19" s="131"/>
      <c r="L19" s="131"/>
      <c r="M19" s="131"/>
      <c r="N19" s="131"/>
      <c r="O19" s="131"/>
      <c r="P19" s="251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="87" customFormat="1" ht="20" customHeight="1" spans="1:251">
      <c r="A20" s="245"/>
      <c r="B20" s="246"/>
      <c r="C20" s="246"/>
      <c r="D20" s="247"/>
      <c r="E20" s="246"/>
      <c r="F20" s="246"/>
      <c r="G20" s="246"/>
      <c r="H20" s="244"/>
      <c r="I20" s="244"/>
      <c r="J20" s="252"/>
      <c r="K20" s="252"/>
      <c r="L20" s="131"/>
      <c r="M20" s="252"/>
      <c r="N20" s="131"/>
      <c r="O20" s="131"/>
      <c r="P20" s="251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="87" customFormat="1" ht="16.5" spans="1:251">
      <c r="A21" s="115"/>
      <c r="B21" s="116"/>
      <c r="C21" s="116"/>
      <c r="D21" s="117"/>
      <c r="E21" s="116"/>
      <c r="F21" s="116"/>
      <c r="G21" s="248"/>
      <c r="O21" s="249"/>
      <c r="P21" s="249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="87" customFormat="1" spans="1:251">
      <c r="A22" s="118" t="s">
        <v>166</v>
      </c>
      <c r="B22" s="118"/>
      <c r="C22" s="119"/>
      <c r="O22" s="249"/>
      <c r="P22" s="249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="87" customFormat="1" spans="3:251">
      <c r="C23" s="88"/>
      <c r="J23" s="140" t="s">
        <v>167</v>
      </c>
      <c r="K23" s="253">
        <v>45427</v>
      </c>
      <c r="L23" s="253"/>
      <c r="M23" s="140" t="s">
        <v>168</v>
      </c>
      <c r="N23" s="140" t="s">
        <v>133</v>
      </c>
      <c r="O23" s="140" t="s">
        <v>169</v>
      </c>
      <c r="P23" s="87" t="s">
        <v>136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</sheetData>
  <mergeCells count="8">
    <mergeCell ref="A1:N1"/>
    <mergeCell ref="B2:D2"/>
    <mergeCell ref="F2:H2"/>
    <mergeCell ref="K2:N2"/>
    <mergeCell ref="B3:H3"/>
    <mergeCell ref="J3:N3"/>
    <mergeCell ref="K23:L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5" workbookViewId="0">
      <selection activeCell="P20" sqref="P20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207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208</v>
      </c>
      <c r="C2" s="147"/>
      <c r="D2" s="148" t="s">
        <v>61</v>
      </c>
      <c r="E2" s="149" t="str">
        <f>首期!B4</f>
        <v>TAJJFM82857</v>
      </c>
      <c r="F2" s="150" t="s">
        <v>209</v>
      </c>
      <c r="G2" s="151" t="str">
        <f>首期!B5</f>
        <v>女式POLO短袖T恤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139</v>
      </c>
      <c r="C3" s="154"/>
      <c r="D3" s="155" t="s">
        <v>210</v>
      </c>
      <c r="E3" s="156">
        <v>45437</v>
      </c>
      <c r="F3" s="157"/>
      <c r="G3" s="157"/>
      <c r="H3" s="158" t="s">
        <v>211</v>
      </c>
      <c r="I3" s="158"/>
      <c r="J3" s="158"/>
      <c r="K3" s="201"/>
    </row>
    <row r="4" ht="18" customHeight="1" spans="1:11">
      <c r="A4" s="159" t="s">
        <v>71</v>
      </c>
      <c r="B4" s="154">
        <v>1</v>
      </c>
      <c r="C4" s="154">
        <v>4</v>
      </c>
      <c r="D4" s="160" t="s">
        <v>212</v>
      </c>
      <c r="E4" s="157" t="s">
        <v>213</v>
      </c>
      <c r="F4" s="157"/>
      <c r="G4" s="157"/>
      <c r="H4" s="160" t="s">
        <v>214</v>
      </c>
      <c r="I4" s="160"/>
      <c r="J4" s="172" t="s">
        <v>65</v>
      </c>
      <c r="K4" s="202" t="s">
        <v>66</v>
      </c>
    </row>
    <row r="5" ht="18" customHeight="1" spans="1:11">
      <c r="A5" s="159" t="s">
        <v>215</v>
      </c>
      <c r="B5" s="154">
        <v>1</v>
      </c>
      <c r="C5" s="154"/>
      <c r="D5" s="155" t="s">
        <v>216</v>
      </c>
      <c r="E5" s="155"/>
      <c r="G5" s="155"/>
      <c r="H5" s="160" t="s">
        <v>217</v>
      </c>
      <c r="I5" s="160"/>
      <c r="J5" s="172" t="s">
        <v>65</v>
      </c>
      <c r="K5" s="202" t="s">
        <v>66</v>
      </c>
    </row>
    <row r="6" ht="18" customHeight="1" spans="1:13">
      <c r="A6" s="161" t="s">
        <v>218</v>
      </c>
      <c r="B6" s="162">
        <v>50</v>
      </c>
      <c r="C6" s="162"/>
      <c r="D6" s="163" t="s">
        <v>219</v>
      </c>
      <c r="E6" s="164"/>
      <c r="F6" s="164"/>
      <c r="G6" s="163"/>
      <c r="H6" s="165" t="s">
        <v>220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221</v>
      </c>
      <c r="B8" s="150" t="s">
        <v>222</v>
      </c>
      <c r="C8" s="150" t="s">
        <v>223</v>
      </c>
      <c r="D8" s="150" t="s">
        <v>224</v>
      </c>
      <c r="E8" s="150" t="s">
        <v>225</v>
      </c>
      <c r="F8" s="150" t="s">
        <v>226</v>
      </c>
      <c r="G8" s="170" t="s">
        <v>78</v>
      </c>
      <c r="H8" s="171"/>
      <c r="I8" s="171"/>
      <c r="J8" s="171"/>
      <c r="K8" s="205"/>
    </row>
    <row r="9" ht="18" customHeight="1" spans="1:11">
      <c r="A9" s="159" t="s">
        <v>227</v>
      </c>
      <c r="B9" s="160"/>
      <c r="C9" s="172" t="s">
        <v>65</v>
      </c>
      <c r="D9" s="172" t="s">
        <v>66</v>
      </c>
      <c r="E9" s="155" t="s">
        <v>228</v>
      </c>
      <c r="F9" s="173" t="s">
        <v>229</v>
      </c>
      <c r="G9" s="174"/>
      <c r="H9" s="175"/>
      <c r="I9" s="175"/>
      <c r="J9" s="175"/>
      <c r="K9" s="206"/>
    </row>
    <row r="10" ht="18" customHeight="1" spans="1:11">
      <c r="A10" s="159" t="s">
        <v>230</v>
      </c>
      <c r="B10" s="160"/>
      <c r="C10" s="172" t="s">
        <v>65</v>
      </c>
      <c r="D10" s="172" t="s">
        <v>66</v>
      </c>
      <c r="E10" s="155" t="s">
        <v>231</v>
      </c>
      <c r="F10" s="173" t="s">
        <v>232</v>
      </c>
      <c r="G10" s="174" t="s">
        <v>233</v>
      </c>
      <c r="H10" s="175"/>
      <c r="I10" s="175"/>
      <c r="J10" s="175"/>
      <c r="K10" s="206"/>
    </row>
    <row r="11" ht="18" customHeight="1" spans="1:11">
      <c r="A11" s="176" t="s">
        <v>172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88</v>
      </c>
      <c r="B12" s="172" t="s">
        <v>84</v>
      </c>
      <c r="C12" s="172" t="s">
        <v>85</v>
      </c>
      <c r="D12" s="173"/>
      <c r="E12" s="155" t="s">
        <v>86</v>
      </c>
      <c r="F12" s="172" t="s">
        <v>84</v>
      </c>
      <c r="G12" s="172" t="s">
        <v>85</v>
      </c>
      <c r="H12" s="172"/>
      <c r="I12" s="155" t="s">
        <v>234</v>
      </c>
      <c r="J12" s="172" t="s">
        <v>84</v>
      </c>
      <c r="K12" s="202" t="s">
        <v>85</v>
      </c>
    </row>
    <row r="13" ht="18" customHeight="1" spans="1:11">
      <c r="A13" s="153" t="s">
        <v>91</v>
      </c>
      <c r="B13" s="172" t="s">
        <v>84</v>
      </c>
      <c r="C13" s="172" t="s">
        <v>85</v>
      </c>
      <c r="D13" s="173"/>
      <c r="E13" s="155" t="s">
        <v>96</v>
      </c>
      <c r="F13" s="172" t="s">
        <v>84</v>
      </c>
      <c r="G13" s="172" t="s">
        <v>85</v>
      </c>
      <c r="H13" s="172"/>
      <c r="I13" s="155" t="s">
        <v>235</v>
      </c>
      <c r="J13" s="172" t="s">
        <v>84</v>
      </c>
      <c r="K13" s="202" t="s">
        <v>85</v>
      </c>
    </row>
    <row r="14" ht="18" customHeight="1" spans="1:11">
      <c r="A14" s="161" t="s">
        <v>236</v>
      </c>
      <c r="B14" s="164" t="s">
        <v>84</v>
      </c>
      <c r="C14" s="164" t="s">
        <v>85</v>
      </c>
      <c r="D14" s="178"/>
      <c r="E14" s="163" t="s">
        <v>237</v>
      </c>
      <c r="F14" s="164" t="s">
        <v>84</v>
      </c>
      <c r="G14" s="164" t="s">
        <v>85</v>
      </c>
      <c r="H14" s="164"/>
      <c r="I14" s="163" t="s">
        <v>238</v>
      </c>
      <c r="J14" s="164" t="s">
        <v>84</v>
      </c>
      <c r="K14" s="203" t="s">
        <v>85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239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240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241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118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242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243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244</v>
      </c>
    </row>
    <row r="28" ht="23" customHeight="1" spans="1:11">
      <c r="A28" s="182" t="s">
        <v>121</v>
      </c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 t="s">
        <v>122</v>
      </c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 t="s">
        <v>123</v>
      </c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2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245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4</v>
      </c>
    </row>
    <row r="37" ht="18.75" customHeight="1" spans="1:11">
      <c r="A37" s="192" t="s">
        <v>246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247</v>
      </c>
      <c r="B38" s="160"/>
      <c r="C38" s="160"/>
      <c r="D38" s="158" t="s">
        <v>248</v>
      </c>
      <c r="E38" s="158"/>
      <c r="F38" s="194" t="s">
        <v>249</v>
      </c>
      <c r="G38" s="195"/>
      <c r="H38" s="160" t="s">
        <v>250</v>
      </c>
      <c r="I38" s="160"/>
      <c r="J38" s="160" t="s">
        <v>251</v>
      </c>
      <c r="K38" s="209"/>
    </row>
    <row r="39" ht="18.75" customHeight="1" spans="1:11">
      <c r="A39" s="159" t="s">
        <v>119</v>
      </c>
      <c r="B39" s="160" t="s">
        <v>252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130</v>
      </c>
      <c r="B42" s="196" t="s">
        <v>253</v>
      </c>
      <c r="C42" s="196"/>
      <c r="D42" s="163" t="s">
        <v>254</v>
      </c>
      <c r="E42" s="178" t="s">
        <v>133</v>
      </c>
      <c r="F42" s="163" t="s">
        <v>134</v>
      </c>
      <c r="G42" s="197"/>
      <c r="H42" s="198" t="s">
        <v>135</v>
      </c>
      <c r="I42" s="198"/>
      <c r="J42" s="196" t="s">
        <v>136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H21" sqref="H21"/>
    </sheetView>
  </sheetViews>
  <sheetFormatPr defaultColWidth="9" defaultRowHeight="14.25"/>
  <cols>
    <col min="1" max="1" width="13.625" style="87" customWidth="1"/>
    <col min="2" max="3" width="10.625" style="87" customWidth="1"/>
    <col min="4" max="4" width="10.625" style="88" customWidth="1"/>
    <col min="5" max="8" width="10.625" style="87" customWidth="1"/>
    <col min="9" max="9" width="8.375" style="87" customWidth="1"/>
    <col min="10" max="10" width="10.625" style="87" customWidth="1"/>
    <col min="11" max="13" width="12.625" style="87" customWidth="1"/>
    <col min="14" max="14" width="12.625" style="89" customWidth="1"/>
    <col min="15" max="16" width="10.625" style="87" customWidth="1"/>
    <col min="17" max="252" width="9" style="87"/>
    <col min="253" max="16384" width="9" style="90"/>
  </cols>
  <sheetData>
    <row r="1" ht="21" spans="1:16">
      <c r="A1" s="91" t="s">
        <v>140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20"/>
    </row>
    <row r="2" ht="18.75" spans="1:16">
      <c r="A2" s="94" t="s">
        <v>61</v>
      </c>
      <c r="B2" s="95" t="str">
        <f>首期!B4</f>
        <v>TAJJFM82857</v>
      </c>
      <c r="C2" s="96"/>
      <c r="D2" s="95"/>
      <c r="E2" s="97" t="s">
        <v>67</v>
      </c>
      <c r="F2" s="98" t="str">
        <f>首期!B5</f>
        <v>女式POLO短袖T恤</v>
      </c>
      <c r="G2" s="98"/>
      <c r="H2" s="98"/>
      <c r="I2" s="121"/>
      <c r="J2" s="122" t="s">
        <v>57</v>
      </c>
      <c r="K2" s="123" t="s">
        <v>56</v>
      </c>
      <c r="L2" s="123"/>
      <c r="M2" s="123"/>
      <c r="N2" s="123"/>
      <c r="O2" s="123"/>
      <c r="P2" s="124"/>
    </row>
    <row r="3" spans="1:16">
      <c r="A3" s="99" t="s">
        <v>142</v>
      </c>
      <c r="B3" s="100" t="s">
        <v>143</v>
      </c>
      <c r="C3" s="101"/>
      <c r="D3" s="100"/>
      <c r="E3" s="100"/>
      <c r="F3" s="100"/>
      <c r="G3" s="100"/>
      <c r="H3" s="100"/>
      <c r="I3" s="125"/>
      <c r="J3" s="126"/>
      <c r="K3" s="126"/>
      <c r="L3" s="126"/>
      <c r="M3" s="126"/>
      <c r="N3" s="126"/>
      <c r="O3" s="126"/>
      <c r="P3" s="127"/>
    </row>
    <row r="4" ht="16.5" spans="1:16">
      <c r="A4" s="99"/>
      <c r="B4" s="102" t="s">
        <v>144</v>
      </c>
      <c r="C4" s="102" t="s">
        <v>145</v>
      </c>
      <c r="D4" s="102" t="s">
        <v>109</v>
      </c>
      <c r="E4" s="102" t="s">
        <v>110</v>
      </c>
      <c r="F4" s="102" t="s">
        <v>111</v>
      </c>
      <c r="G4" s="102" t="s">
        <v>112</v>
      </c>
      <c r="H4" s="102" t="s">
        <v>146</v>
      </c>
      <c r="I4" s="125"/>
      <c r="J4" s="128"/>
      <c r="K4" s="102" t="s">
        <v>109</v>
      </c>
      <c r="L4" s="102" t="s">
        <v>110</v>
      </c>
      <c r="M4" s="102" t="s">
        <v>111</v>
      </c>
      <c r="N4" s="102" t="s">
        <v>112</v>
      </c>
      <c r="O4" s="129"/>
      <c r="P4" s="130"/>
    </row>
    <row r="5" ht="16.5" spans="1:16">
      <c r="A5" s="99"/>
      <c r="B5" s="102" t="s">
        <v>148</v>
      </c>
      <c r="C5" s="102" t="s">
        <v>149</v>
      </c>
      <c r="D5" s="102" t="s">
        <v>150</v>
      </c>
      <c r="E5" s="103" t="s">
        <v>151</v>
      </c>
      <c r="F5" s="103" t="s">
        <v>152</v>
      </c>
      <c r="G5" s="103" t="s">
        <v>153</v>
      </c>
      <c r="H5" s="103" t="s">
        <v>154</v>
      </c>
      <c r="I5" s="125"/>
      <c r="J5" s="131"/>
      <c r="K5" s="102" t="s">
        <v>150</v>
      </c>
      <c r="L5" s="103" t="s">
        <v>151</v>
      </c>
      <c r="M5" s="103" t="s">
        <v>152</v>
      </c>
      <c r="N5" s="103" t="s">
        <v>153</v>
      </c>
      <c r="O5" s="132"/>
      <c r="P5" s="133"/>
    </row>
    <row r="6" ht="25" customHeight="1" spans="1:16">
      <c r="A6" s="104" t="s">
        <v>155</v>
      </c>
      <c r="B6" s="105">
        <f>C6-2</f>
        <v>55.5</v>
      </c>
      <c r="C6" s="105">
        <f>D6-2</f>
        <v>57.5</v>
      </c>
      <c r="D6" s="106">
        <v>59.5</v>
      </c>
      <c r="E6" s="105">
        <f>D6+2</f>
        <v>61.5</v>
      </c>
      <c r="F6" s="105">
        <f>E6+2</f>
        <v>63.5</v>
      </c>
      <c r="G6" s="105">
        <f>F6+1</f>
        <v>64.5</v>
      </c>
      <c r="H6" s="105">
        <f>G6+1</f>
        <v>65.5</v>
      </c>
      <c r="I6" s="125"/>
      <c r="J6" s="131"/>
      <c r="K6" s="131" t="s">
        <v>187</v>
      </c>
      <c r="L6" s="134" t="s">
        <v>186</v>
      </c>
      <c r="M6" s="131" t="s">
        <v>188</v>
      </c>
      <c r="N6" s="131" t="s">
        <v>189</v>
      </c>
      <c r="O6" s="131"/>
      <c r="P6" s="135"/>
    </row>
    <row r="7" ht="25" customHeight="1" spans="1:16">
      <c r="A7" s="104" t="s">
        <v>156</v>
      </c>
      <c r="B7" s="105">
        <f t="shared" ref="B7:B9" si="0">C7-4</f>
        <v>82</v>
      </c>
      <c r="C7" s="105">
        <f t="shared" ref="C7:C9" si="1">D7-4</f>
        <v>86</v>
      </c>
      <c r="D7" s="106">
        <v>90</v>
      </c>
      <c r="E7" s="105">
        <f t="shared" ref="E7:E9" si="2">D7+4</f>
        <v>94</v>
      </c>
      <c r="F7" s="105">
        <f>E7+4</f>
        <v>98</v>
      </c>
      <c r="G7" s="105">
        <f t="shared" ref="G7:G9" si="3">F7+6</f>
        <v>104</v>
      </c>
      <c r="H7" s="105">
        <f t="shared" ref="H7:H9" si="4">G7+6</f>
        <v>110</v>
      </c>
      <c r="I7" s="125"/>
      <c r="J7" s="131"/>
      <c r="K7" s="131" t="s">
        <v>193</v>
      </c>
      <c r="L7" s="131" t="s">
        <v>188</v>
      </c>
      <c r="M7" s="131" t="s">
        <v>187</v>
      </c>
      <c r="N7" s="131" t="s">
        <v>193</v>
      </c>
      <c r="O7" s="131"/>
      <c r="P7" s="135"/>
    </row>
    <row r="8" ht="25" customHeight="1" spans="1:16">
      <c r="A8" s="104" t="s">
        <v>157</v>
      </c>
      <c r="B8" s="105">
        <f t="shared" si="0"/>
        <v>78</v>
      </c>
      <c r="C8" s="105">
        <f t="shared" si="1"/>
        <v>82</v>
      </c>
      <c r="D8" s="106">
        <v>86</v>
      </c>
      <c r="E8" s="105">
        <f t="shared" si="2"/>
        <v>90</v>
      </c>
      <c r="F8" s="105">
        <f>E8+5</f>
        <v>95</v>
      </c>
      <c r="G8" s="105">
        <f t="shared" si="3"/>
        <v>101</v>
      </c>
      <c r="H8" s="105">
        <f t="shared" si="4"/>
        <v>107</v>
      </c>
      <c r="I8" s="125"/>
      <c r="J8" s="131"/>
      <c r="K8" s="131" t="s">
        <v>191</v>
      </c>
      <c r="L8" s="131" t="s">
        <v>191</v>
      </c>
      <c r="M8" s="131" t="s">
        <v>191</v>
      </c>
      <c r="N8" s="131" t="s">
        <v>191</v>
      </c>
      <c r="O8" s="131"/>
      <c r="P8" s="135"/>
    </row>
    <row r="9" ht="25" customHeight="1" spans="1:16">
      <c r="A9" s="104" t="s">
        <v>158</v>
      </c>
      <c r="B9" s="105">
        <f t="shared" si="0"/>
        <v>84</v>
      </c>
      <c r="C9" s="105">
        <f t="shared" si="1"/>
        <v>88</v>
      </c>
      <c r="D9" s="106">
        <v>92</v>
      </c>
      <c r="E9" s="105">
        <f t="shared" si="2"/>
        <v>96</v>
      </c>
      <c r="F9" s="105">
        <f>E9+5</f>
        <v>101</v>
      </c>
      <c r="G9" s="105">
        <f t="shared" si="3"/>
        <v>107</v>
      </c>
      <c r="H9" s="105">
        <f t="shared" si="4"/>
        <v>113</v>
      </c>
      <c r="I9" s="125"/>
      <c r="J9" s="131"/>
      <c r="K9" s="131" t="s">
        <v>194</v>
      </c>
      <c r="L9" s="131" t="s">
        <v>193</v>
      </c>
      <c r="M9" s="131" t="s">
        <v>195</v>
      </c>
      <c r="N9" s="131" t="s">
        <v>195</v>
      </c>
      <c r="O9" s="131"/>
      <c r="P9" s="135"/>
    </row>
    <row r="10" ht="25" customHeight="1" spans="1:16">
      <c r="A10" s="104" t="s">
        <v>159</v>
      </c>
      <c r="B10" s="105">
        <f>C10-1</f>
        <v>36</v>
      </c>
      <c r="C10" s="105">
        <f>D10-1</f>
        <v>37</v>
      </c>
      <c r="D10" s="106">
        <v>38</v>
      </c>
      <c r="E10" s="105">
        <f>D10+1</f>
        <v>39</v>
      </c>
      <c r="F10" s="105">
        <f>E10+1</f>
        <v>40</v>
      </c>
      <c r="G10" s="105">
        <f>F10+1.2</f>
        <v>41.2</v>
      </c>
      <c r="H10" s="105">
        <f>G10+1.2</f>
        <v>42.4</v>
      </c>
      <c r="I10" s="125"/>
      <c r="J10" s="131"/>
      <c r="K10" s="131" t="s">
        <v>199</v>
      </c>
      <c r="L10" s="131" t="s">
        <v>199</v>
      </c>
      <c r="M10" s="131" t="s">
        <v>200</v>
      </c>
      <c r="N10" s="131" t="s">
        <v>201</v>
      </c>
      <c r="O10" s="131"/>
      <c r="P10" s="135"/>
    </row>
    <row r="11" ht="25" customHeight="1" spans="1:16">
      <c r="A11" s="104" t="s">
        <v>160</v>
      </c>
      <c r="B11" s="105">
        <f>C11-0.5</f>
        <v>16</v>
      </c>
      <c r="C11" s="105">
        <f>D11-0.5</f>
        <v>16.5</v>
      </c>
      <c r="D11" s="106">
        <v>17</v>
      </c>
      <c r="E11" s="105">
        <f t="shared" ref="E11:H11" si="5">D11+0.5</f>
        <v>17.5</v>
      </c>
      <c r="F11" s="105">
        <f t="shared" si="5"/>
        <v>18</v>
      </c>
      <c r="G11" s="105">
        <f t="shared" si="5"/>
        <v>18.5</v>
      </c>
      <c r="H11" s="105">
        <f t="shared" si="5"/>
        <v>19</v>
      </c>
      <c r="I11" s="125"/>
      <c r="J11" s="131"/>
      <c r="K11" s="131" t="s">
        <v>191</v>
      </c>
      <c r="L11" s="131" t="s">
        <v>201</v>
      </c>
      <c r="M11" s="131" t="s">
        <v>204</v>
      </c>
      <c r="N11" s="131" t="s">
        <v>201</v>
      </c>
      <c r="O11" s="131"/>
      <c r="P11" s="135"/>
    </row>
    <row r="12" ht="25" customHeight="1" spans="1:16">
      <c r="A12" s="104" t="s">
        <v>161</v>
      </c>
      <c r="B12" s="105">
        <f>C12-0.7</f>
        <v>14.6</v>
      </c>
      <c r="C12" s="105">
        <f>D12-0.7</f>
        <v>15.3</v>
      </c>
      <c r="D12" s="106">
        <v>16</v>
      </c>
      <c r="E12" s="105">
        <f>D12+0.7</f>
        <v>16.7</v>
      </c>
      <c r="F12" s="105">
        <f>E12+0.7</f>
        <v>17.4</v>
      </c>
      <c r="G12" s="105">
        <f>F12+0.95</f>
        <v>18.35</v>
      </c>
      <c r="H12" s="105">
        <f>G12+0.95</f>
        <v>19.3</v>
      </c>
      <c r="I12" s="125"/>
      <c r="J12" s="131"/>
      <c r="K12" s="131" t="s">
        <v>186</v>
      </c>
      <c r="L12" s="131" t="s">
        <v>191</v>
      </c>
      <c r="M12" s="131" t="s">
        <v>191</v>
      </c>
      <c r="N12" s="131" t="s">
        <v>205</v>
      </c>
      <c r="O12" s="131"/>
      <c r="P12" s="135"/>
    </row>
    <row r="13" ht="25" customHeight="1" spans="1:16">
      <c r="A13" s="104" t="s">
        <v>162</v>
      </c>
      <c r="B13" s="105">
        <f>C13-0.7</f>
        <v>14.1</v>
      </c>
      <c r="C13" s="105">
        <f>D13-0.7</f>
        <v>14.8</v>
      </c>
      <c r="D13" s="107">
        <v>15.5</v>
      </c>
      <c r="E13" s="105">
        <f>D13+0.7</f>
        <v>16.2</v>
      </c>
      <c r="F13" s="105">
        <f>E13+0.7</f>
        <v>16.9</v>
      </c>
      <c r="G13" s="105">
        <f>F13+0.95</f>
        <v>17.85</v>
      </c>
      <c r="H13" s="105">
        <f>G13+0.95</f>
        <v>18.8</v>
      </c>
      <c r="I13" s="125"/>
      <c r="J13" s="131"/>
      <c r="K13" s="131" t="s">
        <v>205</v>
      </c>
      <c r="L13" s="131" t="s">
        <v>191</v>
      </c>
      <c r="M13" s="131" t="s">
        <v>191</v>
      </c>
      <c r="N13" s="131" t="s">
        <v>191</v>
      </c>
      <c r="O13" s="131"/>
      <c r="P13" s="135"/>
    </row>
    <row r="14" ht="25" customHeight="1" spans="1:16">
      <c r="A14" s="104" t="s">
        <v>163</v>
      </c>
      <c r="B14" s="105">
        <f>C14-1</f>
        <v>37</v>
      </c>
      <c r="C14" s="105">
        <f>D14-1</f>
        <v>38</v>
      </c>
      <c r="D14" s="106">
        <v>39</v>
      </c>
      <c r="E14" s="105">
        <f>D14+1</f>
        <v>40</v>
      </c>
      <c r="F14" s="105">
        <f>E14+1</f>
        <v>41</v>
      </c>
      <c r="G14" s="105">
        <f>F14+1.5</f>
        <v>42.5</v>
      </c>
      <c r="H14" s="105">
        <f>G14+1.5</f>
        <v>44</v>
      </c>
      <c r="I14" s="125"/>
      <c r="J14" s="131"/>
      <c r="K14" s="131" t="s">
        <v>191</v>
      </c>
      <c r="L14" s="131" t="s">
        <v>191</v>
      </c>
      <c r="M14" s="131" t="s">
        <v>191</v>
      </c>
      <c r="N14" s="131" t="s">
        <v>191</v>
      </c>
      <c r="O14" s="131"/>
      <c r="P14" s="135"/>
    </row>
    <row r="15" ht="25" customHeight="1" spans="1:16">
      <c r="A15" s="104" t="s">
        <v>164</v>
      </c>
      <c r="B15" s="105">
        <v>12</v>
      </c>
      <c r="C15" s="105">
        <v>12</v>
      </c>
      <c r="D15" s="106">
        <v>13</v>
      </c>
      <c r="E15" s="105">
        <v>13</v>
      </c>
      <c r="F15" s="105">
        <f>D15+2</f>
        <v>15</v>
      </c>
      <c r="G15" s="105">
        <v>15</v>
      </c>
      <c r="H15" s="105">
        <f>G15+1</f>
        <v>16</v>
      </c>
      <c r="I15" s="125"/>
      <c r="J15" s="131"/>
      <c r="K15" s="131" t="s">
        <v>191</v>
      </c>
      <c r="L15" s="131" t="s">
        <v>191</v>
      </c>
      <c r="M15" s="131" t="s">
        <v>191</v>
      </c>
      <c r="N15" s="131" t="s">
        <v>191</v>
      </c>
      <c r="O15" s="131"/>
      <c r="P15" s="135"/>
    </row>
    <row r="16" ht="25" customHeight="1" spans="1:16">
      <c r="A16" s="104" t="s">
        <v>165</v>
      </c>
      <c r="B16" s="108">
        <f>C16</f>
        <v>4.5</v>
      </c>
      <c r="C16" s="108">
        <f>D16</f>
        <v>4.5</v>
      </c>
      <c r="D16" s="109">
        <v>4.5</v>
      </c>
      <c r="E16" s="108">
        <f t="shared" ref="E16:H16" si="6">D16</f>
        <v>4.5</v>
      </c>
      <c r="F16" s="108">
        <f t="shared" si="6"/>
        <v>4.5</v>
      </c>
      <c r="G16" s="108">
        <f t="shared" si="6"/>
        <v>4.5</v>
      </c>
      <c r="H16" s="108">
        <f t="shared" si="6"/>
        <v>4.5</v>
      </c>
      <c r="I16" s="125"/>
      <c r="J16" s="131"/>
      <c r="K16" s="131" t="s">
        <v>191</v>
      </c>
      <c r="L16" s="131" t="s">
        <v>191</v>
      </c>
      <c r="M16" s="131" t="s">
        <v>191</v>
      </c>
      <c r="N16" s="131" t="s">
        <v>191</v>
      </c>
      <c r="O16" s="131"/>
      <c r="P16" s="135"/>
    </row>
    <row r="17" ht="25" customHeight="1" spans="1:16">
      <c r="A17" s="110"/>
      <c r="B17" s="111"/>
      <c r="C17" s="111"/>
      <c r="D17" s="111"/>
      <c r="E17" s="111"/>
      <c r="F17" s="111"/>
      <c r="G17" s="111"/>
      <c r="H17" s="111"/>
      <c r="I17" s="125"/>
      <c r="J17" s="131"/>
      <c r="K17" s="131"/>
      <c r="L17" s="131"/>
      <c r="M17" s="131"/>
      <c r="N17" s="131"/>
      <c r="O17" s="131"/>
      <c r="P17" s="135"/>
    </row>
    <row r="18" ht="25" customHeight="1" spans="1:16">
      <c r="A18" s="112"/>
      <c r="B18" s="113"/>
      <c r="C18" s="113"/>
      <c r="D18" s="113"/>
      <c r="E18" s="114"/>
      <c r="F18" s="113"/>
      <c r="G18" s="113"/>
      <c r="H18" s="113"/>
      <c r="I18" s="136"/>
      <c r="J18" s="137"/>
      <c r="K18" s="137"/>
      <c r="L18" s="137"/>
      <c r="M18" s="137"/>
      <c r="N18" s="138"/>
      <c r="O18" s="138"/>
      <c r="P18" s="139"/>
    </row>
    <row r="20" ht="16.5" spans="1:15">
      <c r="A20" s="115"/>
      <c r="B20" s="115"/>
      <c r="C20" s="116"/>
      <c r="D20" s="116"/>
      <c r="E20" s="117"/>
      <c r="F20" s="116"/>
      <c r="G20" s="116"/>
      <c r="H20" s="116"/>
      <c r="N20" s="87"/>
      <c r="O20" s="90"/>
    </row>
    <row r="21" spans="1:15">
      <c r="A21" s="118" t="s">
        <v>166</v>
      </c>
      <c r="B21" s="118"/>
      <c r="C21" s="119"/>
      <c r="D21" s="119"/>
      <c r="N21" s="87"/>
      <c r="O21" s="90"/>
    </row>
    <row r="22" spans="3:16">
      <c r="C22" s="88"/>
      <c r="I22" s="140" t="s">
        <v>167</v>
      </c>
      <c r="J22" s="141">
        <v>45432</v>
      </c>
      <c r="K22" s="140" t="s">
        <v>168</v>
      </c>
      <c r="L22" s="140" t="s">
        <v>133</v>
      </c>
      <c r="M22" s="140"/>
      <c r="N22" s="140"/>
      <c r="O22" s="140" t="s">
        <v>169</v>
      </c>
      <c r="P22" s="87" t="s">
        <v>136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77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244</v>
      </c>
      <c r="J3" s="4" t="s">
        <v>244</v>
      </c>
      <c r="K3" s="4" t="s">
        <v>244</v>
      </c>
      <c r="L3" s="4" t="s">
        <v>244</v>
      </c>
      <c r="M3" s="4" t="s">
        <v>244</v>
      </c>
      <c r="N3" s="7"/>
      <c r="O3" s="7"/>
    </row>
    <row r="4" ht="20" customHeight="1" spans="1:15">
      <c r="A4" s="15">
        <v>1</v>
      </c>
      <c r="B4" s="26" t="s">
        <v>271</v>
      </c>
      <c r="C4" s="26" t="s">
        <v>272</v>
      </c>
      <c r="D4" s="26" t="s">
        <v>273</v>
      </c>
      <c r="E4" s="26" t="s">
        <v>274</v>
      </c>
      <c r="F4" s="14" t="s">
        <v>275</v>
      </c>
      <c r="G4" s="79" t="s">
        <v>65</v>
      </c>
      <c r="H4" s="15" t="s">
        <v>65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/>
      <c r="B5" s="26"/>
      <c r="C5" s="26"/>
      <c r="D5" s="26"/>
      <c r="E5" s="26"/>
      <c r="F5" s="14"/>
      <c r="G5" s="79"/>
      <c r="H5" s="15"/>
      <c r="I5" s="85"/>
      <c r="J5" s="84"/>
      <c r="K5" s="84"/>
      <c r="L5" s="84"/>
      <c r="M5" s="15"/>
      <c r="N5" s="15"/>
      <c r="O5" s="15"/>
    </row>
    <row r="6" ht="20" customHeight="1" spans="1:15">
      <c r="A6" s="15"/>
      <c r="B6" s="26"/>
      <c r="C6" s="26"/>
      <c r="D6" s="14"/>
      <c r="E6" s="26"/>
      <c r="F6" s="65"/>
      <c r="G6" s="79"/>
      <c r="H6" s="15"/>
      <c r="I6" s="85"/>
      <c r="J6" s="84"/>
      <c r="K6" s="84"/>
      <c r="L6" s="84"/>
      <c r="M6" s="15"/>
      <c r="N6" s="15"/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276</v>
      </c>
      <c r="B12" s="17"/>
      <c r="C12" s="30"/>
      <c r="D12" s="18"/>
      <c r="E12" s="19"/>
      <c r="F12" s="30"/>
      <c r="G12" s="15"/>
      <c r="H12" s="37"/>
      <c r="I12" s="31"/>
      <c r="J12" s="16" t="s">
        <v>277</v>
      </c>
      <c r="K12" s="17"/>
      <c r="L12" s="17"/>
      <c r="M12" s="18"/>
      <c r="N12" s="17"/>
      <c r="O12" s="24"/>
    </row>
    <row r="13" ht="61" customHeight="1" spans="1:15">
      <c r="A13" s="81" t="s">
        <v>278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尾期大货</vt:lpstr>
      <vt:lpstr>验货尺寸表 (尾期大货)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2024-05-20T06:42:34Z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