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<sst xmlns="http://schemas.openxmlformats.org/spreadsheetml/2006/main" count="898" uniqueCount="347">
  <si>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</si>
  <si>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</si>
  <si>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</si>
  <si>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</si>
  <si>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</si>
  <si>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</si>
  <si>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</si>
  <si>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</si>
  <si>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</si>
  <si>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</si>
  <si>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</si>
  <si>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</si>
  <si>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</si>
  <si>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</si>
  <si>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</si>
  <si>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</si>
  <si>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</si>
  <si>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</si>
  <si>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</si>
  <si>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</si>
  <si>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</si>
  <si>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</si>
  <si>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</si>
  <si>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</si>
  <si>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</si>
  <si>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</si>
  <si>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</si>
  <si>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</si>
  <si>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</si>
  <si>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</si>
  <si>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</si>
  <si>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</si>
  <si>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</si>
  <si>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</si>
  <si>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</si>
  <si>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</si>
  <si>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</si>
  <si>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</si>
  <si>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</si>
  <si>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</si>
  <si>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</si>
  <si>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</si>
  <si>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</si>
  <si>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</si>
  <si>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</si>
  <si>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</si>
  <si>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</si>
  <si>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</si>
  <si>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</si>
  <si>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</si>
  <si>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</si>
  <si>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</si>
  <si>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</si>
  <si>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</si>
  <si>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</si>
  <si>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</si>
  <si>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</si>
  <si>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</si>
  <si>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</si>
  <si>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</si>
  <si>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</si>
  <si>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</si>
  <si>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TAJJFK91832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</si>
  <si>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</si>
  <si>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</si>
  <si>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</si>
  <si>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</si>
  <si>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</si>
  <si>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</si>
  <si>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</si>
  <si>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</si>
  <si>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</si>
  <si>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</si>
  <si>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</si>
  <si>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</si>
  <si>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</si>
  <si>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</si>
  <si>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</si>
  <si>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</si>
  <si>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</si>
  <si>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</si>
  <si>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</si>
  <si>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</si>
  <si>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</si>
  <si>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</si>
  <si>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</si>
  <si>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</si>
  <si>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</si>
  <si>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</si>
  <si>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</si>
  <si>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</si>
  <si>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</si>
  <si>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</si>
  <si>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</si>
  <si>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</si>
  <si>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</si>
  <si>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</si>
  <si>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</si>
  <si>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</si>
  <si>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</si>
  <si>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</si>
  <si>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</si>
  <si>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</si>
  <si>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</si>
  <si>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</si>
  <si>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</si>
  <si>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</si>
  <si>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</si>
  <si>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</si>
  <si>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</si>
  <si>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</si>
  <si>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</si>
  <si>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</si>
  <si>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</si>
  <si>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</si>
  <si>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</si>
  <si>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</si>
  <si>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灰/深灰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</si>
  <si>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</si>
  <si>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</si>
  <si>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</si>
  <si>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</si>
  <si>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</si>
  <si>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</si>
  <si>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</si>
  <si>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</si>
  <si>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</si>
  <si>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</si>
  <si>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</si>
  <si>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</si>
  <si>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</si>
  <si>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</si>
  <si>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</si>
  <si>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</si>
  <si>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</si>
  <si>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</si>
  <si>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</si>
  <si>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</si>
  <si>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</si>
  <si>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</si>
  <si>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</si>
  <si>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</si>
  <si>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</si>
  <si>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变电灰</t>
  </si>
  <si>
    <t>洗前</t>
  </si>
  <si>
    <t>洗后</t>
  </si>
  <si>
    <t>170/92B</t>
  </si>
  <si>
    <t>175/96B</t>
  </si>
  <si>
    <t>180/100B</t>
  </si>
  <si>
    <t>185/104B</t>
  </si>
  <si>
    <t>后中长</t>
  </si>
  <si>
    <t>+0.5</t>
  </si>
  <si>
    <t>前中长</t>
  </si>
  <si>
    <t>+0</t>
  </si>
  <si>
    <t>胸围</t>
  </si>
  <si>
    <t>摆围</t>
  </si>
  <si>
    <t>+1</t>
  </si>
  <si>
    <t>肩宽</t>
  </si>
  <si>
    <t>-0.5</t>
  </si>
  <si>
    <t>肩点袖长</t>
  </si>
  <si>
    <t>-0.2</t>
  </si>
  <si>
    <t>袖肥/2（参考值）</t>
  </si>
  <si>
    <t>袖肘围/2</t>
  </si>
  <si>
    <t>袖口围/2</t>
  </si>
  <si>
    <t>+0.2</t>
  </si>
  <si>
    <t>上领围</t>
  </si>
  <si>
    <t>下领围</t>
  </si>
  <si>
    <t>前中半开拉链长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</si>
  <si>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</si>
  <si>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</si>
  <si>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</si>
  <si>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</si>
  <si>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</si>
  <si>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</si>
  <si>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</si>
  <si>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</si>
  <si>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</si>
  <si>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</si>
  <si>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</si>
  <si>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</si>
  <si>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</si>
  <si>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</si>
  <si>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</si>
  <si>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</si>
  <si>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</si>
  <si>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</si>
  <si>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</si>
  <si>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190/108B</t>
  </si>
  <si>
    <t>+0 +0</t>
  </si>
  <si>
    <t xml:space="preserve">+0 +0 </t>
  </si>
  <si>
    <t xml:space="preserve">+1 +1 </t>
  </si>
  <si>
    <t>+1 +1</t>
  </si>
  <si>
    <t>+0.5 +0.5</t>
  </si>
  <si>
    <t xml:space="preserve">+0.8 +1 </t>
  </si>
  <si>
    <t xml:space="preserve"> +0.6 +0.5</t>
  </si>
  <si>
    <t xml:space="preserve">+0.5 +0.5 </t>
  </si>
  <si>
    <t xml:space="preserve">+0.2 +0.3 </t>
  </si>
  <si>
    <t>+0.2 +0.5</t>
  </si>
  <si>
    <t xml:space="preserve">-0.2 +0 </t>
  </si>
  <si>
    <t>+0.2 +0.3</t>
  </si>
  <si>
    <t>+0.2 +0.2</t>
  </si>
  <si>
    <t>TOREAD-QC尾期检验报告书</t>
  </si>
  <si>
    <t>内蒙古变电项目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</si>
  <si>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</si>
  <si>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</si>
  <si>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</si>
  <si>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</si>
  <si>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</si>
  <si>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</si>
  <si>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</si>
  <si>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</si>
  <si>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</si>
  <si>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</si>
  <si>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</si>
  <si>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</si>
  <si>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</si>
  <si>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</si>
  <si>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</si>
  <si>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</si>
  <si>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</si>
  <si>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</si>
  <si>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</si>
  <si>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</si>
  <si>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</si>
  <si>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</si>
  <si>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</si>
  <si>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</si>
  <si>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</si>
  <si>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</si>
  <si>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</si>
  <si>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</si>
  <si>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</si>
  <si>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</si>
  <si>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</si>
  <si>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</si>
  <si>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</si>
  <si>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②检验明细：齐色齐50件</t>
  </si>
  <si>
    <t>情况说明：</t>
  </si>
  <si>
    <t xml:space="preserve">【问题点描述】  </t>
  </si>
  <si>
    <t>数量</t>
  </si>
  <si>
    <t>1、前胸拉链起扭，不顺</t>
  </si>
  <si>
    <t>2、拼片不顺，冚线有宽窄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</si>
  <si>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</si>
  <si>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</si>
  <si>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</si>
  <si>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</si>
  <si>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</si>
  <si>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</si>
  <si>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</si>
  <si>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</si>
  <si>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尾期验货，抽验80件，合格，不良品已经改正可以出货</t>
  </si>
  <si>
    <t>服装QC部门</t>
  </si>
  <si>
    <t>检验人</t>
  </si>
  <si>
    <t>+0.5  +0.8</t>
  </si>
  <si>
    <t>+1  +1</t>
  </si>
  <si>
    <t>+0.5  +0.5</t>
  </si>
  <si>
    <t>+1  +0.8</t>
  </si>
  <si>
    <t>+1 +0.5</t>
  </si>
  <si>
    <t>+0.2 +0</t>
  </si>
  <si>
    <t>+0.5 +0.2</t>
  </si>
  <si>
    <t>-0.2  +0</t>
  </si>
  <si>
    <t>-0.2  -0.3</t>
  </si>
  <si>
    <t>+0.3  +0.3</t>
  </si>
  <si>
    <t>+0.2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</si>
  <si>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</si>
  <si>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</si>
  <si>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</si>
  <si>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</si>
  <si>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</si>
  <si>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</si>
  <si>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</si>
  <si>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</si>
  <si>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</si>
  <si>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</si>
  <si>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</si>
  <si>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</si>
  <si>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</si>
  <si>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</si>
  <si>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</si>
  <si>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</si>
  <si>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F240412091</t>
  </si>
  <si>
    <t>FK066890</t>
  </si>
  <si>
    <t>送变电灰</t>
  </si>
  <si>
    <t>宏港</t>
  </si>
  <si>
    <t>FH240406101</t>
  </si>
  <si>
    <t>FW09560</t>
  </si>
  <si>
    <t>石狮经纬</t>
  </si>
  <si>
    <t>制表时间：2024/5/9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</si>
  <si>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</si>
  <si>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</si>
  <si>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</si>
  <si>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</si>
  <si>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</si>
  <si>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</si>
  <si>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</si>
  <si>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</si>
  <si>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</si>
  <si>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</si>
  <si>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</si>
  <si>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</si>
  <si>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</si>
  <si>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</si>
  <si>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</si>
  <si>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</si>
  <si>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</si>
  <si>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</si>
  <si>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</si>
  <si>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</si>
  <si>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</si>
  <si>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</si>
  <si>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3#尼龙闭尾反装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</si>
  <si>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</si>
  <si>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</si>
  <si>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</si>
  <si>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</si>
  <si>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</si>
  <si>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</si>
  <si>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</si>
  <si>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</si>
  <si>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</si>
  <si>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</si>
  <si>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</si>
  <si>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</si>
  <si>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</si>
  <si>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</si>
  <si>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</si>
  <si>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</si>
  <si>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</si>
  <si>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</si>
  <si>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</si>
  <si>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</si>
  <si>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</si>
  <si>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</si>
  <si>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</si>
  <si>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</si>
  <si>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左前+后幅</t>
  </si>
  <si>
    <t>烫标</t>
  </si>
  <si>
    <t>无脱落开裂</t>
  </si>
  <si>
    <t>制表时间：2024/5/11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</si>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</sst>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  <numFmt numFmtId="180" formatCode="0.00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8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4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90" applyNumberFormat="0" applyFont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1" applyNumberFormat="0" applyFill="0" applyAlignment="0" applyProtection="0">
      <alignment vertical="center"/>
    </xf>
    <xf numFmtId="0" fontId="7" fillId="0" borderId="0"/>
    <xf numFmtId="0" fontId="65" fillId="0" borderId="91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92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18" borderId="93" applyNumberFormat="0" applyAlignment="0" applyProtection="0">
      <alignment vertical="center"/>
    </xf>
    <xf numFmtId="0" fontId="67" fillId="18" borderId="89" applyNumberFormat="0" applyAlignment="0" applyProtection="0">
      <alignment vertical="center"/>
    </xf>
    <xf numFmtId="0" fontId="68" fillId="19" borderId="94" applyNumberFormat="0" applyAlignment="0" applyProtection="0">
      <alignment vertical="center"/>
    </xf>
    <xf numFmtId="0" fontId="7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9" fillId="0" borderId="95" applyNumberFormat="0" applyFill="0" applyAlignment="0" applyProtection="0">
      <alignment vertical="center"/>
    </xf>
    <xf numFmtId="0" fontId="70" fillId="0" borderId="96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0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15" fillId="0" borderId="12" xfId="54" applyFont="1" applyFill="1" applyBorder="1" applyAlignment="1">
      <alignment horizont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15" fillId="0" borderId="2" xfId="54" applyFont="1" applyFill="1" applyBorder="1" applyAlignment="1">
      <alignment horizontal="center"/>
    </xf>
    <xf numFmtId="0" fontId="22" fillId="0" borderId="7" xfId="56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/>
    </xf>
    <xf numFmtId="0" fontId="15" fillId="0" borderId="5" xfId="54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178" fontId="25" fillId="0" borderId="2" xfId="56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15" fillId="0" borderId="16" xfId="54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30" applyNumberFormat="1" applyFont="1" applyFill="1" applyBorder="1" applyAlignment="1">
      <alignment horizontal="center" vertical="center"/>
    </xf>
    <xf numFmtId="0" fontId="29" fillId="0" borderId="0" xfId="54" applyFont="1" applyFill="1" applyAlignment="1"/>
    <xf numFmtId="0" fontId="11" fillId="0" borderId="0" xfId="54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9" xfId="54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179" fontId="22" fillId="0" borderId="8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49" fontId="29" fillId="0" borderId="22" xfId="55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center" vertical="center"/>
    </xf>
    <xf numFmtId="49" fontId="29" fillId="0" borderId="24" xfId="55" applyNumberFormat="1" applyFont="1" applyFill="1" applyBorder="1" applyAlignment="1">
      <alignment horizontal="center" vertical="center"/>
    </xf>
    <xf numFmtId="49" fontId="29" fillId="0" borderId="25" xfId="55" applyNumberFormat="1" applyFont="1" applyFill="1" applyBorder="1" applyAlignment="1">
      <alignment horizontal="center" vertical="center"/>
    </xf>
    <xf numFmtId="49" fontId="29" fillId="0" borderId="23" xfId="55" applyNumberFormat="1" applyFont="1" applyFill="1" applyBorder="1" applyAlignment="1">
      <alignment horizontal="center" vertical="center"/>
    </xf>
    <xf numFmtId="49" fontId="29" fillId="0" borderId="26" xfId="55" applyNumberFormat="1" applyFont="1" applyFill="1" applyBorder="1" applyAlignment="1">
      <alignment horizontal="center" vertical="center"/>
    </xf>
    <xf numFmtId="49" fontId="15" fillId="0" borderId="27" xfId="54" applyNumberFormat="1" applyFont="1" applyFill="1" applyBorder="1" applyAlignment="1">
      <alignment horizontal="center"/>
    </xf>
    <xf numFmtId="49" fontId="29" fillId="0" borderId="27" xfId="55" applyNumberFormat="1" applyFont="1" applyFill="1" applyBorder="1" applyAlignment="1">
      <alignment horizontal="center" vertical="center"/>
    </xf>
    <xf numFmtId="49" fontId="29" fillId="0" borderId="28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1" fillId="0" borderId="29" xfId="53" applyFont="1" applyBorder="1" applyAlignment="1">
      <alignment horizontal="center" vertical="top"/>
    </xf>
    <xf numFmtId="0" fontId="32" fillId="0" borderId="30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32" fillId="0" borderId="31" xfId="53" applyFont="1" applyFill="1" applyBorder="1" applyAlignment="1">
      <alignment horizontal="center" vertical="center"/>
    </xf>
    <xf numFmtId="0" fontId="11" fillId="0" borderId="31" xfId="53" applyFont="1" applyFill="1" applyBorder="1" applyAlignment="1">
      <alignment vertical="center"/>
    </xf>
    <xf numFmtId="0" fontId="32" fillId="0" borderId="31" xfId="53" applyFont="1" applyFill="1" applyBorder="1" applyAlignment="1">
      <alignment vertical="center"/>
    </xf>
    <xf numFmtId="0" fontId="18" fillId="0" borderId="22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32" fillId="0" borderId="32" xfId="53" applyFont="1" applyFill="1" applyBorder="1" applyAlignment="1">
      <alignment vertical="center"/>
    </xf>
    <xf numFmtId="0" fontId="18" fillId="0" borderId="22" xfId="53" applyFont="1" applyFill="1" applyBorder="1" applyAlignment="1">
      <alignment horizontal="left" vertical="center"/>
    </xf>
    <xf numFmtId="0" fontId="32" fillId="0" borderId="22" xfId="53" applyFont="1" applyFill="1" applyBorder="1" applyAlignment="1">
      <alignment vertical="center"/>
    </xf>
    <xf numFmtId="58" fontId="11" fillId="0" borderId="22" xfId="53" applyNumberFormat="1" applyFont="1" applyFill="1" applyBorder="1" applyAlignment="1">
      <alignment horizontal="center" vertical="center"/>
    </xf>
    <xf numFmtId="0" fontId="11" fillId="0" borderId="22" xfId="53" applyFont="1" applyFill="1" applyBorder="1" applyAlignment="1">
      <alignment horizontal="center" vertical="center"/>
    </xf>
    <xf numFmtId="0" fontId="32" fillId="0" borderId="22" xfId="53" applyFont="1" applyFill="1" applyBorder="1" applyAlignment="1">
      <alignment horizontal="center" vertical="center"/>
    </xf>
    <xf numFmtId="0" fontId="32" fillId="0" borderId="32" xfId="53" applyFont="1" applyFill="1" applyBorder="1" applyAlignment="1">
      <alignment horizontal="left" vertical="center"/>
    </xf>
    <xf numFmtId="0" fontId="32" fillId="0" borderId="22" xfId="53" applyFont="1" applyFill="1" applyBorder="1" applyAlignment="1">
      <alignment horizontal="left" vertical="center"/>
    </xf>
    <xf numFmtId="0" fontId="32" fillId="0" borderId="33" xfId="53" applyFont="1" applyFill="1" applyBorder="1" applyAlignment="1">
      <alignment vertical="center"/>
    </xf>
    <xf numFmtId="0" fontId="18" fillId="0" borderId="27" xfId="53" applyFont="1" applyFill="1" applyBorder="1" applyAlignment="1">
      <alignment horizontal="left" vertical="center"/>
    </xf>
    <xf numFmtId="0" fontId="32" fillId="0" borderId="27" xfId="53" applyFont="1" applyFill="1" applyBorder="1" applyAlignment="1">
      <alignment vertical="center"/>
    </xf>
    <xf numFmtId="0" fontId="11" fillId="0" borderId="27" xfId="53" applyFont="1" applyFill="1" applyBorder="1" applyAlignment="1">
      <alignment horizontal="left" vertical="center"/>
    </xf>
    <xf numFmtId="0" fontId="32" fillId="0" borderId="27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2" fillId="0" borderId="30" xfId="53" applyFont="1" applyFill="1" applyBorder="1" applyAlignment="1">
      <alignment vertical="center"/>
    </xf>
    <xf numFmtId="0" fontId="32" fillId="0" borderId="34" xfId="53" applyFont="1" applyFill="1" applyBorder="1" applyAlignment="1">
      <alignment horizontal="left" vertical="center"/>
    </xf>
    <xf numFmtId="0" fontId="32" fillId="0" borderId="35" xfId="53" applyFont="1" applyFill="1" applyBorder="1" applyAlignment="1">
      <alignment horizontal="left" vertical="center"/>
    </xf>
    <xf numFmtId="0" fontId="11" fillId="0" borderId="22" xfId="53" applyFont="1" applyFill="1" applyBorder="1" applyAlignment="1">
      <alignment horizontal="left" vertical="center"/>
    </xf>
    <xf numFmtId="0" fontId="11" fillId="0" borderId="22" xfId="53" applyFont="1" applyFill="1" applyBorder="1" applyAlignment="1">
      <alignment vertical="center"/>
    </xf>
    <xf numFmtId="0" fontId="11" fillId="0" borderId="36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center" vertical="center"/>
    </xf>
    <xf numFmtId="0" fontId="33" fillId="0" borderId="38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2" fillId="0" borderId="31" xfId="53" applyFont="1" applyFill="1" applyBorder="1" applyAlignment="1">
      <alignment horizontal="left" vertical="center"/>
    </xf>
    <xf numFmtId="0" fontId="11" fillId="0" borderId="32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left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32" xfId="53" applyFont="1" applyFill="1" applyBorder="1" applyAlignment="1">
      <alignment horizontal="left" vertical="center" wrapText="1"/>
    </xf>
    <xf numFmtId="0" fontId="11" fillId="0" borderId="22" xfId="53" applyFont="1" applyFill="1" applyBorder="1" applyAlignment="1">
      <alignment horizontal="left" vertical="center" wrapText="1"/>
    </xf>
    <xf numFmtId="0" fontId="32" fillId="0" borderId="33" xfId="53" applyFont="1" applyFill="1" applyBorder="1" applyAlignment="1">
      <alignment horizontal="left" vertical="center"/>
    </xf>
    <xf numFmtId="0" fontId="7" fillId="0" borderId="27" xfId="53" applyFill="1" applyBorder="1" applyAlignment="1">
      <alignment horizontal="center" vertical="center"/>
    </xf>
    <xf numFmtId="0" fontId="32" fillId="0" borderId="39" xfId="53" applyFont="1" applyFill="1" applyBorder="1" applyAlignment="1">
      <alignment horizontal="center" vertical="center"/>
    </xf>
    <xf numFmtId="0" fontId="32" fillId="0" borderId="40" xfId="53" applyFont="1" applyFill="1" applyBorder="1" applyAlignment="1">
      <alignment horizontal="left" vertical="center"/>
    </xf>
    <xf numFmtId="0" fontId="11" fillId="0" borderId="38" xfId="53" applyFont="1" applyFill="1" applyBorder="1" applyAlignment="1">
      <alignment horizontal="right" vertical="center"/>
    </xf>
    <xf numFmtId="0" fontId="11" fillId="0" borderId="37" xfId="53" applyFont="1" applyFill="1" applyBorder="1" applyAlignment="1">
      <alignment horizontal="right" vertical="center"/>
    </xf>
    <xf numFmtId="0" fontId="33" fillId="0" borderId="30" xfId="53" applyFont="1" applyFill="1" applyBorder="1" applyAlignment="1">
      <alignment horizontal="left" vertical="center"/>
    </xf>
    <xf numFmtId="0" fontId="33" fillId="0" borderId="31" xfId="53" applyFont="1" applyFill="1" applyBorder="1" applyAlignment="1">
      <alignment horizontal="left" vertical="center"/>
    </xf>
    <xf numFmtId="0" fontId="32" fillId="0" borderId="36" xfId="53" applyFont="1" applyFill="1" applyBorder="1" applyAlignment="1">
      <alignment horizontal="left" vertical="center"/>
    </xf>
    <xf numFmtId="0" fontId="32" fillId="0" borderId="26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center" vertical="center"/>
    </xf>
    <xf numFmtId="58" fontId="11" fillId="0" borderId="27" xfId="53" applyNumberFormat="1" applyFont="1" applyFill="1" applyBorder="1" applyAlignment="1">
      <alignment horizontal="center" vertical="center"/>
    </xf>
    <xf numFmtId="0" fontId="32" fillId="0" borderId="27" xfId="53" applyFont="1" applyFill="1" applyBorder="1" applyAlignment="1">
      <alignment horizontal="center" vertical="center"/>
    </xf>
    <xf numFmtId="0" fontId="11" fillId="0" borderId="31" xfId="53" applyFont="1" applyFill="1" applyBorder="1" applyAlignment="1">
      <alignment horizontal="center" vertical="center"/>
    </xf>
    <xf numFmtId="0" fontId="11" fillId="0" borderId="41" xfId="53" applyFont="1" applyFill="1" applyBorder="1" applyAlignment="1">
      <alignment horizontal="center" vertical="center"/>
    </xf>
    <xf numFmtId="0" fontId="32" fillId="0" borderId="23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2" xfId="53" applyFont="1" applyFill="1" applyBorder="1" applyAlignment="1">
      <alignment horizontal="left" vertical="center"/>
    </xf>
    <xf numFmtId="0" fontId="11" fillId="0" borderId="43" xfId="53" applyFont="1" applyFill="1" applyBorder="1" applyAlignment="1">
      <alignment horizontal="center" vertical="center"/>
    </xf>
    <xf numFmtId="0" fontId="33" fillId="0" borderId="43" xfId="53" applyFont="1" applyFill="1" applyBorder="1" applyAlignment="1">
      <alignment horizontal="left" vertical="center"/>
    </xf>
    <xf numFmtId="0" fontId="32" fillId="0" borderId="41" xfId="53" applyFont="1" applyFill="1" applyBorder="1" applyAlignment="1">
      <alignment horizontal="left" vertical="center"/>
    </xf>
    <xf numFmtId="0" fontId="32" fillId="0" borderId="23" xfId="53" applyFont="1" applyFill="1" applyBorder="1" applyAlignment="1">
      <alignment horizontal="left" vertical="center"/>
    </xf>
    <xf numFmtId="0" fontId="11" fillId="0" borderId="43" xfId="53" applyFont="1" applyFill="1" applyBorder="1" applyAlignment="1">
      <alignment horizontal="left" vertical="center"/>
    </xf>
    <xf numFmtId="0" fontId="11" fillId="0" borderId="23" xfId="53" applyFont="1" applyFill="1" applyBorder="1" applyAlignment="1">
      <alignment horizontal="left" vertical="center" wrapText="1"/>
    </xf>
    <xf numFmtId="0" fontId="7" fillId="0" borderId="28" xfId="53" applyFill="1" applyBorder="1" applyAlignment="1">
      <alignment horizontal="center" vertical="center"/>
    </xf>
    <xf numFmtId="0" fontId="32" fillId="0" borderId="42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 wrapText="1"/>
    </xf>
    <xf numFmtId="0" fontId="7" fillId="0" borderId="43" xfId="53" applyFont="1" applyFill="1" applyBorder="1" applyAlignment="1">
      <alignment horizontal="center" vertical="center"/>
    </xf>
    <xf numFmtId="0" fontId="34" fillId="0" borderId="43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right" vertical="center"/>
    </xf>
    <xf numFmtId="0" fontId="11" fillId="0" borderId="44" xfId="53" applyFont="1" applyFill="1" applyBorder="1" applyAlignment="1">
      <alignment horizontal="center" vertical="center"/>
    </xf>
    <xf numFmtId="0" fontId="33" fillId="0" borderId="41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center" vertical="center"/>
    </xf>
    <xf numFmtId="0" fontId="29" fillId="0" borderId="0" xfId="54" applyFont="1" applyFill="1" applyAlignment="1">
      <alignment horizontal="center"/>
    </xf>
    <xf numFmtId="0" fontId="17" fillId="0" borderId="45" xfId="53" applyFont="1" applyFill="1" applyBorder="1" applyAlignment="1">
      <alignment horizontal="left" vertical="center"/>
    </xf>
    <xf numFmtId="0" fontId="0" fillId="0" borderId="46" xfId="53" applyFont="1" applyFill="1" applyBorder="1" applyAlignment="1">
      <alignment horizontal="center" vertical="center"/>
    </xf>
    <xf numFmtId="0" fontId="35" fillId="0" borderId="46" xfId="53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vertical="center"/>
    </xf>
    <xf numFmtId="0" fontId="19" fillId="0" borderId="46" xfId="53" applyFont="1" applyFill="1" applyBorder="1" applyAlignment="1">
      <alignment horizontal="center" vertical="center"/>
    </xf>
    <xf numFmtId="0" fontId="19" fillId="0" borderId="47" xfId="53" applyFont="1" applyFill="1" applyBorder="1" applyAlignment="1">
      <alignment horizontal="center" vertical="center"/>
    </xf>
    <xf numFmtId="0" fontId="15" fillId="0" borderId="48" xfId="54" applyFont="1" applyFill="1" applyBorder="1" applyAlignment="1"/>
    <xf numFmtId="0" fontId="20" fillId="0" borderId="49" xfId="54" applyFont="1" applyFill="1" applyBorder="1" applyAlignment="1" applyProtection="1">
      <alignment horizontal="center" vertical="center"/>
    </xf>
    <xf numFmtId="0" fontId="22" fillId="4" borderId="2" xfId="56" applyFont="1" applyFill="1" applyBorder="1" applyAlignment="1">
      <alignment horizontal="center"/>
    </xf>
    <xf numFmtId="49" fontId="30" fillId="0" borderId="2" xfId="30" applyNumberFormat="1" applyFont="1" applyFill="1" applyBorder="1" applyAlignment="1">
      <alignment horizontal="center" vertical="center"/>
    </xf>
    <xf numFmtId="0" fontId="36" fillId="0" borderId="4" xfId="56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 vertical="center"/>
    </xf>
    <xf numFmtId="0" fontId="36" fillId="0" borderId="2" xfId="56" applyFont="1" applyFill="1" applyBorder="1" applyAlignment="1">
      <alignment horizontal="center"/>
    </xf>
    <xf numFmtId="49" fontId="36" fillId="4" borderId="4" xfId="61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/>
    </xf>
    <xf numFmtId="0" fontId="37" fillId="0" borderId="49" xfId="60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178" fontId="38" fillId="0" borderId="5" xfId="0" applyNumberFormat="1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27" fillId="0" borderId="50" xfId="0" applyFont="1" applyFill="1" applyBorder="1" applyAlignment="1">
      <alignment horizontal="center" vertical="center"/>
    </xf>
    <xf numFmtId="0" fontId="27" fillId="0" borderId="51" xfId="0" applyNumberFormat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7" fillId="0" borderId="52" xfId="0" applyNumberFormat="1" applyFont="1" applyFill="1" applyBorder="1" applyAlignment="1">
      <alignment horizontal="center" vertical="center"/>
    </xf>
    <xf numFmtId="0" fontId="15" fillId="0" borderId="53" xfId="54" applyFont="1" applyFill="1" applyBorder="1" applyAlignment="1"/>
    <xf numFmtId="180" fontId="2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54" xfId="53" applyFont="1" applyFill="1" applyBorder="1" applyAlignment="1">
      <alignment horizontal="left" vertical="center"/>
    </xf>
    <xf numFmtId="0" fontId="15" fillId="0" borderId="46" xfId="53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29" fillId="0" borderId="2" xfId="55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55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5" fillId="0" borderId="56" xfId="54" applyNumberFormat="1" applyFont="1" applyFill="1" applyBorder="1" applyAlignment="1">
      <alignment horizontal="center"/>
    </xf>
    <xf numFmtId="49" fontId="29" fillId="0" borderId="57" xfId="55" applyNumberFormat="1" applyFont="1" applyFill="1" applyBorder="1" applyAlignment="1">
      <alignment horizontal="center" vertical="center"/>
    </xf>
    <xf numFmtId="49" fontId="15" fillId="0" borderId="57" xfId="54" applyNumberFormat="1" applyFont="1" applyFill="1" applyBorder="1" applyAlignment="1">
      <alignment horizontal="center"/>
    </xf>
    <xf numFmtId="49" fontId="10" fillId="0" borderId="57" xfId="0" applyNumberFormat="1" applyFont="1" applyFill="1" applyBorder="1" applyAlignment="1">
      <alignment horizontal="center" vertical="center"/>
    </xf>
    <xf numFmtId="58" fontId="29" fillId="0" borderId="0" xfId="54" applyNumberFormat="1" applyFont="1" applyFill="1" applyAlignment="1">
      <alignment horizontal="left"/>
    </xf>
    <xf numFmtId="0" fontId="7" fillId="0" borderId="0" xfId="53" applyFont="1" applyAlignment="1">
      <alignment horizontal="left" vertical="center"/>
    </xf>
    <xf numFmtId="0" fontId="34" fillId="0" borderId="58" xfId="53" applyFont="1" applyBorder="1" applyAlignment="1">
      <alignment horizontal="left" vertical="center"/>
    </xf>
    <xf numFmtId="0" fontId="18" fillId="0" borderId="59" xfId="53" applyFont="1" applyBorder="1" applyAlignment="1">
      <alignment horizontal="center" vertical="center"/>
    </xf>
    <xf numFmtId="0" fontId="34" fillId="0" borderId="59" xfId="53" applyFont="1" applyBorder="1" applyAlignment="1">
      <alignment horizontal="center" vertical="center"/>
    </xf>
    <xf numFmtId="0" fontId="33" fillId="0" borderId="59" xfId="53" applyFont="1" applyBorder="1" applyAlignment="1">
      <alignment horizontal="left" vertical="center"/>
    </xf>
    <xf numFmtId="0" fontId="33" fillId="0" borderId="30" xfId="53" applyFont="1" applyBorder="1" applyAlignment="1">
      <alignment horizontal="center" vertical="center"/>
    </xf>
    <xf numFmtId="0" fontId="33" fillId="0" borderId="31" xfId="53" applyFont="1" applyBorder="1" applyAlignment="1">
      <alignment horizontal="center" vertical="center"/>
    </xf>
    <xf numFmtId="0" fontId="33" fillId="0" borderId="41" xfId="53" applyFont="1" applyBorder="1" applyAlignment="1">
      <alignment horizontal="center" vertical="center"/>
    </xf>
    <xf numFmtId="0" fontId="34" fillId="0" borderId="30" xfId="53" applyFont="1" applyBorder="1" applyAlignment="1">
      <alignment horizontal="center" vertical="center"/>
    </xf>
    <xf numFmtId="0" fontId="34" fillId="0" borderId="31" xfId="53" applyFont="1" applyBorder="1" applyAlignment="1">
      <alignment horizontal="center" vertical="center"/>
    </xf>
    <xf numFmtId="0" fontId="34" fillId="0" borderId="41" xfId="53" applyFont="1" applyBorder="1" applyAlignment="1">
      <alignment horizontal="center" vertical="center"/>
    </xf>
    <xf numFmtId="0" fontId="33" fillId="0" borderId="32" xfId="53" applyFont="1" applyBorder="1" applyAlignment="1">
      <alignment horizontal="left" vertical="center"/>
    </xf>
    <xf numFmtId="0" fontId="33" fillId="0" borderId="22" xfId="53" applyFont="1" applyBorder="1" applyAlignment="1">
      <alignment horizontal="left" vertical="center"/>
    </xf>
    <xf numFmtId="14" fontId="18" fillId="0" borderId="22" xfId="53" applyNumberFormat="1" applyFont="1" applyBorder="1" applyAlignment="1">
      <alignment horizontal="center" vertical="center"/>
    </xf>
    <xf numFmtId="14" fontId="18" fillId="0" borderId="23" xfId="53" applyNumberFormat="1" applyFont="1" applyBorder="1" applyAlignment="1">
      <alignment horizontal="center" vertical="center"/>
    </xf>
    <xf numFmtId="0" fontId="33" fillId="0" borderId="32" xfId="53" applyFont="1" applyBorder="1" applyAlignment="1">
      <alignment vertical="center"/>
    </xf>
    <xf numFmtId="49" fontId="18" fillId="0" borderId="22" xfId="53" applyNumberFormat="1" applyFont="1" applyBorder="1" applyAlignment="1">
      <alignment horizontal="center" vertical="center"/>
    </xf>
    <xf numFmtId="0" fontId="18" fillId="0" borderId="23" xfId="53" applyFont="1" applyBorder="1" applyAlignment="1">
      <alignment horizontal="center" vertical="center"/>
    </xf>
    <xf numFmtId="0" fontId="33" fillId="0" borderId="22" xfId="53" applyFont="1" applyBorder="1" applyAlignment="1">
      <alignment vertical="center"/>
    </xf>
    <xf numFmtId="0" fontId="18" fillId="0" borderId="60" xfId="53" applyFont="1" applyBorder="1" applyAlignment="1">
      <alignment horizontal="center" vertical="center"/>
    </xf>
    <xf numFmtId="0" fontId="18" fillId="0" borderId="61" xfId="53" applyFont="1" applyBorder="1" applyAlignment="1">
      <alignment horizontal="center" vertical="center"/>
    </xf>
    <xf numFmtId="0" fontId="7" fillId="0" borderId="22" xfId="53" applyFont="1" applyBorder="1" applyAlignment="1">
      <alignment vertical="center"/>
    </xf>
    <xf numFmtId="0" fontId="41" fillId="0" borderId="33" xfId="53" applyFont="1" applyBorder="1" applyAlignment="1">
      <alignment vertical="center"/>
    </xf>
    <xf numFmtId="0" fontId="18" fillId="0" borderId="62" xfId="53" applyFont="1" applyBorder="1" applyAlignment="1">
      <alignment horizontal="center" vertical="center"/>
    </xf>
    <xf numFmtId="0" fontId="18" fillId="0" borderId="44" xfId="53" applyFont="1" applyBorder="1" applyAlignment="1">
      <alignment horizontal="center" vertical="center"/>
    </xf>
    <xf numFmtId="0" fontId="33" fillId="0" borderId="33" xfId="53" applyFont="1" applyBorder="1" applyAlignment="1">
      <alignment horizontal="left" vertical="center"/>
    </xf>
    <xf numFmtId="0" fontId="33" fillId="0" borderId="27" xfId="53" applyFont="1" applyBorder="1" applyAlignment="1">
      <alignment horizontal="left" vertical="center"/>
    </xf>
    <xf numFmtId="14" fontId="18" fillId="0" borderId="27" xfId="53" applyNumberFormat="1" applyFont="1" applyBorder="1" applyAlignment="1">
      <alignment horizontal="center" vertical="center"/>
    </xf>
    <xf numFmtId="14" fontId="18" fillId="0" borderId="28" xfId="53" applyNumberFormat="1" applyFont="1" applyBorder="1" applyAlignment="1">
      <alignment horizontal="center" vertical="center"/>
    </xf>
    <xf numFmtId="0" fontId="34" fillId="0" borderId="0" xfId="53" applyFont="1" applyBorder="1" applyAlignment="1">
      <alignment horizontal="left" vertical="center"/>
    </xf>
    <xf numFmtId="0" fontId="33" fillId="0" borderId="30" xfId="53" applyFont="1" applyBorder="1" applyAlignment="1">
      <alignment vertical="center"/>
    </xf>
    <xf numFmtId="0" fontId="7" fillId="0" borderId="31" xfId="53" applyFont="1" applyBorder="1" applyAlignment="1">
      <alignment horizontal="left" vertical="center"/>
    </xf>
    <xf numFmtId="0" fontId="18" fillId="0" borderId="31" xfId="53" applyFont="1" applyBorder="1" applyAlignment="1">
      <alignment horizontal="left" vertical="center"/>
    </xf>
    <xf numFmtId="0" fontId="7" fillId="0" borderId="31" xfId="53" applyFont="1" applyBorder="1" applyAlignment="1">
      <alignment vertical="center"/>
    </xf>
    <xf numFmtId="0" fontId="33" fillId="0" borderId="31" xfId="53" applyFont="1" applyBorder="1" applyAlignment="1">
      <alignment vertical="center"/>
    </xf>
    <xf numFmtId="0" fontId="7" fillId="0" borderId="22" xfId="53" applyFont="1" applyBorder="1" applyAlignment="1">
      <alignment horizontal="left" vertical="center"/>
    </xf>
    <xf numFmtId="0" fontId="33" fillId="0" borderId="0" xfId="53" applyFont="1" applyBorder="1" applyAlignment="1">
      <alignment horizontal="left" vertical="center"/>
    </xf>
    <xf numFmtId="0" fontId="11" fillId="0" borderId="40" xfId="53" applyFont="1" applyBorder="1" applyAlignment="1">
      <alignment horizontal="left" vertical="center" wrapText="1"/>
    </xf>
    <xf numFmtId="0" fontId="11" fillId="0" borderId="35" xfId="53" applyFont="1" applyBorder="1" applyAlignment="1">
      <alignment horizontal="left" vertical="center" wrapText="1"/>
    </xf>
    <xf numFmtId="0" fontId="11" fillId="0" borderId="63" xfId="53" applyFont="1" applyBorder="1" applyAlignment="1">
      <alignment horizontal="left" vertical="center" wrapText="1"/>
    </xf>
    <xf numFmtId="0" fontId="11" fillId="0" borderId="38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/>
    </xf>
    <xf numFmtId="0" fontId="18" fillId="0" borderId="33" xfId="53" applyFont="1" applyBorder="1" applyAlignment="1">
      <alignment horizontal="left" vertical="center"/>
    </xf>
    <xf numFmtId="0" fontId="18" fillId="0" borderId="27" xfId="53" applyFont="1" applyBorder="1" applyAlignment="1">
      <alignment horizontal="left" vertical="center"/>
    </xf>
    <xf numFmtId="0" fontId="11" fillId="0" borderId="30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32" xfId="53" applyFont="1" applyFill="1" applyBorder="1" applyAlignment="1">
      <alignment horizontal="left" vertical="center"/>
    </xf>
    <xf numFmtId="0" fontId="33" fillId="0" borderId="33" xfId="53" applyFont="1" applyBorder="1" applyAlignment="1">
      <alignment horizontal="center" vertical="center"/>
    </xf>
    <xf numFmtId="0" fontId="33" fillId="0" borderId="27" xfId="53" applyFont="1" applyBorder="1" applyAlignment="1">
      <alignment horizontal="center" vertical="center"/>
    </xf>
    <xf numFmtId="0" fontId="33" fillId="0" borderId="32" xfId="53" applyFont="1" applyBorder="1" applyAlignment="1">
      <alignment horizontal="center" vertical="center"/>
    </xf>
    <xf numFmtId="0" fontId="33" fillId="0" borderId="22" xfId="53" applyFont="1" applyBorder="1" applyAlignment="1">
      <alignment horizontal="center" vertical="center"/>
    </xf>
    <xf numFmtId="0" fontId="32" fillId="0" borderId="22" xfId="53" applyFont="1" applyBorder="1" applyAlignment="1">
      <alignment horizontal="left" vertical="center"/>
    </xf>
    <xf numFmtId="0" fontId="33" fillId="0" borderId="64" xfId="53" applyFont="1" applyFill="1" applyBorder="1" applyAlignment="1">
      <alignment horizontal="left" vertical="center"/>
    </xf>
    <xf numFmtId="0" fontId="33" fillId="0" borderId="65" xfId="53" applyFont="1" applyFill="1" applyBorder="1" applyAlignment="1">
      <alignment horizontal="left" vertical="center"/>
    </xf>
    <xf numFmtId="0" fontId="34" fillId="0" borderId="0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38" xfId="53" applyFont="1" applyFill="1" applyBorder="1" applyAlignment="1">
      <alignment horizontal="left" vertical="center"/>
    </xf>
    <xf numFmtId="0" fontId="18" fillId="0" borderId="37" xfId="53" applyFont="1" applyFill="1" applyBorder="1" applyAlignment="1">
      <alignment horizontal="left" vertical="center"/>
    </xf>
    <xf numFmtId="0" fontId="33" fillId="0" borderId="38" xfId="53" applyFont="1" applyBorder="1" applyAlignment="1">
      <alignment horizontal="left" vertical="center"/>
    </xf>
    <xf numFmtId="0" fontId="33" fillId="0" borderId="37" xfId="53" applyFont="1" applyBorder="1" applyAlignment="1">
      <alignment horizontal="left" vertical="center"/>
    </xf>
    <xf numFmtId="0" fontId="34" fillId="0" borderId="66" xfId="53" applyFont="1" applyBorder="1" applyAlignment="1">
      <alignment vertical="center"/>
    </xf>
    <xf numFmtId="0" fontId="18" fillId="0" borderId="67" xfId="53" applyFont="1" applyBorder="1" applyAlignment="1">
      <alignment horizontal="center" vertical="center"/>
    </xf>
    <xf numFmtId="0" fontId="34" fillId="0" borderId="67" xfId="53" applyFont="1" applyBorder="1" applyAlignment="1">
      <alignment vertical="center"/>
    </xf>
    <xf numFmtId="58" fontId="7" fillId="0" borderId="67" xfId="53" applyNumberFormat="1" applyFont="1" applyBorder="1" applyAlignment="1">
      <alignment vertical="center"/>
    </xf>
    <xf numFmtId="0" fontId="34" fillId="0" borderId="67" xfId="53" applyFont="1" applyBorder="1" applyAlignment="1">
      <alignment horizontal="center" vertical="center"/>
    </xf>
    <xf numFmtId="0" fontId="34" fillId="0" borderId="68" xfId="53" applyFont="1" applyFill="1" applyBorder="1" applyAlignment="1">
      <alignment horizontal="left" vertical="center"/>
    </xf>
    <xf numFmtId="0" fontId="34" fillId="0" borderId="67" xfId="53" applyFont="1" applyFill="1" applyBorder="1" applyAlignment="1">
      <alignment horizontal="left" vertical="center"/>
    </xf>
    <xf numFmtId="0" fontId="34" fillId="0" borderId="69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center" vertical="center"/>
    </xf>
    <xf numFmtId="0" fontId="34" fillId="0" borderId="33" xfId="53" applyFont="1" applyFill="1" applyBorder="1" applyAlignment="1">
      <alignment horizontal="center" vertical="center"/>
    </xf>
    <xf numFmtId="0" fontId="34" fillId="0" borderId="27" xfId="53" applyFont="1" applyFill="1" applyBorder="1" applyAlignment="1">
      <alignment horizontal="center" vertical="center"/>
    </xf>
    <xf numFmtId="0" fontId="7" fillId="0" borderId="59" xfId="53" applyFont="1" applyBorder="1" applyAlignment="1">
      <alignment horizontal="center" vertical="center"/>
    </xf>
    <xf numFmtId="0" fontId="7" fillId="0" borderId="70" xfId="53" applyFont="1" applyBorder="1" applyAlignment="1">
      <alignment horizontal="center" vertical="center"/>
    </xf>
    <xf numFmtId="0" fontId="18" fillId="0" borderId="28" xfId="53" applyFont="1" applyBorder="1" applyAlignment="1">
      <alignment horizontal="left" vertical="center"/>
    </xf>
    <xf numFmtId="0" fontId="18" fillId="0" borderId="41" xfId="53" applyFont="1" applyBorder="1" applyAlignment="1">
      <alignment horizontal="left" vertical="center"/>
    </xf>
    <xf numFmtId="0" fontId="33" fillId="0" borderId="28" xfId="53" applyFont="1" applyBorder="1" applyAlignment="1">
      <alignment horizontal="left" vertical="center"/>
    </xf>
    <xf numFmtId="0" fontId="32" fillId="0" borderId="31" xfId="53" applyFont="1" applyBorder="1" applyAlignment="1">
      <alignment horizontal="left" vertical="center"/>
    </xf>
    <xf numFmtId="0" fontId="32" fillId="0" borderId="41" xfId="53" applyFont="1" applyBorder="1" applyAlignment="1">
      <alignment horizontal="left" vertical="center"/>
    </xf>
    <xf numFmtId="0" fontId="32" fillId="0" borderId="36" xfId="53" applyFont="1" applyBorder="1" applyAlignment="1">
      <alignment horizontal="left" vertical="center"/>
    </xf>
    <xf numFmtId="0" fontId="32" fillId="0" borderId="37" xfId="53" applyFont="1" applyBorder="1" applyAlignment="1">
      <alignment horizontal="left" vertical="center"/>
    </xf>
    <xf numFmtId="0" fontId="32" fillId="0" borderId="43" xfId="53" applyFont="1" applyBorder="1" applyAlignment="1">
      <alignment horizontal="left" vertical="center"/>
    </xf>
    <xf numFmtId="0" fontId="18" fillId="0" borderId="23" xfId="53" applyFont="1" applyFill="1" applyBorder="1" applyAlignment="1">
      <alignment horizontal="left" vertical="center"/>
    </xf>
    <xf numFmtId="0" fontId="33" fillId="0" borderId="28" xfId="53" applyFont="1" applyBorder="1" applyAlignment="1">
      <alignment horizontal="center" vertical="center"/>
    </xf>
    <xf numFmtId="0" fontId="32" fillId="0" borderId="23" xfId="53" applyFont="1" applyBorder="1" applyAlignment="1">
      <alignment horizontal="left" vertical="center"/>
    </xf>
    <xf numFmtId="0" fontId="33" fillId="0" borderId="44" xfId="53" applyFont="1" applyFill="1" applyBorder="1" applyAlignment="1">
      <alignment horizontal="left" vertical="center"/>
    </xf>
    <xf numFmtId="0" fontId="18" fillId="0" borderId="42" xfId="53" applyFont="1" applyFill="1" applyBorder="1" applyAlignment="1">
      <alignment horizontal="left" vertical="center"/>
    </xf>
    <xf numFmtId="0" fontId="18" fillId="0" borderId="43" xfId="53" applyFont="1" applyFill="1" applyBorder="1" applyAlignment="1">
      <alignment horizontal="left" vertical="center"/>
    </xf>
    <xf numFmtId="0" fontId="33" fillId="0" borderId="43" xfId="53" applyFont="1" applyBorder="1" applyAlignment="1">
      <alignment horizontal="left" vertical="center"/>
    </xf>
    <xf numFmtId="0" fontId="18" fillId="0" borderId="71" xfId="53" applyFont="1" applyBorder="1" applyAlignment="1">
      <alignment horizontal="center" vertical="center"/>
    </xf>
    <xf numFmtId="0" fontId="34" fillId="0" borderId="72" xfId="53" applyFont="1" applyFill="1" applyBorder="1" applyAlignment="1">
      <alignment horizontal="left" vertical="center"/>
    </xf>
    <xf numFmtId="0" fontId="34" fillId="0" borderId="73" xfId="53" applyFont="1" applyFill="1" applyBorder="1" applyAlignment="1">
      <alignment horizontal="center" vertical="center"/>
    </xf>
    <xf numFmtId="0" fontId="34" fillId="0" borderId="28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8" fillId="0" borderId="0" xfId="30" applyNumberFormat="1" applyFont="1" applyFill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15" fillId="0" borderId="22" xfId="54" applyFont="1" applyFill="1" applyBorder="1" applyAlignment="1"/>
    <xf numFmtId="14" fontId="21" fillId="0" borderId="0" xfId="54" applyNumberFormat="1" applyFont="1" applyFill="1" applyAlignment="1"/>
    <xf numFmtId="0" fontId="7" fillId="0" borderId="0" xfId="53" applyFont="1" applyBorder="1" applyAlignment="1">
      <alignment horizontal="left" vertical="center"/>
    </xf>
    <xf numFmtId="0" fontId="42" fillId="0" borderId="29" xfId="53" applyFont="1" applyBorder="1" applyAlignment="1">
      <alignment horizontal="center" vertical="top"/>
    </xf>
    <xf numFmtId="0" fontId="33" fillId="0" borderId="74" xfId="53" applyFont="1" applyBorder="1" applyAlignment="1">
      <alignment horizontal="left" vertical="center"/>
    </xf>
    <xf numFmtId="0" fontId="33" fillId="0" borderId="29" xfId="53" applyFont="1" applyBorder="1" applyAlignment="1">
      <alignment horizontal="left" vertical="center"/>
    </xf>
    <xf numFmtId="0" fontId="33" fillId="0" borderId="39" xfId="53" applyFont="1" applyBorder="1" applyAlignment="1">
      <alignment horizontal="left" vertical="center"/>
    </xf>
    <xf numFmtId="0" fontId="34" fillId="0" borderId="68" xfId="53" applyFont="1" applyBorder="1" applyAlignment="1">
      <alignment horizontal="left" vertical="center"/>
    </xf>
    <xf numFmtId="0" fontId="34" fillId="0" borderId="67" xfId="53" applyFont="1" applyBorder="1" applyAlignment="1">
      <alignment horizontal="left" vertical="center"/>
    </xf>
    <xf numFmtId="0" fontId="33" fillId="0" borderId="69" xfId="53" applyFont="1" applyBorder="1" applyAlignment="1">
      <alignment vertical="center"/>
    </xf>
    <xf numFmtId="0" fontId="7" fillId="0" borderId="25" xfId="53" applyFont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7" fillId="0" borderId="25" xfId="53" applyFont="1" applyBorder="1" applyAlignment="1">
      <alignment vertical="center"/>
    </xf>
    <xf numFmtId="0" fontId="33" fillId="0" borderId="25" xfId="53" applyFont="1" applyBorder="1" applyAlignment="1">
      <alignment vertical="center"/>
    </xf>
    <xf numFmtId="0" fontId="33" fillId="0" borderId="69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33" fillId="0" borderId="25" xfId="53" applyFont="1" applyBorder="1" applyAlignment="1">
      <alignment horizontal="center" vertical="center"/>
    </xf>
    <xf numFmtId="0" fontId="7" fillId="0" borderId="25" xfId="53" applyFont="1" applyBorder="1" applyAlignment="1">
      <alignment horizontal="center" vertical="center"/>
    </xf>
    <xf numFmtId="0" fontId="18" fillId="0" borderId="22" xfId="53" applyFont="1" applyBorder="1" applyAlignment="1">
      <alignment horizontal="center" vertical="center"/>
    </xf>
    <xf numFmtId="0" fontId="7" fillId="0" borderId="22" xfId="53" applyFont="1" applyBorder="1" applyAlignment="1">
      <alignment horizontal="center" vertical="center"/>
    </xf>
    <xf numFmtId="0" fontId="33" fillId="0" borderId="64" xfId="53" applyFont="1" applyBorder="1" applyAlignment="1">
      <alignment horizontal="left" vertical="center" wrapText="1"/>
    </xf>
    <xf numFmtId="0" fontId="33" fillId="0" borderId="65" xfId="53" applyFont="1" applyBorder="1" applyAlignment="1">
      <alignment horizontal="left" vertical="center" wrapText="1"/>
    </xf>
    <xf numFmtId="0" fontId="33" fillId="0" borderId="75" xfId="53" applyFont="1" applyBorder="1" applyAlignment="1">
      <alignment horizontal="left" vertical="center"/>
    </xf>
    <xf numFmtId="0" fontId="33" fillId="0" borderId="76" xfId="53" applyFont="1" applyBorder="1" applyAlignment="1">
      <alignment horizontal="left" vertical="center"/>
    </xf>
    <xf numFmtId="0" fontId="43" fillId="0" borderId="77" xfId="53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9" fontId="18" fillId="0" borderId="22" xfId="53" applyNumberFormat="1" applyFont="1" applyBorder="1" applyAlignment="1">
      <alignment horizontal="center" vertical="center"/>
    </xf>
    <xf numFmtId="0" fontId="18" fillId="0" borderId="32" xfId="53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35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9" fontId="18" fillId="0" borderId="65" xfId="53" applyNumberFormat="1" applyFont="1" applyBorder="1" applyAlignment="1">
      <alignment horizontal="left" vertical="center"/>
    </xf>
    <xf numFmtId="0" fontId="32" fillId="0" borderId="69" xfId="53" applyFont="1" applyFill="1" applyBorder="1" applyAlignment="1">
      <alignment horizontal="left" vertical="center"/>
    </xf>
    <xf numFmtId="0" fontId="32" fillId="0" borderId="25" xfId="53" applyFont="1" applyFill="1" applyBorder="1" applyAlignment="1">
      <alignment horizontal="left" vertical="center"/>
    </xf>
    <xf numFmtId="0" fontId="32" fillId="0" borderId="62" xfId="53" applyFont="1" applyFill="1" applyBorder="1" applyAlignment="1">
      <alignment horizontal="left" vertical="center"/>
    </xf>
    <xf numFmtId="0" fontId="32" fillId="0" borderId="65" xfId="53" applyFont="1" applyFill="1" applyBorder="1" applyAlignment="1">
      <alignment horizontal="left" vertical="center"/>
    </xf>
    <xf numFmtId="0" fontId="34" fillId="0" borderId="39" xfId="53" applyFont="1" applyFill="1" applyBorder="1" applyAlignment="1">
      <alignment horizontal="left" vertical="center"/>
    </xf>
    <xf numFmtId="0" fontId="18" fillId="0" borderId="78" xfId="53" applyFont="1" applyFill="1" applyBorder="1" applyAlignment="1">
      <alignment horizontal="left" vertical="center"/>
    </xf>
    <xf numFmtId="0" fontId="18" fillId="0" borderId="79" xfId="53" applyFont="1" applyFill="1" applyBorder="1" applyAlignment="1">
      <alignment horizontal="left" vertical="center"/>
    </xf>
    <xf numFmtId="0" fontId="34" fillId="0" borderId="58" xfId="53" applyFont="1" applyBorder="1" applyAlignment="1">
      <alignment vertical="center"/>
    </xf>
    <xf numFmtId="0" fontId="47" fillId="0" borderId="67" xfId="53" applyFont="1" applyBorder="1" applyAlignment="1">
      <alignment horizontal="center" vertical="center"/>
    </xf>
    <xf numFmtId="0" fontId="34" fillId="0" borderId="59" xfId="53" applyFont="1" applyBorder="1" applyAlignment="1">
      <alignment vertical="center"/>
    </xf>
    <xf numFmtId="0" fontId="18" fillId="0" borderId="80" xfId="53" applyFont="1" applyBorder="1" applyAlignment="1">
      <alignment vertical="center"/>
    </xf>
    <xf numFmtId="0" fontId="34" fillId="0" borderId="80" xfId="53" applyFont="1" applyBorder="1" applyAlignment="1">
      <alignment vertical="center"/>
    </xf>
    <xf numFmtId="58" fontId="7" fillId="0" borderId="59" xfId="53" applyNumberFormat="1" applyFont="1" applyBorder="1" applyAlignment="1">
      <alignment vertical="center"/>
    </xf>
    <xf numFmtId="0" fontId="34" fillId="0" borderId="39" xfId="53" applyFont="1" applyBorder="1" applyAlignment="1">
      <alignment horizontal="center" vertical="center"/>
    </xf>
    <xf numFmtId="0" fontId="18" fillId="0" borderId="81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33" fillId="0" borderId="82" xfId="53" applyFont="1" applyBorder="1" applyAlignment="1">
      <alignment horizontal="left" vertical="center"/>
    </xf>
    <xf numFmtId="0" fontId="34" fillId="0" borderId="72" xfId="53" applyFont="1" applyBorder="1" applyAlignment="1">
      <alignment horizontal="left" vertical="center"/>
    </xf>
    <xf numFmtId="0" fontId="18" fillId="0" borderId="73" xfId="53" applyFont="1" applyBorder="1" applyAlignment="1">
      <alignment horizontal="left" vertical="center"/>
    </xf>
    <xf numFmtId="0" fontId="33" fillId="0" borderId="0" xfId="53" applyFont="1" applyBorder="1" applyAlignment="1">
      <alignment vertical="center"/>
    </xf>
    <xf numFmtId="0" fontId="33" fillId="0" borderId="44" xfId="53" applyFont="1" applyBorder="1" applyAlignment="1">
      <alignment horizontal="left" vertical="center" wrapText="1"/>
    </xf>
    <xf numFmtId="0" fontId="33" fillId="0" borderId="73" xfId="53" applyFont="1" applyBorder="1" applyAlignment="1">
      <alignment horizontal="left" vertical="center"/>
    </xf>
    <xf numFmtId="0" fontId="33" fillId="0" borderId="2" xfId="53" applyFont="1" applyBorder="1" applyAlignment="1">
      <alignment horizontal="center" vertical="center"/>
    </xf>
    <xf numFmtId="0" fontId="48" fillId="0" borderId="43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9" fontId="18" fillId="0" borderId="44" xfId="53" applyNumberFormat="1" applyFont="1" applyBorder="1" applyAlignment="1">
      <alignment horizontal="left" vertical="center"/>
    </xf>
    <xf numFmtId="0" fontId="32" fillId="0" borderId="73" xfId="53" applyFont="1" applyFill="1" applyBorder="1" applyAlignment="1">
      <alignment horizontal="left" vertical="center"/>
    </xf>
    <xf numFmtId="0" fontId="32" fillId="0" borderId="44" xfId="53" applyFont="1" applyFill="1" applyBorder="1" applyAlignment="1">
      <alignment horizontal="left" vertical="center"/>
    </xf>
    <xf numFmtId="0" fontId="18" fillId="0" borderId="83" xfId="53" applyFont="1" applyFill="1" applyBorder="1" applyAlignment="1">
      <alignment horizontal="left" vertical="center"/>
    </xf>
    <xf numFmtId="0" fontId="34" fillId="0" borderId="84" xfId="53" applyFont="1" applyBorder="1" applyAlignment="1">
      <alignment horizontal="center" vertical="center"/>
    </xf>
    <xf numFmtId="0" fontId="18" fillId="0" borderId="80" xfId="53" applyFont="1" applyBorder="1" applyAlignment="1">
      <alignment horizontal="center" vertical="center"/>
    </xf>
    <xf numFmtId="0" fontId="18" fillId="0" borderId="82" xfId="53" applyFont="1" applyBorder="1" applyAlignment="1">
      <alignment horizontal="center" vertical="center"/>
    </xf>
    <xf numFmtId="0" fontId="18" fillId="0" borderId="82" xfId="53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49" fillId="0" borderId="85" xfId="0" applyFont="1" applyBorder="1" applyAlignment="1">
      <alignment horizontal="center" vertical="center" wrapText="1"/>
    </xf>
    <xf numFmtId="0" fontId="50" fillId="0" borderId="86" xfId="0" applyFont="1" applyBorder="1" applyAlignment="1">
      <alignment horizontal="center" vertical="center"/>
    </xf>
    <xf numFmtId="0" fontId="50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210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210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210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588645</xdr:colOff>
      <xdr:row>2</xdr:row>
      <xdr:rowOff>30480</xdr:rowOff>
    </xdr:from>
    <xdr:to>
      <xdr:col>8</xdr:col>
      <xdr:colOff>1014095</xdr:colOff>
      <xdr:row>4</xdr:row>
      <xdr:rowOff>116205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5150" y="611505"/>
          <a:ext cx="1492250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581025</xdr:colOff>
      <xdr:row>4</xdr:row>
      <xdr:rowOff>132715</xdr:rowOff>
    </xdr:from>
    <xdr:to>
      <xdr:col>8</xdr:col>
      <xdr:colOff>1002665</xdr:colOff>
      <xdr:row>6</xdr:row>
      <xdr:rowOff>168275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7530" y="1075690"/>
          <a:ext cx="1488440" cy="511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3" customWidth="1"/>
    <col min="3" max="3" width="10.125" customWidth="1"/>
  </cols>
  <sheetData>
    <row r="1" ht="21" customHeight="1" spans="1:2">
      <c r="A1" s="474"/>
      <c r="B1" s="475" t="s">
        <v>0</v>
      </c>
    </row>
    <row r="2" spans="1:2">
      <c r="A2" s="9">
        <v>1</v>
      </c>
      <c r="B2" s="476" t="s">
        <v>1</v>
      </c>
    </row>
    <row r="3" spans="1:2">
      <c r="A3" s="9">
        <v>2</v>
      </c>
      <c r="B3" s="476" t="s">
        <v>2</v>
      </c>
    </row>
    <row r="4" spans="1:2">
      <c r="A4" s="9">
        <v>3</v>
      </c>
      <c r="B4" s="476" t="s">
        <v>3</v>
      </c>
    </row>
    <row r="5" spans="1:2">
      <c r="A5" s="9">
        <v>4</v>
      </c>
      <c r="B5" s="476" t="s">
        <v>4</v>
      </c>
    </row>
    <row r="6" spans="1:2">
      <c r="A6" s="9">
        <v>5</v>
      </c>
      <c r="B6" s="476" t="s">
        <v>5</v>
      </c>
    </row>
    <row r="7" spans="1:2">
      <c r="A7" s="9">
        <v>6</v>
      </c>
      <c r="B7" s="476" t="s">
        <v>6</v>
      </c>
    </row>
    <row r="8" s="472" customFormat="1" ht="15" customHeight="1" spans="1:2">
      <c r="A8" s="477">
        <v>7</v>
      </c>
      <c r="B8" s="478" t="s">
        <v>7</v>
      </c>
    </row>
    <row r="9" ht="18.95" customHeight="1" spans="1:2">
      <c r="A9" s="474"/>
      <c r="B9" s="479" t="s">
        <v>8</v>
      </c>
    </row>
    <row r="10" ht="15.95" customHeight="1" spans="1:2">
      <c r="A10" s="9">
        <v>1</v>
      </c>
      <c r="B10" s="480" t="s">
        <v>9</v>
      </c>
    </row>
    <row r="11" spans="1:2">
      <c r="A11" s="9">
        <v>2</v>
      </c>
      <c r="B11" s="476" t="s">
        <v>10</v>
      </c>
    </row>
    <row r="12" spans="1:2">
      <c r="A12" s="9">
        <v>3</v>
      </c>
      <c r="B12" s="478" t="s">
        <v>11</v>
      </c>
    </row>
    <row r="13" spans="1:2">
      <c r="A13" s="9">
        <v>4</v>
      </c>
      <c r="B13" s="476" t="s">
        <v>12</v>
      </c>
    </row>
    <row r="14" spans="1:2">
      <c r="A14" s="9">
        <v>5</v>
      </c>
      <c r="B14" s="476" t="s">
        <v>13</v>
      </c>
    </row>
    <row r="15" spans="1:2">
      <c r="A15" s="9">
        <v>6</v>
      </c>
      <c r="B15" s="476" t="s">
        <v>14</v>
      </c>
    </row>
    <row r="16" spans="1:2">
      <c r="A16" s="9">
        <v>7</v>
      </c>
      <c r="B16" s="476" t="s">
        <v>15</v>
      </c>
    </row>
    <row r="17" spans="1:2">
      <c r="A17" s="9">
        <v>8</v>
      </c>
      <c r="B17" s="476" t="s">
        <v>16</v>
      </c>
    </row>
    <row r="18" spans="1:2">
      <c r="A18" s="9">
        <v>9</v>
      </c>
      <c r="B18" s="476" t="s">
        <v>17</v>
      </c>
    </row>
    <row r="19" spans="1:2">
      <c r="A19" s="9"/>
      <c r="B19" s="476"/>
    </row>
    <row r="20" ht="20.25" spans="1:2">
      <c r="A20" s="474"/>
      <c r="B20" s="475" t="s">
        <v>18</v>
      </c>
    </row>
    <row r="21" spans="1:2">
      <c r="A21" s="9">
        <v>1</v>
      </c>
      <c r="B21" s="481" t="s">
        <v>19</v>
      </c>
    </row>
    <row r="22" spans="1:2">
      <c r="A22" s="9">
        <v>2</v>
      </c>
      <c r="B22" s="476" t="s">
        <v>20</v>
      </c>
    </row>
    <row r="23" spans="1:2">
      <c r="A23" s="9">
        <v>3</v>
      </c>
      <c r="B23" s="476" t="s">
        <v>21</v>
      </c>
    </row>
    <row r="24" spans="1:2">
      <c r="A24" s="9">
        <v>4</v>
      </c>
      <c r="B24" s="476" t="s">
        <v>22</v>
      </c>
    </row>
    <row r="25" spans="1:2">
      <c r="A25" s="9">
        <v>5</v>
      </c>
      <c r="B25" s="476" t="s">
        <v>23</v>
      </c>
    </row>
    <row r="26" spans="1:2">
      <c r="A26" s="9">
        <v>6</v>
      </c>
      <c r="B26" s="476" t="s">
        <v>24</v>
      </c>
    </row>
    <row r="27" spans="1:2">
      <c r="A27" s="9">
        <v>7</v>
      </c>
      <c r="B27" s="476" t="s">
        <v>25</v>
      </c>
    </row>
    <row r="28" spans="1:2">
      <c r="A28" s="9"/>
      <c r="B28" s="476"/>
    </row>
    <row r="29" ht="20.25" spans="1:2">
      <c r="A29" s="474"/>
      <c r="B29" s="475" t="s">
        <v>26</v>
      </c>
    </row>
    <row r="30" spans="1:2">
      <c r="A30" s="9">
        <v>1</v>
      </c>
      <c r="B30" s="481" t="s">
        <v>27</v>
      </c>
    </row>
    <row r="31" spans="1:2">
      <c r="A31" s="9">
        <v>2</v>
      </c>
      <c r="B31" s="476" t="s">
        <v>28</v>
      </c>
    </row>
    <row r="32" spans="1:2">
      <c r="A32" s="9">
        <v>3</v>
      </c>
      <c r="B32" s="476" t="s">
        <v>29</v>
      </c>
    </row>
    <row r="33" ht="28.5" spans="1:2">
      <c r="A33" s="9">
        <v>4</v>
      </c>
      <c r="B33" s="476" t="s">
        <v>30</v>
      </c>
    </row>
    <row r="34" spans="1:2">
      <c r="A34" s="9">
        <v>5</v>
      </c>
      <c r="B34" s="476" t="s">
        <v>31</v>
      </c>
    </row>
    <row r="35" spans="1:2">
      <c r="A35" s="9">
        <v>6</v>
      </c>
      <c r="B35" s="476" t="s">
        <v>32</v>
      </c>
    </row>
    <row r="36" spans="1:2">
      <c r="A36" s="9">
        <v>7</v>
      </c>
      <c r="B36" s="476" t="s">
        <v>33</v>
      </c>
    </row>
    <row r="37" spans="1:2">
      <c r="A37" s="9"/>
      <c r="B37" s="476"/>
    </row>
    <row r="39" spans="1:2">
      <c r="A39" s="482" t="s">
        <v>34</v>
      </c>
      <c r="B39" s="4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2" t="s">
        <v>35</v>
      </c>
      <c r="C2" s="453"/>
      <c r="D2" s="453"/>
      <c r="E2" s="453"/>
      <c r="F2" s="453"/>
      <c r="G2" s="453"/>
      <c r="H2" s="453"/>
      <c r="I2" s="467"/>
    </row>
    <row r="3" ht="27.95" customHeight="1" spans="2:9">
      <c r="B3" s="454"/>
      <c r="C3" s="455"/>
      <c r="D3" s="456" t="s">
        <v>36</v>
      </c>
      <c r="E3" s="457"/>
      <c r="F3" s="458" t="s">
        <v>37</v>
      </c>
      <c r="G3" s="459"/>
      <c r="H3" s="456" t="s">
        <v>38</v>
      </c>
      <c r="I3" s="468"/>
    </row>
    <row r="4" ht="27.95" customHeight="1" spans="2:9">
      <c r="B4" s="454" t="s">
        <v>39</v>
      </c>
      <c r="C4" s="455" t="s">
        <v>40</v>
      </c>
      <c r="D4" s="455" t="s">
        <v>41</v>
      </c>
      <c r="E4" s="455" t="s">
        <v>42</v>
      </c>
      <c r="F4" s="460" t="s">
        <v>41</v>
      </c>
      <c r="G4" s="460" t="s">
        <v>42</v>
      </c>
      <c r="H4" s="455" t="s">
        <v>41</v>
      </c>
      <c r="I4" s="469" t="s">
        <v>42</v>
      </c>
    </row>
    <row r="5" ht="27.95" customHeight="1" spans="2:9">
      <c r="B5" s="461" t="s">
        <v>43</v>
      </c>
      <c r="C5" s="9">
        <v>13</v>
      </c>
      <c r="D5" s="9">
        <v>0</v>
      </c>
      <c r="E5" s="9">
        <v>1</v>
      </c>
      <c r="F5" s="462">
        <v>0</v>
      </c>
      <c r="G5" s="462">
        <v>1</v>
      </c>
      <c r="H5" s="9">
        <v>1</v>
      </c>
      <c r="I5" s="470">
        <v>2</v>
      </c>
    </row>
    <row r="6" ht="27.95" customHeight="1" spans="2:9">
      <c r="B6" s="461" t="s">
        <v>44</v>
      </c>
      <c r="C6" s="9">
        <v>20</v>
      </c>
      <c r="D6" s="9">
        <v>0</v>
      </c>
      <c r="E6" s="9">
        <v>1</v>
      </c>
      <c r="F6" s="462">
        <v>1</v>
      </c>
      <c r="G6" s="462">
        <v>2</v>
      </c>
      <c r="H6" s="9">
        <v>2</v>
      </c>
      <c r="I6" s="470">
        <v>3</v>
      </c>
    </row>
    <row r="7" ht="27.95" customHeight="1" spans="2:9">
      <c r="B7" s="461" t="s">
        <v>45</v>
      </c>
      <c r="C7" s="9">
        <v>32</v>
      </c>
      <c r="D7" s="9">
        <v>0</v>
      </c>
      <c r="E7" s="9">
        <v>1</v>
      </c>
      <c r="F7" s="462">
        <v>2</v>
      </c>
      <c r="G7" s="462">
        <v>3</v>
      </c>
      <c r="H7" s="9">
        <v>3</v>
      </c>
      <c r="I7" s="470">
        <v>4</v>
      </c>
    </row>
    <row r="8" ht="27.95" customHeight="1" spans="2:9">
      <c r="B8" s="461" t="s">
        <v>46</v>
      </c>
      <c r="C8" s="9">
        <v>50</v>
      </c>
      <c r="D8" s="9">
        <v>1</v>
      </c>
      <c r="E8" s="9">
        <v>2</v>
      </c>
      <c r="F8" s="462">
        <v>3</v>
      </c>
      <c r="G8" s="462">
        <v>4</v>
      </c>
      <c r="H8" s="9">
        <v>5</v>
      </c>
      <c r="I8" s="470">
        <v>6</v>
      </c>
    </row>
    <row r="9" ht="27.95" customHeight="1" spans="2:9">
      <c r="B9" s="461" t="s">
        <v>47</v>
      </c>
      <c r="C9" s="9">
        <v>80</v>
      </c>
      <c r="D9" s="9">
        <v>2</v>
      </c>
      <c r="E9" s="9">
        <v>3</v>
      </c>
      <c r="F9" s="462">
        <v>5</v>
      </c>
      <c r="G9" s="462">
        <v>6</v>
      </c>
      <c r="H9" s="9">
        <v>7</v>
      </c>
      <c r="I9" s="470">
        <v>8</v>
      </c>
    </row>
    <row r="10" ht="27.95" customHeight="1" spans="2:9">
      <c r="B10" s="461" t="s">
        <v>48</v>
      </c>
      <c r="C10" s="9">
        <v>125</v>
      </c>
      <c r="D10" s="9">
        <v>3</v>
      </c>
      <c r="E10" s="9">
        <v>4</v>
      </c>
      <c r="F10" s="462">
        <v>7</v>
      </c>
      <c r="G10" s="462">
        <v>8</v>
      </c>
      <c r="H10" s="9">
        <v>10</v>
      </c>
      <c r="I10" s="470">
        <v>11</v>
      </c>
    </row>
    <row r="11" ht="27.95" customHeight="1" spans="2:9">
      <c r="B11" s="461" t="s">
        <v>49</v>
      </c>
      <c r="C11" s="9">
        <v>200</v>
      </c>
      <c r="D11" s="9">
        <v>5</v>
      </c>
      <c r="E11" s="9">
        <v>6</v>
      </c>
      <c r="F11" s="462">
        <v>10</v>
      </c>
      <c r="G11" s="462">
        <v>11</v>
      </c>
      <c r="H11" s="9">
        <v>14</v>
      </c>
      <c r="I11" s="470">
        <v>15</v>
      </c>
    </row>
    <row r="12" ht="27.95" customHeight="1" spans="2:9">
      <c r="B12" s="463" t="s">
        <v>50</v>
      </c>
      <c r="C12" s="464">
        <v>315</v>
      </c>
      <c r="D12" s="464">
        <v>7</v>
      </c>
      <c r="E12" s="464">
        <v>8</v>
      </c>
      <c r="F12" s="465">
        <v>14</v>
      </c>
      <c r="G12" s="465">
        <v>15</v>
      </c>
      <c r="H12" s="464">
        <v>21</v>
      </c>
      <c r="I12" s="471">
        <v>22</v>
      </c>
    </row>
    <row r="14" spans="2:4">
      <c r="B14" s="466" t="s">
        <v>51</v>
      </c>
      <c r="C14" s="466"/>
      <c r="D14" s="4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F26" sqref="F26"/>
    </sheetView>
  </sheetViews>
  <sheetFormatPr defaultColWidth="10.375" defaultRowHeight="16.5" customHeight="1"/>
  <cols>
    <col min="1" max="1" width="11.125" style="274" customWidth="1"/>
    <col min="2" max="9" width="10.375" style="274"/>
    <col min="10" max="10" width="8.875" style="274" customWidth="1"/>
    <col min="11" max="11" width="12" style="274" customWidth="1"/>
    <col min="12" max="16384" width="10.375" style="274"/>
  </cols>
  <sheetData>
    <row r="1" ht="21" spans="1:11">
      <c r="A1" s="380" t="s">
        <v>52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ht="15" spans="1:11">
      <c r="A2" s="275" t="s">
        <v>53</v>
      </c>
      <c r="B2" s="276" t="s">
        <v>54</v>
      </c>
      <c r="C2" s="276"/>
      <c r="D2" s="277" t="s">
        <v>55</v>
      </c>
      <c r="E2" s="277"/>
      <c r="F2" s="276" t="s">
        <v>56</v>
      </c>
      <c r="G2" s="276"/>
      <c r="H2" s="278" t="s">
        <v>57</v>
      </c>
      <c r="I2" s="349" t="s">
        <v>56</v>
      </c>
      <c r="J2" s="349"/>
      <c r="K2" s="350"/>
    </row>
    <row r="3" ht="14.25" spans="1:11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ht="14.25" spans="1:11">
      <c r="A4" s="285" t="s">
        <v>61</v>
      </c>
      <c r="B4" s="158" t="s">
        <v>62</v>
      </c>
      <c r="C4" s="159"/>
      <c r="D4" s="285" t="s">
        <v>63</v>
      </c>
      <c r="E4" s="286"/>
      <c r="F4" s="287">
        <v>45442</v>
      </c>
      <c r="G4" s="288"/>
      <c r="H4" s="285" t="s">
        <v>64</v>
      </c>
      <c r="I4" s="286"/>
      <c r="J4" s="158" t="s">
        <v>65</v>
      </c>
      <c r="K4" s="159" t="s">
        <v>66</v>
      </c>
    </row>
    <row r="5" ht="14.25" spans="1:11">
      <c r="A5" s="289" t="s">
        <v>67</v>
      </c>
      <c r="B5" s="158" t="s">
        <v>68</v>
      </c>
      <c r="C5" s="159"/>
      <c r="D5" s="285" t="s">
        <v>69</v>
      </c>
      <c r="E5" s="286"/>
      <c r="F5" s="287">
        <v>45425</v>
      </c>
      <c r="G5" s="288"/>
      <c r="H5" s="285" t="s">
        <v>70</v>
      </c>
      <c r="I5" s="286"/>
      <c r="J5" s="158" t="s">
        <v>65</v>
      </c>
      <c r="K5" s="159" t="s">
        <v>66</v>
      </c>
    </row>
    <row r="6" ht="14.25" spans="1:11">
      <c r="A6" s="285" t="s">
        <v>71</v>
      </c>
      <c r="B6" s="290" t="s">
        <v>72</v>
      </c>
      <c r="C6" s="291">
        <v>4</v>
      </c>
      <c r="D6" s="289" t="s">
        <v>73</v>
      </c>
      <c r="E6" s="292"/>
      <c r="F6" s="287">
        <v>45430</v>
      </c>
      <c r="G6" s="288"/>
      <c r="H6" s="285" t="s">
        <v>74</v>
      </c>
      <c r="I6" s="286"/>
      <c r="J6" s="158" t="s">
        <v>65</v>
      </c>
      <c r="K6" s="159" t="s">
        <v>66</v>
      </c>
    </row>
    <row r="7" ht="14.25" spans="1:11">
      <c r="A7" s="285" t="s">
        <v>75</v>
      </c>
      <c r="B7" s="293">
        <v>500</v>
      </c>
      <c r="C7" s="294"/>
      <c r="D7" s="289" t="s">
        <v>76</v>
      </c>
      <c r="E7" s="295"/>
      <c r="F7" s="287">
        <v>45432</v>
      </c>
      <c r="G7" s="288"/>
      <c r="H7" s="285" t="s">
        <v>77</v>
      </c>
      <c r="I7" s="286"/>
      <c r="J7" s="158" t="s">
        <v>65</v>
      </c>
      <c r="K7" s="159" t="s">
        <v>66</v>
      </c>
    </row>
    <row r="8" ht="15" spans="1:11">
      <c r="A8" s="296" t="s">
        <v>78</v>
      </c>
      <c r="B8" s="297" t="s">
        <v>79</v>
      </c>
      <c r="C8" s="298"/>
      <c r="D8" s="299" t="s">
        <v>80</v>
      </c>
      <c r="E8" s="300"/>
      <c r="F8" s="301">
        <v>45437</v>
      </c>
      <c r="G8" s="302"/>
      <c r="H8" s="299" t="s">
        <v>81</v>
      </c>
      <c r="I8" s="300"/>
      <c r="J8" s="319" t="s">
        <v>65</v>
      </c>
      <c r="K8" s="351" t="s">
        <v>66</v>
      </c>
    </row>
    <row r="9" ht="15" spans="1:11">
      <c r="A9" s="381" t="s">
        <v>82</v>
      </c>
      <c r="B9" s="382"/>
      <c r="C9" s="382"/>
      <c r="D9" s="383"/>
      <c r="E9" s="383"/>
      <c r="F9" s="383"/>
      <c r="G9" s="383"/>
      <c r="H9" s="383"/>
      <c r="I9" s="383"/>
      <c r="J9" s="383"/>
      <c r="K9" s="433"/>
    </row>
    <row r="10" ht="15" spans="1:11">
      <c r="A10" s="384" t="s">
        <v>83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434"/>
    </row>
    <row r="11" ht="14.25" spans="1:11">
      <c r="A11" s="386" t="s">
        <v>84</v>
      </c>
      <c r="B11" s="387" t="s">
        <v>85</v>
      </c>
      <c r="C11" s="388" t="s">
        <v>86</v>
      </c>
      <c r="D11" s="389"/>
      <c r="E11" s="390" t="s">
        <v>87</v>
      </c>
      <c r="F11" s="387" t="s">
        <v>85</v>
      </c>
      <c r="G11" s="388" t="s">
        <v>86</v>
      </c>
      <c r="H11" s="388" t="s">
        <v>88</v>
      </c>
      <c r="I11" s="390" t="s">
        <v>89</v>
      </c>
      <c r="J11" s="387" t="s">
        <v>85</v>
      </c>
      <c r="K11" s="435" t="s">
        <v>86</v>
      </c>
    </row>
    <row r="12" ht="14.25" spans="1:11">
      <c r="A12" s="289" t="s">
        <v>90</v>
      </c>
      <c r="B12" s="309" t="s">
        <v>85</v>
      </c>
      <c r="C12" s="158" t="s">
        <v>86</v>
      </c>
      <c r="D12" s="295"/>
      <c r="E12" s="292" t="s">
        <v>91</v>
      </c>
      <c r="F12" s="309" t="s">
        <v>85</v>
      </c>
      <c r="G12" s="158" t="s">
        <v>86</v>
      </c>
      <c r="H12" s="158" t="s">
        <v>88</v>
      </c>
      <c r="I12" s="292" t="s">
        <v>92</v>
      </c>
      <c r="J12" s="309" t="s">
        <v>85</v>
      </c>
      <c r="K12" s="159" t="s">
        <v>86</v>
      </c>
    </row>
    <row r="13" ht="14.25" spans="1:11">
      <c r="A13" s="289" t="s">
        <v>93</v>
      </c>
      <c r="B13" s="309" t="s">
        <v>85</v>
      </c>
      <c r="C13" s="158" t="s">
        <v>86</v>
      </c>
      <c r="D13" s="295"/>
      <c r="E13" s="292" t="s">
        <v>94</v>
      </c>
      <c r="F13" s="158" t="s">
        <v>95</v>
      </c>
      <c r="G13" s="158" t="s">
        <v>96</v>
      </c>
      <c r="H13" s="158" t="s">
        <v>88</v>
      </c>
      <c r="I13" s="292" t="s">
        <v>97</v>
      </c>
      <c r="J13" s="309" t="s">
        <v>85</v>
      </c>
      <c r="K13" s="159" t="s">
        <v>86</v>
      </c>
    </row>
    <row r="14" ht="15" spans="1:11">
      <c r="A14" s="299" t="s">
        <v>98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53"/>
    </row>
    <row r="15" ht="15" spans="1:11">
      <c r="A15" s="384" t="s">
        <v>99</v>
      </c>
      <c r="B15" s="385"/>
      <c r="C15" s="385"/>
      <c r="D15" s="385"/>
      <c r="E15" s="385"/>
      <c r="F15" s="385"/>
      <c r="G15" s="385"/>
      <c r="H15" s="385"/>
      <c r="I15" s="385"/>
      <c r="J15" s="385"/>
      <c r="K15" s="434"/>
    </row>
    <row r="16" ht="14.25" spans="1:11">
      <c r="A16" s="391" t="s">
        <v>100</v>
      </c>
      <c r="B16" s="388" t="s">
        <v>95</v>
      </c>
      <c r="C16" s="388" t="s">
        <v>96</v>
      </c>
      <c r="D16" s="392"/>
      <c r="E16" s="393" t="s">
        <v>101</v>
      </c>
      <c r="F16" s="388" t="s">
        <v>95</v>
      </c>
      <c r="G16" s="388" t="s">
        <v>96</v>
      </c>
      <c r="H16" s="394"/>
      <c r="I16" s="393" t="s">
        <v>102</v>
      </c>
      <c r="J16" s="388" t="s">
        <v>95</v>
      </c>
      <c r="K16" s="435" t="s">
        <v>96</v>
      </c>
    </row>
    <row r="17" customHeight="1" spans="1:22">
      <c r="A17" s="326" t="s">
        <v>103</v>
      </c>
      <c r="B17" s="158" t="s">
        <v>95</v>
      </c>
      <c r="C17" s="158" t="s">
        <v>96</v>
      </c>
      <c r="D17" s="395"/>
      <c r="E17" s="327" t="s">
        <v>104</v>
      </c>
      <c r="F17" s="158" t="s">
        <v>95</v>
      </c>
      <c r="G17" s="158" t="s">
        <v>96</v>
      </c>
      <c r="H17" s="396"/>
      <c r="I17" s="327" t="s">
        <v>105</v>
      </c>
      <c r="J17" s="158" t="s">
        <v>95</v>
      </c>
      <c r="K17" s="159" t="s">
        <v>96</v>
      </c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</row>
    <row r="18" ht="18" customHeight="1" spans="1:11">
      <c r="A18" s="397" t="s">
        <v>106</v>
      </c>
      <c r="B18" s="398"/>
      <c r="C18" s="398"/>
      <c r="D18" s="398"/>
      <c r="E18" s="398"/>
      <c r="F18" s="398"/>
      <c r="G18" s="398"/>
      <c r="H18" s="398"/>
      <c r="I18" s="398"/>
      <c r="J18" s="398"/>
      <c r="K18" s="437"/>
    </row>
    <row r="19" s="379" customFormat="1" ht="18" customHeight="1" spans="1:11">
      <c r="A19" s="384" t="s">
        <v>107</v>
      </c>
      <c r="B19" s="385"/>
      <c r="C19" s="385"/>
      <c r="D19" s="385"/>
      <c r="E19" s="385"/>
      <c r="F19" s="385"/>
      <c r="G19" s="385"/>
      <c r="H19" s="385"/>
      <c r="I19" s="385"/>
      <c r="J19" s="385"/>
      <c r="K19" s="434"/>
    </row>
    <row r="20" customHeight="1" spans="1:11">
      <c r="A20" s="399" t="s">
        <v>108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38"/>
    </row>
    <row r="21" ht="21.75" customHeight="1" spans="1:11">
      <c r="A21" s="401" t="s">
        <v>109</v>
      </c>
      <c r="B21" s="402"/>
      <c r="C21" s="403" t="s">
        <v>110</v>
      </c>
      <c r="D21" s="403" t="s">
        <v>111</v>
      </c>
      <c r="E21" s="403" t="s">
        <v>112</v>
      </c>
      <c r="F21" s="403" t="s">
        <v>113</v>
      </c>
      <c r="G21" s="403" t="s">
        <v>114</v>
      </c>
      <c r="H21" s="404" t="s">
        <v>115</v>
      </c>
      <c r="I21" s="402"/>
      <c r="J21" s="439"/>
      <c r="K21" s="358" t="s">
        <v>116</v>
      </c>
    </row>
    <row r="22" ht="23" customHeight="1" spans="1:11">
      <c r="A22" s="405" t="s">
        <v>117</v>
      </c>
      <c r="B22" s="406"/>
      <c r="C22" s="406"/>
      <c r="D22" s="406" t="s">
        <v>95</v>
      </c>
      <c r="E22" s="406" t="s">
        <v>95</v>
      </c>
      <c r="F22" s="406" t="s">
        <v>95</v>
      </c>
      <c r="G22" s="406" t="s">
        <v>95</v>
      </c>
      <c r="H22" s="406"/>
      <c r="I22" s="406"/>
      <c r="J22" s="406"/>
      <c r="K22" s="440" t="s">
        <v>95</v>
      </c>
    </row>
    <row r="23" ht="23" customHeight="1" spans="1:11">
      <c r="A23" s="405"/>
      <c r="B23" s="406"/>
      <c r="C23" s="406"/>
      <c r="D23" s="406"/>
      <c r="E23" s="406"/>
      <c r="F23" s="406"/>
      <c r="G23" s="406"/>
      <c r="H23" s="406"/>
      <c r="I23" s="406"/>
      <c r="J23" s="406"/>
      <c r="K23" s="440"/>
    </row>
    <row r="24" ht="23" customHeight="1" spans="1:11">
      <c r="A24" s="405"/>
      <c r="B24" s="407"/>
      <c r="C24" s="406"/>
      <c r="D24" s="406"/>
      <c r="E24" s="406"/>
      <c r="F24" s="406"/>
      <c r="G24" s="406"/>
      <c r="H24" s="406"/>
      <c r="I24" s="406"/>
      <c r="J24" s="406"/>
      <c r="K24" s="440"/>
    </row>
    <row r="25" ht="23" customHeight="1" spans="1:11">
      <c r="A25" s="408"/>
      <c r="B25" s="409"/>
      <c r="C25" s="406"/>
      <c r="D25" s="406"/>
      <c r="E25" s="406"/>
      <c r="F25" s="406"/>
      <c r="G25" s="406"/>
      <c r="H25" s="406"/>
      <c r="I25" s="409"/>
      <c r="J25" s="409"/>
      <c r="K25" s="441"/>
    </row>
    <row r="26" ht="23" customHeight="1" spans="1:11">
      <c r="A26" s="410"/>
      <c r="B26" s="409"/>
      <c r="C26" s="409"/>
      <c r="D26" s="409"/>
      <c r="E26" s="409"/>
      <c r="F26" s="409"/>
      <c r="G26" s="409"/>
      <c r="H26" s="409"/>
      <c r="I26" s="409"/>
      <c r="J26" s="409"/>
      <c r="K26" s="441"/>
    </row>
    <row r="27" ht="23" customHeight="1" spans="1:11">
      <c r="A27" s="410"/>
      <c r="B27" s="409"/>
      <c r="C27" s="409"/>
      <c r="D27" s="409"/>
      <c r="E27" s="409"/>
      <c r="F27" s="409"/>
      <c r="G27" s="409"/>
      <c r="H27" s="409"/>
      <c r="I27" s="409"/>
      <c r="J27" s="409"/>
      <c r="K27" s="441"/>
    </row>
    <row r="28" ht="18" customHeight="1" spans="1:11">
      <c r="A28" s="411" t="s">
        <v>118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42"/>
    </row>
    <row r="29" ht="18.75" customHeight="1" spans="1:11">
      <c r="A29" s="413"/>
      <c r="B29" s="414"/>
      <c r="C29" s="414"/>
      <c r="D29" s="414"/>
      <c r="E29" s="414"/>
      <c r="F29" s="414"/>
      <c r="G29" s="414"/>
      <c r="H29" s="414"/>
      <c r="I29" s="414"/>
      <c r="J29" s="414"/>
      <c r="K29" s="443"/>
    </row>
    <row r="30" ht="18.75" customHeight="1" spans="1:11">
      <c r="A30" s="415"/>
      <c r="B30" s="416"/>
      <c r="C30" s="416"/>
      <c r="D30" s="416"/>
      <c r="E30" s="416"/>
      <c r="F30" s="416"/>
      <c r="G30" s="416"/>
      <c r="H30" s="416"/>
      <c r="I30" s="416"/>
      <c r="J30" s="416"/>
      <c r="K30" s="444"/>
    </row>
    <row r="31" ht="18" customHeight="1" spans="1:11">
      <c r="A31" s="411" t="s">
        <v>119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42"/>
    </row>
    <row r="32" ht="14.25" spans="1:11">
      <c r="A32" s="417" t="s">
        <v>120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45"/>
    </row>
    <row r="33" ht="15" spans="1:11">
      <c r="A33" s="166" t="s">
        <v>121</v>
      </c>
      <c r="B33" s="167"/>
      <c r="C33" s="158" t="s">
        <v>65</v>
      </c>
      <c r="D33" s="158" t="s">
        <v>66</v>
      </c>
      <c r="E33" s="419" t="s">
        <v>122</v>
      </c>
      <c r="F33" s="420"/>
      <c r="G33" s="420"/>
      <c r="H33" s="420"/>
      <c r="I33" s="420"/>
      <c r="J33" s="420"/>
      <c r="K33" s="446"/>
    </row>
    <row r="34" ht="15" spans="1:11">
      <c r="A34" s="421" t="s">
        <v>123</v>
      </c>
      <c r="B34" s="421"/>
      <c r="C34" s="421"/>
      <c r="D34" s="421"/>
      <c r="E34" s="421"/>
      <c r="F34" s="421"/>
      <c r="G34" s="421"/>
      <c r="H34" s="421"/>
      <c r="I34" s="421"/>
      <c r="J34" s="421"/>
      <c r="K34" s="421"/>
    </row>
    <row r="35" ht="21" customHeight="1" spans="1:11">
      <c r="A35" s="422"/>
      <c r="B35" s="423"/>
      <c r="C35" s="423"/>
      <c r="D35" s="423"/>
      <c r="E35" s="423"/>
      <c r="F35" s="423"/>
      <c r="G35" s="423"/>
      <c r="H35" s="423"/>
      <c r="I35" s="423"/>
      <c r="J35" s="423"/>
      <c r="K35" s="447"/>
    </row>
    <row r="36" ht="21" customHeight="1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64"/>
    </row>
    <row r="37" ht="21" customHeight="1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64"/>
    </row>
    <row r="38" ht="21" customHeight="1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64"/>
    </row>
    <row r="39" ht="21" customHeight="1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64"/>
    </row>
    <row r="40" ht="21" customHeight="1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64"/>
    </row>
    <row r="41" ht="21" customHeight="1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64"/>
    </row>
    <row r="42" ht="15" spans="1:11">
      <c r="A42" s="329" t="s">
        <v>124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62"/>
    </row>
    <row r="43" ht="15" spans="1:11">
      <c r="A43" s="384" t="s">
        <v>125</v>
      </c>
      <c r="B43" s="385"/>
      <c r="C43" s="385"/>
      <c r="D43" s="385"/>
      <c r="E43" s="385"/>
      <c r="F43" s="385"/>
      <c r="G43" s="385"/>
      <c r="H43" s="385"/>
      <c r="I43" s="385"/>
      <c r="J43" s="385"/>
      <c r="K43" s="434"/>
    </row>
    <row r="44" ht="14.25" spans="1:11">
      <c r="A44" s="391" t="s">
        <v>126</v>
      </c>
      <c r="B44" s="388" t="s">
        <v>95</v>
      </c>
      <c r="C44" s="388" t="s">
        <v>96</v>
      </c>
      <c r="D44" s="388" t="s">
        <v>88</v>
      </c>
      <c r="E44" s="393" t="s">
        <v>127</v>
      </c>
      <c r="F44" s="388" t="s">
        <v>95</v>
      </c>
      <c r="G44" s="388" t="s">
        <v>96</v>
      </c>
      <c r="H44" s="388" t="s">
        <v>88</v>
      </c>
      <c r="I44" s="393" t="s">
        <v>128</v>
      </c>
      <c r="J44" s="388" t="s">
        <v>95</v>
      </c>
      <c r="K44" s="435" t="s">
        <v>96</v>
      </c>
    </row>
    <row r="45" ht="14.25" spans="1:11">
      <c r="A45" s="326" t="s">
        <v>87</v>
      </c>
      <c r="B45" s="158" t="s">
        <v>95</v>
      </c>
      <c r="C45" s="158" t="s">
        <v>96</v>
      </c>
      <c r="D45" s="158" t="s">
        <v>88</v>
      </c>
      <c r="E45" s="327" t="s">
        <v>94</v>
      </c>
      <c r="F45" s="158" t="s">
        <v>95</v>
      </c>
      <c r="G45" s="158" t="s">
        <v>96</v>
      </c>
      <c r="H45" s="158" t="s">
        <v>88</v>
      </c>
      <c r="I45" s="327" t="s">
        <v>105</v>
      </c>
      <c r="J45" s="158" t="s">
        <v>95</v>
      </c>
      <c r="K45" s="159" t="s">
        <v>96</v>
      </c>
    </row>
    <row r="46" ht="15" spans="1:11">
      <c r="A46" s="299" t="s">
        <v>98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53"/>
    </row>
    <row r="47" ht="15" spans="1:11">
      <c r="A47" s="421" t="s">
        <v>129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</row>
    <row r="48" ht="15" spans="1:11">
      <c r="A48" s="422"/>
      <c r="B48" s="423"/>
      <c r="C48" s="423"/>
      <c r="D48" s="423"/>
      <c r="E48" s="423"/>
      <c r="F48" s="423"/>
      <c r="G48" s="423"/>
      <c r="H48" s="423"/>
      <c r="I48" s="423"/>
      <c r="J48" s="423"/>
      <c r="K48" s="447"/>
    </row>
    <row r="49" ht="15" spans="1:11">
      <c r="A49" s="424" t="s">
        <v>130</v>
      </c>
      <c r="B49" s="425" t="s">
        <v>131</v>
      </c>
      <c r="C49" s="425"/>
      <c r="D49" s="426" t="s">
        <v>132</v>
      </c>
      <c r="E49" s="427" t="s">
        <v>133</v>
      </c>
      <c r="F49" s="428" t="s">
        <v>134</v>
      </c>
      <c r="G49" s="429">
        <v>45428</v>
      </c>
      <c r="H49" s="430" t="s">
        <v>135</v>
      </c>
      <c r="I49" s="448"/>
      <c r="J49" s="449" t="s">
        <v>136</v>
      </c>
      <c r="K49" s="450"/>
    </row>
    <row r="50" ht="15" spans="1:11">
      <c r="A50" s="421" t="s">
        <v>137</v>
      </c>
      <c r="B50" s="421"/>
      <c r="C50" s="421"/>
      <c r="D50" s="421"/>
      <c r="E50" s="421"/>
      <c r="F50" s="421"/>
      <c r="G50" s="421"/>
      <c r="H50" s="421"/>
      <c r="I50" s="421"/>
      <c r="J50" s="421"/>
      <c r="K50" s="421"/>
    </row>
    <row r="51" ht="24" customHeight="1" spans="1:11">
      <c r="A51" s="431" t="s">
        <v>138</v>
      </c>
      <c r="B51" s="432"/>
      <c r="C51" s="432"/>
      <c r="D51" s="432"/>
      <c r="E51" s="432"/>
      <c r="F51" s="432"/>
      <c r="G51" s="432"/>
      <c r="H51" s="432"/>
      <c r="I51" s="432"/>
      <c r="J51" s="432"/>
      <c r="K51" s="451"/>
    </row>
    <row r="52" ht="15" spans="1:11">
      <c r="A52" s="424" t="s">
        <v>130</v>
      </c>
      <c r="B52" s="425" t="s">
        <v>131</v>
      </c>
      <c r="C52" s="425"/>
      <c r="D52" s="426" t="s">
        <v>132</v>
      </c>
      <c r="E52" s="427" t="s">
        <v>133</v>
      </c>
      <c r="F52" s="428" t="s">
        <v>139</v>
      </c>
      <c r="G52" s="429">
        <v>45428</v>
      </c>
      <c r="H52" s="430" t="s">
        <v>135</v>
      </c>
      <c r="I52" s="448"/>
      <c r="J52" s="449" t="s">
        <v>136</v>
      </c>
      <c r="K52" s="4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M18" sqref="M18"/>
    </sheetView>
  </sheetViews>
  <sheetFormatPr defaultColWidth="9" defaultRowHeight="14.25"/>
  <cols>
    <col min="1" max="1" width="19.25" style="88" customWidth="1"/>
    <col min="2" max="2" width="9" style="88" customWidth="1"/>
    <col min="3" max="4" width="10.625" style="89" customWidth="1"/>
    <col min="5" max="6" width="10.625" style="88" customWidth="1"/>
    <col min="7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70" customWidth="1"/>
    <col min="17" max="254" width="9" style="88"/>
    <col min="255" max="16384" width="9" style="91"/>
  </cols>
  <sheetData>
    <row r="1" s="88" customFormat="1" ht="29" customHeight="1" spans="1:257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TAJJFK91832</v>
      </c>
      <c r="C2" s="97"/>
      <c r="D2" s="98"/>
      <c r="E2" s="99" t="s">
        <v>67</v>
      </c>
      <c r="F2" s="100" t="s">
        <v>68</v>
      </c>
      <c r="G2" s="100"/>
      <c r="H2" s="100"/>
      <c r="I2" s="101"/>
      <c r="J2" s="127" t="s">
        <v>57</v>
      </c>
      <c r="K2" s="128" t="s">
        <v>56</v>
      </c>
      <c r="L2" s="128"/>
      <c r="M2" s="128"/>
      <c r="N2" s="128"/>
      <c r="O2" s="129"/>
      <c r="P2" s="13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2" t="s">
        <v>141</v>
      </c>
      <c r="B3" s="103" t="s">
        <v>142</v>
      </c>
      <c r="C3" s="104"/>
      <c r="D3" s="103"/>
      <c r="E3" s="103"/>
      <c r="F3" s="103"/>
      <c r="G3" s="103"/>
      <c r="H3" s="103"/>
      <c r="I3" s="105"/>
      <c r="J3" s="131"/>
      <c r="K3" s="131"/>
      <c r="L3" s="131"/>
      <c r="M3" s="131"/>
      <c r="N3" s="131"/>
      <c r="O3" s="132"/>
      <c r="P3" s="133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2"/>
      <c r="B4" s="106"/>
      <c r="C4" s="107" t="s">
        <v>111</v>
      </c>
      <c r="D4" s="107" t="s">
        <v>112</v>
      </c>
      <c r="E4" s="107" t="s">
        <v>113</v>
      </c>
      <c r="F4" s="107" t="s">
        <v>114</v>
      </c>
      <c r="G4" s="108"/>
      <c r="H4" s="240"/>
      <c r="I4" s="105"/>
      <c r="J4" s="134"/>
      <c r="K4" s="375" t="s">
        <v>143</v>
      </c>
      <c r="L4" s="375" t="s">
        <v>144</v>
      </c>
      <c r="M4" s="375" t="s">
        <v>145</v>
      </c>
      <c r="N4" s="135"/>
      <c r="O4" s="135"/>
      <c r="P4" s="136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2"/>
      <c r="B5" s="106"/>
      <c r="C5" s="107" t="s">
        <v>146</v>
      </c>
      <c r="D5" s="107" t="s">
        <v>147</v>
      </c>
      <c r="E5" s="107" t="s">
        <v>148</v>
      </c>
      <c r="F5" s="107" t="s">
        <v>149</v>
      </c>
      <c r="G5" s="108"/>
      <c r="H5" s="240"/>
      <c r="I5" s="109"/>
      <c r="J5" s="137"/>
      <c r="K5" s="138"/>
      <c r="L5" s="376" t="s">
        <v>113</v>
      </c>
      <c r="M5" s="376" t="s">
        <v>113</v>
      </c>
      <c r="N5" s="377"/>
      <c r="O5" s="138"/>
      <c r="P5" s="139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110" t="s">
        <v>150</v>
      </c>
      <c r="B6" s="111"/>
      <c r="C6" s="112">
        <f>D6-2</f>
        <v>68</v>
      </c>
      <c r="D6" s="107">
        <v>70</v>
      </c>
      <c r="E6" s="112">
        <f>D6+2</f>
        <v>72</v>
      </c>
      <c r="F6" s="112">
        <f>E6+2</f>
        <v>74</v>
      </c>
      <c r="G6" s="111"/>
      <c r="H6" s="111"/>
      <c r="I6" s="109"/>
      <c r="J6" s="137"/>
      <c r="K6" s="137"/>
      <c r="L6" s="137" t="s">
        <v>151</v>
      </c>
      <c r="M6" s="137"/>
      <c r="N6" s="137"/>
      <c r="O6" s="137"/>
      <c r="P6" s="142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110" t="s">
        <v>152</v>
      </c>
      <c r="B7" s="111"/>
      <c r="C7" s="112">
        <f>D7-2</f>
        <v>63</v>
      </c>
      <c r="D7" s="107">
        <v>65</v>
      </c>
      <c r="E7" s="112">
        <f>D7+2</f>
        <v>67</v>
      </c>
      <c r="F7" s="112">
        <f>E7+2</f>
        <v>69</v>
      </c>
      <c r="G7" s="111"/>
      <c r="H7" s="111"/>
      <c r="I7" s="109"/>
      <c r="J7" s="137"/>
      <c r="K7" s="137"/>
      <c r="L7" s="137" t="s">
        <v>153</v>
      </c>
      <c r="M7" s="137"/>
      <c r="N7" s="137"/>
      <c r="O7" s="137"/>
      <c r="P7" s="142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110" t="s">
        <v>154</v>
      </c>
      <c r="B8" s="111"/>
      <c r="C8" s="112">
        <f>D8-4</f>
        <v>102</v>
      </c>
      <c r="D8" s="107">
        <v>106</v>
      </c>
      <c r="E8" s="112">
        <f>D8+4</f>
        <v>110</v>
      </c>
      <c r="F8" s="112">
        <f>E8+4</f>
        <v>114</v>
      </c>
      <c r="G8" s="111"/>
      <c r="H8" s="111"/>
      <c r="I8" s="109"/>
      <c r="J8" s="137"/>
      <c r="K8" s="137"/>
      <c r="L8" s="137" t="s">
        <v>151</v>
      </c>
      <c r="M8" s="137"/>
      <c r="N8" s="137"/>
      <c r="O8" s="137"/>
      <c r="P8" s="142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110" t="s">
        <v>155</v>
      </c>
      <c r="B9" s="111"/>
      <c r="C9" s="112">
        <f>D9-4</f>
        <v>100</v>
      </c>
      <c r="D9" s="107">
        <v>104</v>
      </c>
      <c r="E9" s="112">
        <f>D9+4</f>
        <v>108</v>
      </c>
      <c r="F9" s="112">
        <f>E9+5</f>
        <v>113</v>
      </c>
      <c r="G9" s="111"/>
      <c r="H9" s="111"/>
      <c r="I9" s="109"/>
      <c r="J9" s="137"/>
      <c r="K9" s="137"/>
      <c r="L9" s="137" t="s">
        <v>156</v>
      </c>
      <c r="M9" s="137"/>
      <c r="N9" s="137"/>
      <c r="O9" s="137"/>
      <c r="P9" s="142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110" t="s">
        <v>157</v>
      </c>
      <c r="B10" s="111"/>
      <c r="C10" s="112">
        <f>D10-1.2</f>
        <v>44.8</v>
      </c>
      <c r="D10" s="107">
        <v>46</v>
      </c>
      <c r="E10" s="112">
        <f>D10+1.2</f>
        <v>47.2</v>
      </c>
      <c r="F10" s="112">
        <f>E10+1.2</f>
        <v>48.4</v>
      </c>
      <c r="G10" s="111"/>
      <c r="H10" s="111"/>
      <c r="I10" s="109"/>
      <c r="J10" s="137"/>
      <c r="K10" s="137"/>
      <c r="L10" s="137" t="s">
        <v>158</v>
      </c>
      <c r="M10" s="137"/>
      <c r="N10" s="137"/>
      <c r="O10" s="137"/>
      <c r="P10" s="142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110" t="s">
        <v>159</v>
      </c>
      <c r="B11" s="111"/>
      <c r="C11" s="112">
        <f>D11-1.2</f>
        <v>59.8</v>
      </c>
      <c r="D11" s="107">
        <v>61</v>
      </c>
      <c r="E11" s="112">
        <f>D11+1.2</f>
        <v>62.2</v>
      </c>
      <c r="F11" s="112">
        <f>E11+1.2</f>
        <v>63.4</v>
      </c>
      <c r="G11" s="111"/>
      <c r="H11" s="111"/>
      <c r="I11" s="109"/>
      <c r="J11" s="137"/>
      <c r="K11" s="137"/>
      <c r="L11" s="137" t="s">
        <v>160</v>
      </c>
      <c r="M11" s="137"/>
      <c r="N11" s="137"/>
      <c r="O11" s="137"/>
      <c r="P11" s="14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110" t="s">
        <v>161</v>
      </c>
      <c r="B12" s="113"/>
      <c r="C12" s="114">
        <f>D12-0.7</f>
        <v>17.8</v>
      </c>
      <c r="D12" s="107">
        <v>18.5</v>
      </c>
      <c r="E12" s="114">
        <f>D12+0.7</f>
        <v>19.2</v>
      </c>
      <c r="F12" s="114">
        <f>E12+0.7</f>
        <v>19.9</v>
      </c>
      <c r="G12" s="113"/>
      <c r="H12" s="113"/>
      <c r="I12" s="109"/>
      <c r="J12" s="137"/>
      <c r="K12" s="137"/>
      <c r="L12" s="137" t="s">
        <v>153</v>
      </c>
      <c r="M12" s="137"/>
      <c r="N12" s="137"/>
      <c r="O12" s="137"/>
      <c r="P12" s="142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110" t="s">
        <v>162</v>
      </c>
      <c r="B13" s="113"/>
      <c r="C13" s="112">
        <f>D13-0.6</f>
        <v>14.9</v>
      </c>
      <c r="D13" s="107">
        <v>15.5</v>
      </c>
      <c r="E13" s="112">
        <f>D13+0.6</f>
        <v>16.1</v>
      </c>
      <c r="F13" s="112">
        <f>E13+0.6</f>
        <v>16.7</v>
      </c>
      <c r="G13" s="113"/>
      <c r="H13" s="113"/>
      <c r="I13" s="109"/>
      <c r="J13" s="137"/>
      <c r="K13" s="137"/>
      <c r="L13" s="137" t="s">
        <v>153</v>
      </c>
      <c r="M13" s="137"/>
      <c r="N13" s="137"/>
      <c r="O13" s="137"/>
      <c r="P13" s="142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110" t="s">
        <v>163</v>
      </c>
      <c r="B14" s="111"/>
      <c r="C14" s="112">
        <f>D14-0.4</f>
        <v>10.1</v>
      </c>
      <c r="D14" s="107">
        <v>10.5</v>
      </c>
      <c r="E14" s="112">
        <f>D14+0.4</f>
        <v>10.9</v>
      </c>
      <c r="F14" s="112">
        <f>E14+0.4</f>
        <v>11.3</v>
      </c>
      <c r="G14" s="111"/>
      <c r="H14" s="111"/>
      <c r="I14" s="109"/>
      <c r="J14" s="137"/>
      <c r="K14" s="137"/>
      <c r="L14" s="137" t="s">
        <v>164</v>
      </c>
      <c r="M14" s="137"/>
      <c r="N14" s="137"/>
      <c r="O14" s="137"/>
      <c r="P14" s="142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110" t="s">
        <v>165</v>
      </c>
      <c r="B15" s="111"/>
      <c r="C15" s="112">
        <f>D15-1</f>
        <v>43.5</v>
      </c>
      <c r="D15" s="107">
        <v>44.5</v>
      </c>
      <c r="E15" s="112">
        <f>D15+1</f>
        <v>45.5</v>
      </c>
      <c r="F15" s="112">
        <f>E15+1</f>
        <v>46.5</v>
      </c>
      <c r="G15" s="111"/>
      <c r="H15" s="111"/>
      <c r="I15" s="109"/>
      <c r="J15" s="137"/>
      <c r="K15" s="137"/>
      <c r="L15" s="137" t="s">
        <v>153</v>
      </c>
      <c r="M15" s="137"/>
      <c r="N15" s="137"/>
      <c r="O15" s="137"/>
      <c r="P15" s="142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110" t="s">
        <v>166</v>
      </c>
      <c r="B16" s="111"/>
      <c r="C16" s="112">
        <f>D16-1</f>
        <v>47</v>
      </c>
      <c r="D16" s="107">
        <v>48</v>
      </c>
      <c r="E16" s="112">
        <f>D16+1</f>
        <v>49</v>
      </c>
      <c r="F16" s="112">
        <f>E16+1</f>
        <v>50</v>
      </c>
      <c r="G16" s="111"/>
      <c r="H16" s="111"/>
      <c r="I16" s="109"/>
      <c r="J16" s="137"/>
      <c r="K16" s="137"/>
      <c r="L16" s="137" t="s">
        <v>153</v>
      </c>
      <c r="M16" s="137"/>
      <c r="N16" s="137"/>
      <c r="O16" s="137"/>
      <c r="P16" s="142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110" t="s">
        <v>167</v>
      </c>
      <c r="B17" s="115"/>
      <c r="C17" s="112">
        <f>D17-1.5</f>
        <v>20</v>
      </c>
      <c r="D17" s="107">
        <v>21.5</v>
      </c>
      <c r="E17" s="112">
        <f>D17</f>
        <v>21.5</v>
      </c>
      <c r="F17" s="112">
        <f>E17+2</f>
        <v>23.5</v>
      </c>
      <c r="G17" s="115"/>
      <c r="H17" s="248"/>
      <c r="I17" s="109"/>
      <c r="J17" s="137"/>
      <c r="K17" s="137"/>
      <c r="L17" s="137" t="s">
        <v>153</v>
      </c>
      <c r="M17" s="137"/>
      <c r="N17" s="137"/>
      <c r="O17" s="137"/>
      <c r="P17" s="142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116" t="s">
        <v>168</v>
      </c>
      <c r="B18" s="117"/>
      <c r="C18" s="118">
        <f>D18</f>
        <v>4.2</v>
      </c>
      <c r="D18" s="119">
        <v>4.2</v>
      </c>
      <c r="E18" s="118">
        <f>D18</f>
        <v>4.2</v>
      </c>
      <c r="F18" s="118">
        <f>E18</f>
        <v>4.2</v>
      </c>
      <c r="G18" s="117"/>
      <c r="H18" s="117"/>
      <c r="I18" s="120"/>
      <c r="J18" s="144"/>
      <c r="K18" s="144"/>
      <c r="L18" s="145" t="s">
        <v>153</v>
      </c>
      <c r="M18" s="144"/>
      <c r="N18" s="144"/>
      <c r="O18" s="145"/>
      <c r="P18" s="146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16.5" spans="1:257">
      <c r="A19" s="371"/>
      <c r="B19" s="372"/>
      <c r="C19" s="373"/>
      <c r="D19" s="373"/>
      <c r="E19" s="374"/>
      <c r="F19" s="373"/>
      <c r="G19" s="373"/>
      <c r="H19" s="373"/>
      <c r="P19" s="126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16.5" spans="1:257">
      <c r="A20" s="371"/>
      <c r="B20" s="372"/>
      <c r="C20" s="373"/>
      <c r="D20" s="373"/>
      <c r="E20" s="374"/>
      <c r="F20" s="373"/>
      <c r="G20" s="373"/>
      <c r="H20" s="373"/>
      <c r="P20" s="126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spans="1:257">
      <c r="A21" s="124" t="s">
        <v>169</v>
      </c>
      <c r="B21" s="124"/>
      <c r="C21" s="125"/>
      <c r="D21" s="125"/>
      <c r="P21" s="126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spans="3:257">
      <c r="C22" s="89"/>
      <c r="D22" s="89"/>
      <c r="J22" s="147" t="s">
        <v>170</v>
      </c>
      <c r="K22" s="378">
        <v>45428</v>
      </c>
      <c r="L22" s="147" t="s">
        <v>171</v>
      </c>
      <c r="M22" s="147" t="s">
        <v>133</v>
      </c>
      <c r="N22" s="147" t="s">
        <v>172</v>
      </c>
      <c r="O22" s="88" t="s">
        <v>136</v>
      </c>
      <c r="P22" s="126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0" workbookViewId="0">
      <selection activeCell="A32" sqref="A32:K34"/>
    </sheetView>
  </sheetViews>
  <sheetFormatPr defaultColWidth="10" defaultRowHeight="16.5" customHeight="1"/>
  <cols>
    <col min="1" max="1" width="10.875" style="274" customWidth="1"/>
    <col min="2" max="16384" width="10" style="274"/>
  </cols>
  <sheetData>
    <row r="1" ht="22.5" customHeight="1" spans="1:11">
      <c r="A1" s="152" t="s">
        <v>173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75" t="s">
        <v>53</v>
      </c>
      <c r="B2" s="276" t="s">
        <v>54</v>
      </c>
      <c r="C2" s="276"/>
      <c r="D2" s="277" t="s">
        <v>55</v>
      </c>
      <c r="E2" s="277"/>
      <c r="F2" s="276" t="s">
        <v>56</v>
      </c>
      <c r="G2" s="276"/>
      <c r="H2" s="278" t="s">
        <v>57</v>
      </c>
      <c r="I2" s="349" t="s">
        <v>56</v>
      </c>
      <c r="J2" s="349"/>
      <c r="K2" s="350"/>
    </row>
    <row r="3" customHeight="1" spans="1:11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customHeight="1" spans="1:11">
      <c r="A4" s="285" t="s">
        <v>61</v>
      </c>
      <c r="B4" s="158"/>
      <c r="C4" s="159"/>
      <c r="D4" s="285" t="s">
        <v>63</v>
      </c>
      <c r="E4" s="286"/>
      <c r="F4" s="287"/>
      <c r="G4" s="288"/>
      <c r="H4" s="285" t="s">
        <v>64</v>
      </c>
      <c r="I4" s="286"/>
      <c r="J4" s="158" t="s">
        <v>65</v>
      </c>
      <c r="K4" s="159" t="s">
        <v>66</v>
      </c>
    </row>
    <row r="5" customHeight="1" spans="1:11">
      <c r="A5" s="289" t="s">
        <v>67</v>
      </c>
      <c r="B5" s="158"/>
      <c r="C5" s="159"/>
      <c r="D5" s="285" t="s">
        <v>69</v>
      </c>
      <c r="E5" s="286"/>
      <c r="F5" s="287"/>
      <c r="G5" s="288"/>
      <c r="H5" s="285" t="s">
        <v>70</v>
      </c>
      <c r="I5" s="286"/>
      <c r="J5" s="158" t="s">
        <v>65</v>
      </c>
      <c r="K5" s="159" t="s">
        <v>66</v>
      </c>
    </row>
    <row r="6" customHeight="1" spans="1:11">
      <c r="A6" s="285" t="s">
        <v>71</v>
      </c>
      <c r="B6" s="290"/>
      <c r="C6" s="291"/>
      <c r="D6" s="289" t="s">
        <v>73</v>
      </c>
      <c r="E6" s="292"/>
      <c r="F6" s="287"/>
      <c r="G6" s="288"/>
      <c r="H6" s="285" t="s">
        <v>74</v>
      </c>
      <c r="I6" s="286"/>
      <c r="J6" s="158" t="s">
        <v>65</v>
      </c>
      <c r="K6" s="159" t="s">
        <v>66</v>
      </c>
    </row>
    <row r="7" customHeight="1" spans="1:11">
      <c r="A7" s="285" t="s">
        <v>75</v>
      </c>
      <c r="B7" s="293"/>
      <c r="C7" s="294"/>
      <c r="D7" s="289" t="s">
        <v>76</v>
      </c>
      <c r="E7" s="295"/>
      <c r="F7" s="287"/>
      <c r="G7" s="288"/>
      <c r="H7" s="285" t="s">
        <v>77</v>
      </c>
      <c r="I7" s="286"/>
      <c r="J7" s="158" t="s">
        <v>65</v>
      </c>
      <c r="K7" s="159" t="s">
        <v>66</v>
      </c>
    </row>
    <row r="8" customHeight="1" spans="1:16">
      <c r="A8" s="296" t="s">
        <v>78</v>
      </c>
      <c r="B8" s="297"/>
      <c r="C8" s="298"/>
      <c r="D8" s="299" t="s">
        <v>80</v>
      </c>
      <c r="E8" s="300"/>
      <c r="F8" s="301"/>
      <c r="G8" s="302"/>
      <c r="H8" s="299" t="s">
        <v>81</v>
      </c>
      <c r="I8" s="300"/>
      <c r="J8" s="319" t="s">
        <v>65</v>
      </c>
      <c r="K8" s="351" t="s">
        <v>66</v>
      </c>
      <c r="P8" s="211" t="s">
        <v>174</v>
      </c>
    </row>
    <row r="9" customHeight="1" spans="1:11">
      <c r="A9" s="303" t="s">
        <v>175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customHeight="1" spans="1:11">
      <c r="A10" s="304" t="s">
        <v>84</v>
      </c>
      <c r="B10" s="305" t="s">
        <v>85</v>
      </c>
      <c r="C10" s="306" t="s">
        <v>86</v>
      </c>
      <c r="D10" s="307"/>
      <c r="E10" s="308" t="s">
        <v>89</v>
      </c>
      <c r="F10" s="305" t="s">
        <v>85</v>
      </c>
      <c r="G10" s="306" t="s">
        <v>86</v>
      </c>
      <c r="H10" s="305"/>
      <c r="I10" s="308" t="s">
        <v>87</v>
      </c>
      <c r="J10" s="305" t="s">
        <v>85</v>
      </c>
      <c r="K10" s="352" t="s">
        <v>86</v>
      </c>
    </row>
    <row r="11" customHeight="1" spans="1:11">
      <c r="A11" s="289" t="s">
        <v>90</v>
      </c>
      <c r="B11" s="309" t="s">
        <v>85</v>
      </c>
      <c r="C11" s="158" t="s">
        <v>86</v>
      </c>
      <c r="D11" s="295"/>
      <c r="E11" s="292" t="s">
        <v>92</v>
      </c>
      <c r="F11" s="309" t="s">
        <v>85</v>
      </c>
      <c r="G11" s="158" t="s">
        <v>86</v>
      </c>
      <c r="H11" s="309"/>
      <c r="I11" s="292" t="s">
        <v>97</v>
      </c>
      <c r="J11" s="309" t="s">
        <v>85</v>
      </c>
      <c r="K11" s="159" t="s">
        <v>86</v>
      </c>
    </row>
    <row r="12" customHeight="1" spans="1:11">
      <c r="A12" s="299" t="s">
        <v>122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53"/>
    </row>
    <row r="13" customHeight="1" spans="1:11">
      <c r="A13" s="310" t="s">
        <v>176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customHeight="1" spans="1:11">
      <c r="A14" s="311" t="s">
        <v>177</v>
      </c>
      <c r="B14" s="312"/>
      <c r="C14" s="312"/>
      <c r="D14" s="312"/>
      <c r="E14" s="312"/>
      <c r="F14" s="312"/>
      <c r="G14" s="312"/>
      <c r="H14" s="313"/>
      <c r="I14" s="354"/>
      <c r="J14" s="354"/>
      <c r="K14" s="355"/>
    </row>
    <row r="15" customHeight="1" spans="1:11">
      <c r="A15" s="314"/>
      <c r="B15" s="315"/>
      <c r="C15" s="315"/>
      <c r="D15" s="316"/>
      <c r="E15" s="317"/>
      <c r="F15" s="315"/>
      <c r="G15" s="315"/>
      <c r="H15" s="316"/>
      <c r="I15" s="356"/>
      <c r="J15" s="357"/>
      <c r="K15" s="358"/>
    </row>
    <row r="16" customHeight="1" spans="1:11">
      <c r="A16" s="318"/>
      <c r="B16" s="319"/>
      <c r="C16" s="319"/>
      <c r="D16" s="319"/>
      <c r="E16" s="319"/>
      <c r="F16" s="319"/>
      <c r="G16" s="319"/>
      <c r="H16" s="319"/>
      <c r="I16" s="319"/>
      <c r="J16" s="319"/>
      <c r="K16" s="351"/>
    </row>
    <row r="17" customHeight="1" spans="1:11">
      <c r="A17" s="310" t="s">
        <v>178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customHeight="1" spans="1:11">
      <c r="A18" s="320" t="s">
        <v>179</v>
      </c>
      <c r="B18" s="321"/>
      <c r="C18" s="321"/>
      <c r="D18" s="321"/>
      <c r="E18" s="321"/>
      <c r="F18" s="321"/>
      <c r="G18" s="321"/>
      <c r="H18" s="321"/>
      <c r="I18" s="354"/>
      <c r="J18" s="354"/>
      <c r="K18" s="355"/>
    </row>
    <row r="19" customHeight="1" spans="1:11">
      <c r="A19" s="314"/>
      <c r="B19" s="315"/>
      <c r="C19" s="315"/>
      <c r="D19" s="316"/>
      <c r="E19" s="317"/>
      <c r="F19" s="315"/>
      <c r="G19" s="315"/>
      <c r="H19" s="316"/>
      <c r="I19" s="356"/>
      <c r="J19" s="357"/>
      <c r="K19" s="358"/>
    </row>
    <row r="20" customHeight="1" spans="1:1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51"/>
    </row>
    <row r="21" customHeight="1" spans="1:11">
      <c r="A21" s="322" t="s">
        <v>119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customHeight="1" spans="1:11">
      <c r="A22" s="153" t="s">
        <v>120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121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323" t="s">
        <v>180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59"/>
    </row>
    <row r="25" customHeight="1" spans="1:1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60"/>
    </row>
    <row r="26" customHeight="1" spans="1:11">
      <c r="A26" s="303" t="s">
        <v>125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customHeight="1" spans="1:11">
      <c r="A27" s="279" t="s">
        <v>126</v>
      </c>
      <c r="B27" s="306" t="s">
        <v>95</v>
      </c>
      <c r="C27" s="306" t="s">
        <v>96</v>
      </c>
      <c r="D27" s="306" t="s">
        <v>88</v>
      </c>
      <c r="E27" s="280" t="s">
        <v>127</v>
      </c>
      <c r="F27" s="306" t="s">
        <v>95</v>
      </c>
      <c r="G27" s="306" t="s">
        <v>96</v>
      </c>
      <c r="H27" s="306" t="s">
        <v>88</v>
      </c>
      <c r="I27" s="280" t="s">
        <v>128</v>
      </c>
      <c r="J27" s="306" t="s">
        <v>95</v>
      </c>
      <c r="K27" s="352" t="s">
        <v>96</v>
      </c>
    </row>
    <row r="28" customHeight="1" spans="1:11">
      <c r="A28" s="326" t="s">
        <v>87</v>
      </c>
      <c r="B28" s="158" t="s">
        <v>95</v>
      </c>
      <c r="C28" s="158" t="s">
        <v>96</v>
      </c>
      <c r="D28" s="158" t="s">
        <v>88</v>
      </c>
      <c r="E28" s="327" t="s">
        <v>94</v>
      </c>
      <c r="F28" s="158" t="s">
        <v>95</v>
      </c>
      <c r="G28" s="158" t="s">
        <v>96</v>
      </c>
      <c r="H28" s="158" t="s">
        <v>88</v>
      </c>
      <c r="I28" s="327" t="s">
        <v>105</v>
      </c>
      <c r="J28" s="158" t="s">
        <v>95</v>
      </c>
      <c r="K28" s="159" t="s">
        <v>96</v>
      </c>
    </row>
    <row r="29" customHeight="1" spans="1:11">
      <c r="A29" s="285" t="s">
        <v>98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1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2"/>
    </row>
    <row r="31" customHeight="1" spans="1:11">
      <c r="A31" s="331" t="s">
        <v>181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ht="21" customHeight="1" spans="1:1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63"/>
    </row>
    <row r="33" ht="21" customHeight="1" spans="1:1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64"/>
    </row>
    <row r="34" ht="21" customHeight="1" spans="1:1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64"/>
    </row>
    <row r="35" ht="21" customHeight="1" spans="1:1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64"/>
    </row>
    <row r="36" ht="21" customHeight="1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64"/>
    </row>
    <row r="37" ht="21" customHeight="1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64"/>
    </row>
    <row r="38" ht="21" customHeight="1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64"/>
    </row>
    <row r="39" ht="21" customHeight="1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64"/>
    </row>
    <row r="40" ht="21" customHeight="1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64"/>
    </row>
    <row r="41" ht="21" customHeight="1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64"/>
    </row>
    <row r="42" ht="21" customHeight="1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64"/>
    </row>
    <row r="43" ht="17.25" customHeight="1" spans="1:11">
      <c r="A43" s="329" t="s">
        <v>124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2"/>
    </row>
    <row r="44" customHeight="1" spans="1:11">
      <c r="A44" s="331" t="s">
        <v>182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ht="18" customHeight="1" spans="1:11">
      <c r="A45" s="336" t="s">
        <v>122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65"/>
    </row>
    <row r="46" ht="18" customHeight="1" spans="1:11">
      <c r="A46" s="336" t="s">
        <v>183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65"/>
    </row>
    <row r="47" ht="18" customHeight="1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60"/>
    </row>
    <row r="48" ht="21" customHeight="1" spans="1:11">
      <c r="A48" s="338" t="s">
        <v>130</v>
      </c>
      <c r="B48" s="339" t="s">
        <v>131</v>
      </c>
      <c r="C48" s="339"/>
      <c r="D48" s="340" t="s">
        <v>132</v>
      </c>
      <c r="E48" s="340" t="s">
        <v>133</v>
      </c>
      <c r="F48" s="340" t="s">
        <v>134</v>
      </c>
      <c r="G48" s="341">
        <v>45424</v>
      </c>
      <c r="H48" s="342" t="s">
        <v>135</v>
      </c>
      <c r="I48" s="342"/>
      <c r="J48" s="339" t="s">
        <v>136</v>
      </c>
      <c r="K48" s="366"/>
    </row>
    <row r="49" customHeight="1" spans="1:11">
      <c r="A49" s="343" t="s">
        <v>137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67"/>
    </row>
    <row r="50" customHeight="1" spans="1:1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68"/>
    </row>
    <row r="51" customHeight="1" spans="1:1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69"/>
    </row>
    <row r="52" ht="21" customHeight="1" spans="1:11">
      <c r="A52" s="338" t="s">
        <v>130</v>
      </c>
      <c r="B52" s="339" t="s">
        <v>131</v>
      </c>
      <c r="C52" s="339"/>
      <c r="D52" s="340" t="s">
        <v>132</v>
      </c>
      <c r="E52" s="340" t="s">
        <v>133</v>
      </c>
      <c r="F52" s="340" t="s">
        <v>134</v>
      </c>
      <c r="G52" s="341">
        <v>45424</v>
      </c>
      <c r="H52" s="342" t="s">
        <v>135</v>
      </c>
      <c r="I52" s="342"/>
      <c r="J52" s="339" t="s">
        <v>136</v>
      </c>
      <c r="K52" s="36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A6" sqref="A6:G18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3" width="10.625" style="88" customWidth="1"/>
    <col min="14" max="14" width="10.625" style="230" customWidth="1"/>
    <col min="15" max="16" width="8.875" style="230" customWidth="1"/>
    <col min="17" max="248" width="9" style="88"/>
    <col min="249" max="16384" width="9" style="91"/>
  </cols>
  <sheetData>
    <row r="1" s="88" customFormat="1" ht="29" customHeight="1" spans="1:251">
      <c r="A1" s="92" t="s">
        <v>140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258"/>
      <c r="O1" s="258"/>
      <c r="P1" s="258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="88" customFormat="1" ht="20" customHeight="1" spans="1:251">
      <c r="A2" s="231" t="s">
        <v>61</v>
      </c>
      <c r="B2" s="232"/>
      <c r="C2" s="233"/>
      <c r="D2" s="234" t="s">
        <v>67</v>
      </c>
      <c r="E2" s="235"/>
      <c r="F2" s="235"/>
      <c r="G2" s="236"/>
      <c r="H2" s="237"/>
      <c r="I2" s="259" t="s">
        <v>57</v>
      </c>
      <c r="J2" s="260"/>
      <c r="K2" s="260"/>
      <c r="L2" s="260"/>
      <c r="M2" s="260"/>
      <c r="N2" s="261"/>
      <c r="O2" s="261"/>
      <c r="P2" s="26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="88" customFormat="1" spans="1:251">
      <c r="A3" s="238" t="s">
        <v>141</v>
      </c>
      <c r="B3" s="103" t="s">
        <v>142</v>
      </c>
      <c r="C3" s="104"/>
      <c r="D3" s="103"/>
      <c r="E3" s="103"/>
      <c r="F3" s="103"/>
      <c r="G3" s="103"/>
      <c r="H3" s="103"/>
      <c r="I3" s="262" t="s">
        <v>184</v>
      </c>
      <c r="J3" s="131"/>
      <c r="K3" s="131"/>
      <c r="L3" s="131"/>
      <c r="M3" s="131"/>
      <c r="N3" s="67"/>
      <c r="O3" s="67"/>
      <c r="P3" s="67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="88" customFormat="1" ht="16.5" spans="1:251">
      <c r="A4" s="238"/>
      <c r="B4" s="106" t="s">
        <v>110</v>
      </c>
      <c r="C4" s="108" t="s">
        <v>111</v>
      </c>
      <c r="D4" s="239" t="s">
        <v>112</v>
      </c>
      <c r="E4" s="108" t="s">
        <v>113</v>
      </c>
      <c r="F4" s="108" t="s">
        <v>114</v>
      </c>
      <c r="G4" s="108" t="s">
        <v>115</v>
      </c>
      <c r="H4" s="240" t="s">
        <v>185</v>
      </c>
      <c r="I4" s="106" t="s">
        <v>110</v>
      </c>
      <c r="J4" s="108" t="s">
        <v>111</v>
      </c>
      <c r="K4" s="239" t="s">
        <v>112</v>
      </c>
      <c r="L4" s="108" t="s">
        <v>113</v>
      </c>
      <c r="M4" s="108" t="s">
        <v>114</v>
      </c>
      <c r="N4" s="108" t="s">
        <v>115</v>
      </c>
      <c r="O4" s="67"/>
      <c r="P4" s="263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="88" customFormat="1" ht="20" customHeight="1" spans="1:251">
      <c r="A5" s="238"/>
      <c r="B5" s="106" t="s">
        <v>186</v>
      </c>
      <c r="C5" s="108" t="s">
        <v>146</v>
      </c>
      <c r="D5" s="239" t="s">
        <v>147</v>
      </c>
      <c r="E5" s="108" t="s">
        <v>148</v>
      </c>
      <c r="F5" s="108" t="s">
        <v>149</v>
      </c>
      <c r="G5" s="108" t="s">
        <v>187</v>
      </c>
      <c r="H5" s="240"/>
      <c r="I5" s="106" t="s">
        <v>186</v>
      </c>
      <c r="J5" s="108" t="s">
        <v>146</v>
      </c>
      <c r="K5" s="239" t="s">
        <v>147</v>
      </c>
      <c r="L5" s="108" t="s">
        <v>148</v>
      </c>
      <c r="M5" s="108" t="s">
        <v>149</v>
      </c>
      <c r="N5" s="108" t="s">
        <v>187</v>
      </c>
      <c r="O5" s="264"/>
      <c r="P5" s="264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="88" customFormat="1" ht="20" customHeight="1" spans="1:251">
      <c r="A6" s="241"/>
      <c r="B6" s="111"/>
      <c r="C6" s="111"/>
      <c r="D6" s="242"/>
      <c r="E6" s="111"/>
      <c r="F6" s="111"/>
      <c r="G6" s="111"/>
      <c r="H6" s="111"/>
      <c r="I6" s="265" t="s">
        <v>188</v>
      </c>
      <c r="J6" s="265" t="s">
        <v>189</v>
      </c>
      <c r="K6" s="265" t="s">
        <v>188</v>
      </c>
      <c r="L6" s="265" t="s">
        <v>189</v>
      </c>
      <c r="M6" s="265" t="s">
        <v>188</v>
      </c>
      <c r="N6" s="265" t="s">
        <v>189</v>
      </c>
      <c r="O6" s="266"/>
      <c r="P6" s="267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="88" customFormat="1" ht="20" customHeight="1" spans="1:251">
      <c r="A7" s="243"/>
      <c r="B7" s="111"/>
      <c r="C7" s="111"/>
      <c r="D7" s="242"/>
      <c r="E7" s="111"/>
      <c r="F7" s="111"/>
      <c r="G7" s="111"/>
      <c r="H7" s="111"/>
      <c r="I7" s="265" t="s">
        <v>190</v>
      </c>
      <c r="J7" s="265" t="s">
        <v>191</v>
      </c>
      <c r="K7" s="265" t="s">
        <v>190</v>
      </c>
      <c r="L7" s="265" t="s">
        <v>192</v>
      </c>
      <c r="M7" s="265" t="s">
        <v>192</v>
      </c>
      <c r="N7" s="265" t="s">
        <v>191</v>
      </c>
      <c r="O7" s="264"/>
      <c r="P7" s="268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="88" customFormat="1" ht="20" customHeight="1" spans="1:251">
      <c r="A8" s="243"/>
      <c r="B8" s="111"/>
      <c r="C8" s="111"/>
      <c r="D8" s="244"/>
      <c r="E8" s="111"/>
      <c r="F8" s="111"/>
      <c r="G8" s="111"/>
      <c r="H8" s="111"/>
      <c r="I8" s="265" t="s">
        <v>189</v>
      </c>
      <c r="J8" s="265" t="s">
        <v>189</v>
      </c>
      <c r="K8" s="265" t="s">
        <v>189</v>
      </c>
      <c r="L8" s="265" t="s">
        <v>189</v>
      </c>
      <c r="M8" s="265" t="s">
        <v>189</v>
      </c>
      <c r="N8" s="265" t="s">
        <v>189</v>
      </c>
      <c r="O8" s="264"/>
      <c r="P8" s="268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="88" customFormat="1" ht="20" customHeight="1" spans="1:251">
      <c r="A9" s="243"/>
      <c r="B9" s="111"/>
      <c r="C9" s="111"/>
      <c r="D9" s="244"/>
      <c r="E9" s="111"/>
      <c r="F9" s="111"/>
      <c r="G9" s="111"/>
      <c r="H9" s="111"/>
      <c r="I9" s="265" t="s">
        <v>193</v>
      </c>
      <c r="J9" s="265" t="s">
        <v>194</v>
      </c>
      <c r="K9" s="265" t="s">
        <v>195</v>
      </c>
      <c r="L9" s="265" t="s">
        <v>194</v>
      </c>
      <c r="M9" s="265" t="s">
        <v>193</v>
      </c>
      <c r="N9" s="265" t="s">
        <v>194</v>
      </c>
      <c r="O9" s="264"/>
      <c r="P9" s="268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="88" customFormat="1" ht="20" customHeight="1" spans="1:251">
      <c r="A10" s="243"/>
      <c r="B10" s="111"/>
      <c r="C10" s="111"/>
      <c r="D10" s="244"/>
      <c r="E10" s="111"/>
      <c r="F10" s="111"/>
      <c r="G10" s="111"/>
      <c r="H10" s="111"/>
      <c r="I10" s="265" t="s">
        <v>189</v>
      </c>
      <c r="J10" s="265" t="s">
        <v>196</v>
      </c>
      <c r="K10" s="265" t="s">
        <v>197</v>
      </c>
      <c r="L10" s="265" t="s">
        <v>196</v>
      </c>
      <c r="M10" s="265" t="s">
        <v>189</v>
      </c>
      <c r="N10" s="265" t="s">
        <v>196</v>
      </c>
      <c r="O10" s="264"/>
      <c r="P10" s="268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="88" customFormat="1" ht="20" customHeight="1" spans="1:251">
      <c r="A11" s="243"/>
      <c r="B11" s="111"/>
      <c r="C11" s="111"/>
      <c r="D11" s="244"/>
      <c r="E11" s="111"/>
      <c r="F11" s="111"/>
      <c r="G11" s="111"/>
      <c r="H11" s="111"/>
      <c r="I11" s="265" t="s">
        <v>198</v>
      </c>
      <c r="J11" s="265" t="s">
        <v>199</v>
      </c>
      <c r="K11" s="265" t="s">
        <v>198</v>
      </c>
      <c r="L11" s="265" t="s">
        <v>189</v>
      </c>
      <c r="M11" s="265" t="s">
        <v>198</v>
      </c>
      <c r="N11" s="265" t="s">
        <v>199</v>
      </c>
      <c r="O11" s="264"/>
      <c r="P11" s="268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="88" customFormat="1" ht="20" customHeight="1" spans="1:251">
      <c r="A12" s="245"/>
      <c r="B12" s="113"/>
      <c r="C12" s="113"/>
      <c r="D12" s="246"/>
      <c r="E12" s="113"/>
      <c r="F12" s="113"/>
      <c r="G12" s="113"/>
      <c r="H12" s="113"/>
      <c r="I12" s="265" t="s">
        <v>197</v>
      </c>
      <c r="J12" s="265" t="s">
        <v>189</v>
      </c>
      <c r="K12" s="265" t="s">
        <v>189</v>
      </c>
      <c r="L12" s="265" t="s">
        <v>189</v>
      </c>
      <c r="M12" s="265" t="s">
        <v>200</v>
      </c>
      <c r="N12" s="265" t="s">
        <v>189</v>
      </c>
      <c r="O12" s="264"/>
      <c r="P12" s="268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="88" customFormat="1" ht="20" customHeight="1" spans="1:251">
      <c r="A13" s="245"/>
      <c r="B13" s="113"/>
      <c r="C13" s="113"/>
      <c r="D13" s="246"/>
      <c r="E13" s="113"/>
      <c r="F13" s="113"/>
      <c r="G13" s="113"/>
      <c r="H13" s="113"/>
      <c r="I13" s="265" t="s">
        <v>189</v>
      </c>
      <c r="J13" s="265" t="s">
        <v>189</v>
      </c>
      <c r="K13" s="265" t="s">
        <v>189</v>
      </c>
      <c r="L13" s="265" t="s">
        <v>189</v>
      </c>
      <c r="M13" s="265" t="s">
        <v>189</v>
      </c>
      <c r="N13" s="265" t="s">
        <v>189</v>
      </c>
      <c r="O13" s="264"/>
      <c r="P13" s="268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="88" customFormat="1" ht="20" customHeight="1" spans="1:251">
      <c r="A14" s="243"/>
      <c r="B14" s="111"/>
      <c r="C14" s="111"/>
      <c r="D14" s="242"/>
      <c r="E14" s="111"/>
      <c r="F14" s="111"/>
      <c r="G14" s="111"/>
      <c r="H14" s="111"/>
      <c r="I14" s="265" t="s">
        <v>189</v>
      </c>
      <c r="J14" s="265" t="s">
        <v>189</v>
      </c>
      <c r="K14" s="265" t="s">
        <v>189</v>
      </c>
      <c r="L14" s="265" t="s">
        <v>189</v>
      </c>
      <c r="M14" s="265" t="s">
        <v>189</v>
      </c>
      <c r="N14" s="265" t="s">
        <v>189</v>
      </c>
      <c r="O14" s="264"/>
      <c r="P14" s="268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="88" customFormat="1" ht="20" customHeight="1" spans="1:251">
      <c r="A15" s="243"/>
      <c r="B15" s="111"/>
      <c r="C15" s="111"/>
      <c r="D15" s="242"/>
      <c r="E15" s="111"/>
      <c r="F15" s="111"/>
      <c r="G15" s="111"/>
      <c r="H15" s="111"/>
      <c r="I15" s="265" t="s">
        <v>189</v>
      </c>
      <c r="J15" s="265" t="s">
        <v>189</v>
      </c>
      <c r="K15" s="265" t="s">
        <v>189</v>
      </c>
      <c r="L15" s="265" t="s">
        <v>189</v>
      </c>
      <c r="M15" s="265" t="s">
        <v>189</v>
      </c>
      <c r="N15" s="265" t="s">
        <v>189</v>
      </c>
      <c r="O15" s="264"/>
      <c r="P15" s="268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="88" customFormat="1" ht="20" customHeight="1" spans="1:251">
      <c r="A16" s="243"/>
      <c r="B16" s="111"/>
      <c r="C16" s="111"/>
      <c r="D16" s="242"/>
      <c r="E16" s="111"/>
      <c r="F16" s="111"/>
      <c r="G16" s="111"/>
      <c r="H16" s="111"/>
      <c r="I16" s="265" t="s">
        <v>189</v>
      </c>
      <c r="J16" s="265" t="s">
        <v>189</v>
      </c>
      <c r="K16" s="265" t="s">
        <v>189</v>
      </c>
      <c r="L16" s="265" t="s">
        <v>189</v>
      </c>
      <c r="M16" s="265" t="s">
        <v>189</v>
      </c>
      <c r="N16" s="265" t="s">
        <v>189</v>
      </c>
      <c r="O16" s="264"/>
      <c r="P16" s="268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="88" customFormat="1" ht="20" customHeight="1" spans="1:251">
      <c r="A17" s="243"/>
      <c r="B17" s="111"/>
      <c r="C17" s="111"/>
      <c r="D17" s="242"/>
      <c r="E17" s="111"/>
      <c r="F17" s="111"/>
      <c r="G17" s="111"/>
      <c r="H17" s="111"/>
      <c r="I17" s="265" t="s">
        <v>189</v>
      </c>
      <c r="J17" s="265" t="s">
        <v>189</v>
      </c>
      <c r="K17" s="265" t="s">
        <v>189</v>
      </c>
      <c r="L17" s="265" t="s">
        <v>189</v>
      </c>
      <c r="M17" s="265" t="s">
        <v>189</v>
      </c>
      <c r="N17" s="265" t="s">
        <v>189</v>
      </c>
      <c r="O17" s="264"/>
      <c r="P17" s="268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="88" customFormat="1" ht="20" customHeight="1" spans="1:251">
      <c r="A18" s="243"/>
      <c r="B18" s="111"/>
      <c r="C18" s="111"/>
      <c r="D18" s="242"/>
      <c r="E18" s="111"/>
      <c r="F18" s="111"/>
      <c r="G18" s="111"/>
      <c r="H18" s="111"/>
      <c r="I18" s="265" t="s">
        <v>189</v>
      </c>
      <c r="J18" s="265" t="s">
        <v>189</v>
      </c>
      <c r="K18" s="265" t="s">
        <v>189</v>
      </c>
      <c r="L18" s="265" t="s">
        <v>189</v>
      </c>
      <c r="M18" s="265" t="s">
        <v>189</v>
      </c>
      <c r="N18" s="265" t="s">
        <v>189</v>
      </c>
      <c r="O18" s="264"/>
      <c r="P18" s="268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="88" customFormat="1" ht="20" customHeight="1" spans="1:251">
      <c r="A19" s="247"/>
      <c r="B19" s="248"/>
      <c r="C19" s="248"/>
      <c r="D19" s="249"/>
      <c r="E19" s="248"/>
      <c r="F19" s="248"/>
      <c r="G19" s="250"/>
      <c r="H19" s="251"/>
      <c r="I19" s="143"/>
      <c r="J19" s="137"/>
      <c r="K19" s="137"/>
      <c r="L19" s="137"/>
      <c r="M19" s="137"/>
      <c r="N19" s="137"/>
      <c r="O19" s="264"/>
      <c r="P19" s="264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="88" customFormat="1" ht="20" customHeight="1" spans="1:251">
      <c r="A20" s="252"/>
      <c r="B20" s="253"/>
      <c r="C20" s="253"/>
      <c r="D20" s="254"/>
      <c r="E20" s="253"/>
      <c r="F20" s="253"/>
      <c r="G20" s="255"/>
      <c r="H20" s="256"/>
      <c r="I20" s="269"/>
      <c r="J20" s="270"/>
      <c r="K20" s="271"/>
      <c r="L20" s="271"/>
      <c r="M20" s="270"/>
      <c r="N20" s="270"/>
      <c r="O20" s="272"/>
      <c r="P20" s="272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="88" customFormat="1" ht="17.25" spans="1:251">
      <c r="A21" s="121"/>
      <c r="B21" s="122"/>
      <c r="C21" s="122"/>
      <c r="D21" s="123"/>
      <c r="E21" s="122"/>
      <c r="F21" s="122"/>
      <c r="G21" s="257"/>
      <c r="N21" s="258"/>
      <c r="O21" s="258"/>
      <c r="P21" s="258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="88" customFormat="1" spans="1:251">
      <c r="A22" s="124" t="s">
        <v>169</v>
      </c>
      <c r="B22" s="124"/>
      <c r="C22" s="125"/>
      <c r="N22" s="258"/>
      <c r="O22" s="258"/>
      <c r="P22" s="25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s="88" customFormat="1" spans="3:251">
      <c r="C23" s="89"/>
      <c r="I23" s="147" t="s">
        <v>170</v>
      </c>
      <c r="J23" s="273">
        <v>45424</v>
      </c>
      <c r="L23" s="147" t="s">
        <v>171</v>
      </c>
      <c r="M23" s="147" t="s">
        <v>133</v>
      </c>
      <c r="N23" s="147" t="s">
        <v>172</v>
      </c>
      <c r="O23" s="147"/>
      <c r="P23" s="88" t="s">
        <v>136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</sheetData>
  <mergeCells count="8">
    <mergeCell ref="A1:M1"/>
    <mergeCell ref="B2:C2"/>
    <mergeCell ref="E2:G2"/>
    <mergeCell ref="J2:M2"/>
    <mergeCell ref="B3:H3"/>
    <mergeCell ref="I3:M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1" sqref="A11:K11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201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202</v>
      </c>
      <c r="C2" s="154"/>
      <c r="D2" s="155" t="s">
        <v>61</v>
      </c>
      <c r="E2" s="156" t="str">
        <f>首期!B4</f>
        <v>TAJJFK91832</v>
      </c>
      <c r="F2" s="157" t="s">
        <v>203</v>
      </c>
      <c r="G2" s="158" t="str">
        <f>首期!B5</f>
        <v>男式长袖T恤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f>首期!B7</f>
        <v>500</v>
      </c>
      <c r="C3" s="161"/>
      <c r="D3" s="162" t="s">
        <v>204</v>
      </c>
      <c r="E3" s="163">
        <f>首期!F4</f>
        <v>45442</v>
      </c>
      <c r="F3" s="164"/>
      <c r="G3" s="164"/>
      <c r="H3" s="165" t="s">
        <v>205</v>
      </c>
      <c r="I3" s="165"/>
      <c r="J3" s="165"/>
      <c r="K3" s="208"/>
    </row>
    <row r="4" ht="18" customHeight="1" spans="1:11">
      <c r="A4" s="166" t="s">
        <v>71</v>
      </c>
      <c r="B4" s="161">
        <v>1</v>
      </c>
      <c r="C4" s="161">
        <v>4</v>
      </c>
      <c r="D4" s="167" t="s">
        <v>206</v>
      </c>
      <c r="E4" s="164" t="s">
        <v>207</v>
      </c>
      <c r="F4" s="164"/>
      <c r="G4" s="164"/>
      <c r="H4" s="167" t="s">
        <v>208</v>
      </c>
      <c r="I4" s="167"/>
      <c r="J4" s="179" t="s">
        <v>65</v>
      </c>
      <c r="K4" s="209" t="s">
        <v>66</v>
      </c>
    </row>
    <row r="5" ht="18" customHeight="1" spans="1:11">
      <c r="A5" s="166" t="s">
        <v>209</v>
      </c>
      <c r="B5" s="161">
        <v>1</v>
      </c>
      <c r="C5" s="161"/>
      <c r="D5" s="162" t="s">
        <v>210</v>
      </c>
      <c r="E5" s="162"/>
      <c r="G5" s="162"/>
      <c r="H5" s="167" t="s">
        <v>211</v>
      </c>
      <c r="I5" s="167"/>
      <c r="J5" s="179" t="s">
        <v>65</v>
      </c>
      <c r="K5" s="209" t="s">
        <v>66</v>
      </c>
    </row>
    <row r="6" ht="18" customHeight="1" spans="1:13">
      <c r="A6" s="168" t="s">
        <v>212</v>
      </c>
      <c r="B6" s="169">
        <v>50</v>
      </c>
      <c r="C6" s="169"/>
      <c r="D6" s="170" t="s">
        <v>213</v>
      </c>
      <c r="E6" s="171"/>
      <c r="F6" s="171">
        <v>500</v>
      </c>
      <c r="G6" s="170"/>
      <c r="H6" s="172" t="s">
        <v>214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215</v>
      </c>
      <c r="B8" s="157" t="s">
        <v>216</v>
      </c>
      <c r="C8" s="157" t="s">
        <v>217</v>
      </c>
      <c r="D8" s="157" t="s">
        <v>218</v>
      </c>
      <c r="E8" s="157" t="s">
        <v>219</v>
      </c>
      <c r="F8" s="157" t="s">
        <v>220</v>
      </c>
      <c r="G8" s="177" t="s">
        <v>221</v>
      </c>
      <c r="H8" s="178"/>
      <c r="I8" s="178"/>
      <c r="J8" s="178"/>
      <c r="K8" s="212"/>
    </row>
    <row r="9" ht="18" customHeight="1" spans="1:11">
      <c r="A9" s="166" t="s">
        <v>222</v>
      </c>
      <c r="B9" s="167"/>
      <c r="C9" s="179" t="s">
        <v>65</v>
      </c>
      <c r="D9" s="179" t="s">
        <v>66</v>
      </c>
      <c r="E9" s="162" t="s">
        <v>223</v>
      </c>
      <c r="F9" s="180" t="s">
        <v>224</v>
      </c>
      <c r="G9" s="181"/>
      <c r="H9" s="182"/>
      <c r="I9" s="182"/>
      <c r="J9" s="182"/>
      <c r="K9" s="213"/>
    </row>
    <row r="10" ht="18" customHeight="1" spans="1:11">
      <c r="A10" s="166" t="s">
        <v>225</v>
      </c>
      <c r="B10" s="167"/>
      <c r="C10" s="179" t="s">
        <v>65</v>
      </c>
      <c r="D10" s="179" t="s">
        <v>66</v>
      </c>
      <c r="E10" s="162" t="s">
        <v>226</v>
      </c>
      <c r="F10" s="180" t="s">
        <v>227</v>
      </c>
      <c r="G10" s="181" t="s">
        <v>228</v>
      </c>
      <c r="H10" s="182"/>
      <c r="I10" s="182"/>
      <c r="J10" s="182"/>
      <c r="K10" s="213"/>
    </row>
    <row r="11" ht="18" customHeight="1" spans="1:11">
      <c r="A11" s="183" t="s">
        <v>175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229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230</v>
      </c>
      <c r="J13" s="179" t="s">
        <v>85</v>
      </c>
      <c r="K13" s="209" t="s">
        <v>86</v>
      </c>
    </row>
    <row r="14" ht="18" customHeight="1" spans="1:11">
      <c r="A14" s="168" t="s">
        <v>231</v>
      </c>
      <c r="B14" s="171" t="s">
        <v>85</v>
      </c>
      <c r="C14" s="171" t="s">
        <v>86</v>
      </c>
      <c r="D14" s="185"/>
      <c r="E14" s="170" t="s">
        <v>232</v>
      </c>
      <c r="F14" s="171" t="s">
        <v>85</v>
      </c>
      <c r="G14" s="171" t="s">
        <v>86</v>
      </c>
      <c r="H14" s="171"/>
      <c r="I14" s="170" t="s">
        <v>233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235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236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121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237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238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239</v>
      </c>
    </row>
    <row r="28" ht="23" customHeight="1" spans="1:11">
      <c r="A28" s="189" t="s">
        <v>240</v>
      </c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1</v>
      </c>
    </row>
    <row r="29" ht="23" customHeight="1" spans="1:11">
      <c r="A29" s="189" t="s">
        <v>241</v>
      </c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 t="s">
        <v>242</v>
      </c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243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3</v>
      </c>
    </row>
    <row r="37" ht="18.75" customHeight="1" spans="1:11">
      <c r="A37" s="199" t="s">
        <v>244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245</v>
      </c>
      <c r="B38" s="167"/>
      <c r="C38" s="167"/>
      <c r="D38" s="165" t="s">
        <v>246</v>
      </c>
      <c r="E38" s="165"/>
      <c r="F38" s="201" t="s">
        <v>247</v>
      </c>
      <c r="G38" s="202"/>
      <c r="H38" s="167" t="s">
        <v>248</v>
      </c>
      <c r="I38" s="167"/>
      <c r="J38" s="167" t="s">
        <v>249</v>
      </c>
      <c r="K38" s="216"/>
    </row>
    <row r="39" ht="18.75" customHeight="1" spans="1:11">
      <c r="A39" s="166" t="s">
        <v>122</v>
      </c>
      <c r="B39" s="167" t="s">
        <v>250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130</v>
      </c>
      <c r="B42" s="203" t="s">
        <v>251</v>
      </c>
      <c r="C42" s="203"/>
      <c r="D42" s="170" t="s">
        <v>252</v>
      </c>
      <c r="E42" s="185" t="s">
        <v>133</v>
      </c>
      <c r="F42" s="170" t="s">
        <v>134</v>
      </c>
      <c r="G42" s="204">
        <v>45430</v>
      </c>
      <c r="H42" s="205" t="s">
        <v>135</v>
      </c>
      <c r="I42" s="205"/>
      <c r="J42" s="203" t="s">
        <v>136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90" zoomScaleNormal="90" workbookViewId="0">
      <selection activeCell="L11" sqref="L11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2.75" style="88" customWidth="1"/>
    <col min="9" max="11" width="15.625" style="88" customWidth="1"/>
    <col min="12" max="14" width="15.625" style="90" customWidth="1"/>
    <col min="15" max="252" width="9" style="88"/>
    <col min="253" max="16384" width="9" style="91"/>
  </cols>
  <sheetData>
    <row r="1" ht="21" spans="1:15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126"/>
    </row>
    <row r="2" ht="25" customHeight="1" spans="1:15">
      <c r="A2" s="95" t="s">
        <v>61</v>
      </c>
      <c r="B2" s="96" t="str">
        <f>首期!B4</f>
        <v>TAJJFK91832</v>
      </c>
      <c r="C2" s="97"/>
      <c r="D2" s="98"/>
      <c r="E2" s="99" t="s">
        <v>67</v>
      </c>
      <c r="F2" s="100" t="s">
        <v>68</v>
      </c>
      <c r="G2" s="100"/>
      <c r="H2" s="101"/>
      <c r="I2" s="127" t="s">
        <v>57</v>
      </c>
      <c r="J2" s="128" t="s">
        <v>56</v>
      </c>
      <c r="K2" s="128"/>
      <c r="L2" s="128"/>
      <c r="M2" s="128"/>
      <c r="N2" s="129"/>
      <c r="O2" s="130"/>
    </row>
    <row r="3" ht="25" customHeight="1" spans="1:15">
      <c r="A3" s="102" t="s">
        <v>141</v>
      </c>
      <c r="B3" s="103" t="s">
        <v>142</v>
      </c>
      <c r="C3" s="104"/>
      <c r="D3" s="103"/>
      <c r="E3" s="103"/>
      <c r="F3" s="103"/>
      <c r="G3" s="103"/>
      <c r="H3" s="105"/>
      <c r="I3" s="131"/>
      <c r="J3" s="131"/>
      <c r="K3" s="131"/>
      <c r="L3" s="131"/>
      <c r="M3" s="131"/>
      <c r="N3" s="132"/>
      <c r="O3" s="133"/>
    </row>
    <row r="4" ht="25" customHeight="1" spans="1:15">
      <c r="A4" s="102"/>
      <c r="B4" s="106"/>
      <c r="C4" s="107" t="s">
        <v>111</v>
      </c>
      <c r="D4" s="107" t="s">
        <v>112</v>
      </c>
      <c r="E4" s="107" t="s">
        <v>113</v>
      </c>
      <c r="F4" s="107" t="s">
        <v>114</v>
      </c>
      <c r="G4" s="108"/>
      <c r="H4" s="105"/>
      <c r="I4" s="134"/>
      <c r="J4" s="107" t="s">
        <v>111</v>
      </c>
      <c r="K4" s="107" t="s">
        <v>112</v>
      </c>
      <c r="L4" s="107" t="s">
        <v>113</v>
      </c>
      <c r="M4" s="107" t="s">
        <v>114</v>
      </c>
      <c r="N4" s="135"/>
      <c r="O4" s="136"/>
    </row>
    <row r="5" ht="25" customHeight="1" spans="1:15">
      <c r="A5" s="102"/>
      <c r="B5" s="106"/>
      <c r="C5" s="107" t="s">
        <v>146</v>
      </c>
      <c r="D5" s="107" t="s">
        <v>147</v>
      </c>
      <c r="E5" s="107" t="s">
        <v>148</v>
      </c>
      <c r="F5" s="107" t="s">
        <v>149</v>
      </c>
      <c r="G5" s="108"/>
      <c r="H5" s="109"/>
      <c r="I5" s="137"/>
      <c r="J5" s="138" t="s">
        <v>117</v>
      </c>
      <c r="K5" s="138" t="s">
        <v>117</v>
      </c>
      <c r="L5" s="138" t="s">
        <v>117</v>
      </c>
      <c r="M5" s="138" t="s">
        <v>117</v>
      </c>
      <c r="N5" s="138"/>
      <c r="O5" s="139"/>
    </row>
    <row r="6" ht="25" customHeight="1" spans="1:15">
      <c r="A6" s="110" t="s">
        <v>150</v>
      </c>
      <c r="B6" s="111"/>
      <c r="C6" s="112">
        <f>D6-2</f>
        <v>68</v>
      </c>
      <c r="D6" s="107">
        <v>70</v>
      </c>
      <c r="E6" s="112">
        <f>D6+2</f>
        <v>72</v>
      </c>
      <c r="F6" s="112">
        <f>E6+2</f>
        <v>74</v>
      </c>
      <c r="G6" s="111"/>
      <c r="H6" s="109"/>
      <c r="I6" s="137"/>
      <c r="J6" s="140" t="s">
        <v>253</v>
      </c>
      <c r="K6" s="141" t="s">
        <v>254</v>
      </c>
      <c r="L6" s="141" t="s">
        <v>255</v>
      </c>
      <c r="M6" s="141" t="s">
        <v>256</v>
      </c>
      <c r="N6" s="137"/>
      <c r="O6" s="142"/>
    </row>
    <row r="7" ht="25" customHeight="1" spans="1:15">
      <c r="A7" s="110" t="s">
        <v>154</v>
      </c>
      <c r="B7" s="111"/>
      <c r="C7" s="112">
        <f>D7-4</f>
        <v>102</v>
      </c>
      <c r="D7" s="107">
        <v>106</v>
      </c>
      <c r="E7" s="112">
        <f>D7+4</f>
        <v>110</v>
      </c>
      <c r="F7" s="112">
        <f>E7+4</f>
        <v>114</v>
      </c>
      <c r="G7" s="111"/>
      <c r="H7" s="109"/>
      <c r="I7" s="137"/>
      <c r="J7" s="143" t="s">
        <v>254</v>
      </c>
      <c r="K7" s="143" t="s">
        <v>256</v>
      </c>
      <c r="L7" s="143" t="s">
        <v>256</v>
      </c>
      <c r="M7" s="143" t="s">
        <v>188</v>
      </c>
      <c r="N7" s="137"/>
      <c r="O7" s="142"/>
    </row>
    <row r="8" ht="25" customHeight="1" spans="1:15">
      <c r="A8" s="110" t="s">
        <v>155</v>
      </c>
      <c r="B8" s="111"/>
      <c r="C8" s="112">
        <f>D8-4</f>
        <v>100</v>
      </c>
      <c r="D8" s="107">
        <v>104</v>
      </c>
      <c r="E8" s="112">
        <f>D8+4</f>
        <v>108</v>
      </c>
      <c r="F8" s="112">
        <f>E8+5</f>
        <v>113</v>
      </c>
      <c r="G8" s="111"/>
      <c r="H8" s="109"/>
      <c r="I8" s="137"/>
      <c r="J8" s="143" t="s">
        <v>257</v>
      </c>
      <c r="K8" s="143" t="s">
        <v>192</v>
      </c>
      <c r="L8" s="143" t="s">
        <v>191</v>
      </c>
      <c r="M8" s="143" t="s">
        <v>191</v>
      </c>
      <c r="N8" s="137"/>
      <c r="O8" s="142"/>
    </row>
    <row r="9" ht="25" customHeight="1" spans="1:15">
      <c r="A9" s="110" t="s">
        <v>157</v>
      </c>
      <c r="B9" s="111"/>
      <c r="C9" s="112">
        <f>D9-1.2</f>
        <v>44.8</v>
      </c>
      <c r="D9" s="107">
        <v>46</v>
      </c>
      <c r="E9" s="112">
        <f>D9+1.2</f>
        <v>47.2</v>
      </c>
      <c r="F9" s="112">
        <f>E9+1.2</f>
        <v>48.4</v>
      </c>
      <c r="G9" s="111"/>
      <c r="H9" s="109"/>
      <c r="I9" s="137"/>
      <c r="J9" s="143" t="s">
        <v>199</v>
      </c>
      <c r="K9" s="143" t="s">
        <v>258</v>
      </c>
      <c r="L9" s="143" t="s">
        <v>188</v>
      </c>
      <c r="M9" s="143" t="s">
        <v>259</v>
      </c>
      <c r="N9" s="137"/>
      <c r="O9" s="142"/>
    </row>
    <row r="10" ht="25" customHeight="1" spans="1:15">
      <c r="A10" s="110" t="s">
        <v>159</v>
      </c>
      <c r="B10" s="111"/>
      <c r="C10" s="112">
        <f>D10-1.2</f>
        <v>59.8</v>
      </c>
      <c r="D10" s="107">
        <v>61</v>
      </c>
      <c r="E10" s="112">
        <f>D10+1.2</f>
        <v>62.2</v>
      </c>
      <c r="F10" s="112">
        <f>E10+1.2</f>
        <v>63.4</v>
      </c>
      <c r="G10" s="111"/>
      <c r="H10" s="109"/>
      <c r="I10" s="137"/>
      <c r="J10" s="143" t="s">
        <v>188</v>
      </c>
      <c r="K10" s="143" t="s">
        <v>188</v>
      </c>
      <c r="L10" s="143" t="s">
        <v>188</v>
      </c>
      <c r="M10" s="143" t="s">
        <v>188</v>
      </c>
      <c r="N10" s="137"/>
      <c r="O10" s="142"/>
    </row>
    <row r="11" ht="25" customHeight="1" spans="1:15">
      <c r="A11" s="110" t="s">
        <v>161</v>
      </c>
      <c r="B11" s="113"/>
      <c r="C11" s="114">
        <f>D11-0.7</f>
        <v>17.8</v>
      </c>
      <c r="D11" s="107">
        <v>18.5</v>
      </c>
      <c r="E11" s="114">
        <f>D11+0.7</f>
        <v>19.2</v>
      </c>
      <c r="F11" s="114">
        <f>E11+0.7</f>
        <v>19.9</v>
      </c>
      <c r="G11" s="113"/>
      <c r="H11" s="109"/>
      <c r="I11" s="137"/>
      <c r="J11" s="143" t="s">
        <v>260</v>
      </c>
      <c r="K11" s="143" t="s">
        <v>261</v>
      </c>
      <c r="L11" s="143" t="s">
        <v>260</v>
      </c>
      <c r="M11" s="143" t="s">
        <v>188</v>
      </c>
      <c r="N11" s="137"/>
      <c r="O11" s="142"/>
    </row>
    <row r="12" ht="25" customHeight="1" spans="1:15">
      <c r="A12" s="110" t="s">
        <v>162</v>
      </c>
      <c r="B12" s="113"/>
      <c r="C12" s="112">
        <f>D12-0.6</f>
        <v>14.9</v>
      </c>
      <c r="D12" s="107">
        <v>15.5</v>
      </c>
      <c r="E12" s="112">
        <f>D12+0.6</f>
        <v>16.1</v>
      </c>
      <c r="F12" s="112">
        <f>E12+0.6</f>
        <v>16.7</v>
      </c>
      <c r="G12" s="113"/>
      <c r="H12" s="109"/>
      <c r="I12" s="137"/>
      <c r="J12" s="143" t="s">
        <v>188</v>
      </c>
      <c r="K12" s="143" t="s">
        <v>188</v>
      </c>
      <c r="L12" s="143" t="s">
        <v>188</v>
      </c>
      <c r="M12" s="143" t="s">
        <v>188</v>
      </c>
      <c r="N12" s="137"/>
      <c r="O12" s="142"/>
    </row>
    <row r="13" ht="25" customHeight="1" spans="1:15">
      <c r="A13" s="110" t="s">
        <v>163</v>
      </c>
      <c r="B13" s="111"/>
      <c r="C13" s="112">
        <f>D13-0.4</f>
        <v>10.1</v>
      </c>
      <c r="D13" s="107">
        <v>10.5</v>
      </c>
      <c r="E13" s="112">
        <f>D13+0.4</f>
        <v>10.9</v>
      </c>
      <c r="F13" s="112">
        <f>E13+0.4</f>
        <v>11.3</v>
      </c>
      <c r="G13" s="111"/>
      <c r="H13" s="109"/>
      <c r="I13" s="137"/>
      <c r="J13" s="143" t="s">
        <v>262</v>
      </c>
      <c r="K13" s="137" t="s">
        <v>263</v>
      </c>
      <c r="L13" s="137" t="s">
        <v>263</v>
      </c>
      <c r="M13" s="137" t="s">
        <v>263</v>
      </c>
      <c r="N13" s="137"/>
      <c r="O13" s="142"/>
    </row>
    <row r="14" ht="25" customHeight="1" spans="1:15">
      <c r="A14" s="110" t="s">
        <v>165</v>
      </c>
      <c r="B14" s="111"/>
      <c r="C14" s="112">
        <f>D14-1</f>
        <v>43.5</v>
      </c>
      <c r="D14" s="107">
        <v>44.5</v>
      </c>
      <c r="E14" s="112">
        <f>D14+1</f>
        <v>45.5</v>
      </c>
      <c r="F14" s="112">
        <f>E14+1</f>
        <v>46.5</v>
      </c>
      <c r="G14" s="111"/>
      <c r="H14" s="109"/>
      <c r="I14" s="137"/>
      <c r="J14" s="143" t="s">
        <v>188</v>
      </c>
      <c r="K14" s="143" t="s">
        <v>188</v>
      </c>
      <c r="L14" s="143" t="s">
        <v>188</v>
      </c>
      <c r="M14" s="143" t="s">
        <v>188</v>
      </c>
      <c r="N14" s="137"/>
      <c r="O14" s="142"/>
    </row>
    <row r="15" ht="25" customHeight="1" spans="1:15">
      <c r="A15" s="110" t="s">
        <v>167</v>
      </c>
      <c r="B15" s="115"/>
      <c r="C15" s="112">
        <f>D15-1.5</f>
        <v>20</v>
      </c>
      <c r="D15" s="107">
        <v>21.5</v>
      </c>
      <c r="E15" s="112">
        <f>D15</f>
        <v>21.5</v>
      </c>
      <c r="F15" s="112">
        <f>E15+2</f>
        <v>23.5</v>
      </c>
      <c r="G15" s="115"/>
      <c r="H15" s="109"/>
      <c r="I15" s="137"/>
      <c r="J15" s="143" t="s">
        <v>188</v>
      </c>
      <c r="K15" s="143" t="s">
        <v>188</v>
      </c>
      <c r="L15" s="143" t="s">
        <v>188</v>
      </c>
      <c r="M15" s="143" t="s">
        <v>188</v>
      </c>
      <c r="N15" s="137"/>
      <c r="O15" s="142"/>
    </row>
    <row r="16" ht="25" customHeight="1" spans="1:15">
      <c r="A16" s="116" t="s">
        <v>168</v>
      </c>
      <c r="B16" s="117"/>
      <c r="C16" s="118">
        <f>D16</f>
        <v>4.2</v>
      </c>
      <c r="D16" s="119">
        <v>4.2</v>
      </c>
      <c r="E16" s="118">
        <f>D16</f>
        <v>4.2</v>
      </c>
      <c r="F16" s="118">
        <f>E16</f>
        <v>4.2</v>
      </c>
      <c r="G16" s="117"/>
      <c r="H16" s="120"/>
      <c r="I16" s="144"/>
      <c r="J16" s="144" t="s">
        <v>188</v>
      </c>
      <c r="K16" s="144" t="s">
        <v>188</v>
      </c>
      <c r="L16" s="144" t="s">
        <v>188</v>
      </c>
      <c r="M16" s="144" t="s">
        <v>188</v>
      </c>
      <c r="N16" s="145"/>
      <c r="O16" s="146"/>
    </row>
    <row r="18" ht="16.5" spans="1:15">
      <c r="A18" s="121"/>
      <c r="B18" s="121"/>
      <c r="C18" s="122"/>
      <c r="D18" s="122"/>
      <c r="E18" s="123"/>
      <c r="F18" s="122"/>
      <c r="G18" s="122"/>
      <c r="L18" s="88"/>
      <c r="M18" s="88"/>
      <c r="N18" s="88"/>
      <c r="O18" s="91"/>
    </row>
    <row r="19" spans="1:15">
      <c r="A19" s="124" t="s">
        <v>169</v>
      </c>
      <c r="B19" s="124"/>
      <c r="C19" s="125"/>
      <c r="D19" s="125"/>
      <c r="L19" s="88"/>
      <c r="M19" s="88"/>
      <c r="N19" s="88"/>
      <c r="O19" s="91"/>
    </row>
    <row r="20" spans="3:15">
      <c r="C20" s="89"/>
      <c r="I20" s="147" t="s">
        <v>170</v>
      </c>
      <c r="J20" s="148">
        <v>45430</v>
      </c>
      <c r="K20" s="147" t="s">
        <v>171</v>
      </c>
      <c r="L20" s="147" t="s">
        <v>133</v>
      </c>
      <c r="M20" s="147" t="s">
        <v>172</v>
      </c>
      <c r="N20" s="88" t="s">
        <v>136</v>
      </c>
      <c r="O20" s="91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265</v>
      </c>
      <c r="B2" s="5" t="s">
        <v>266</v>
      </c>
      <c r="C2" s="5" t="s">
        <v>267</v>
      </c>
      <c r="D2" s="5" t="s">
        <v>268</v>
      </c>
      <c r="E2" s="5" t="s">
        <v>269</v>
      </c>
      <c r="F2" s="5" t="s">
        <v>270</v>
      </c>
      <c r="G2" s="5" t="s">
        <v>271</v>
      </c>
      <c r="H2" s="78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5" t="s">
        <v>278</v>
      </c>
      <c r="O2" s="5" t="s">
        <v>279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15">
        <v>1</v>
      </c>
      <c r="B4" s="27" t="s">
        <v>280</v>
      </c>
      <c r="C4" s="27" t="s">
        <v>281</v>
      </c>
      <c r="D4" s="27" t="s">
        <v>282</v>
      </c>
      <c r="E4" s="12" t="s">
        <v>62</v>
      </c>
      <c r="F4" s="26" t="s">
        <v>283</v>
      </c>
      <c r="G4" s="80" t="s">
        <v>65</v>
      </c>
      <c r="H4" s="15" t="s">
        <v>65</v>
      </c>
      <c r="I4" s="84">
        <v>2</v>
      </c>
      <c r="J4" s="85">
        <v>1</v>
      </c>
      <c r="K4" s="85">
        <v>2</v>
      </c>
      <c r="L4" s="85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7" t="s">
        <v>284</v>
      </c>
      <c r="C5" s="27" t="s">
        <v>285</v>
      </c>
      <c r="D5" s="27" t="s">
        <v>282</v>
      </c>
      <c r="E5" s="12" t="s">
        <v>62</v>
      </c>
      <c r="F5" s="26" t="s">
        <v>286</v>
      </c>
      <c r="G5" s="80" t="s">
        <v>65</v>
      </c>
      <c r="H5" s="15" t="s">
        <v>65</v>
      </c>
      <c r="I5" s="85">
        <v>1</v>
      </c>
      <c r="J5" s="85">
        <v>2</v>
      </c>
      <c r="K5" s="85">
        <v>1</v>
      </c>
      <c r="L5" s="85">
        <v>0</v>
      </c>
      <c r="M5" s="15">
        <v>0</v>
      </c>
      <c r="N5" s="15">
        <f>SUM(I5:M5)</f>
        <v>4</v>
      </c>
      <c r="O5" s="15"/>
    </row>
    <row r="6" ht="20" customHeight="1" spans="1:15">
      <c r="A6" s="15">
        <v>3</v>
      </c>
      <c r="B6" s="27"/>
      <c r="C6" s="27"/>
      <c r="D6" s="14"/>
      <c r="E6" s="12"/>
      <c r="F6" s="26"/>
      <c r="G6" s="80"/>
      <c r="H6" s="15"/>
      <c r="I6" s="86"/>
      <c r="J6" s="85"/>
      <c r="K6" s="85"/>
      <c r="L6" s="85"/>
      <c r="M6" s="15"/>
      <c r="N6" s="15"/>
      <c r="O6" s="15"/>
    </row>
    <row r="7" ht="20" customHeight="1" spans="1:15">
      <c r="A7" s="15"/>
      <c r="B7" s="27"/>
      <c r="C7" s="27"/>
      <c r="D7" s="14"/>
      <c r="E7" s="30"/>
      <c r="F7" s="27"/>
      <c r="G7" s="81"/>
      <c r="H7" s="58"/>
      <c r="I7" s="86"/>
      <c r="J7" s="85"/>
      <c r="K7" s="85"/>
      <c r="L7" s="85"/>
      <c r="M7" s="15"/>
      <c r="N7" s="15"/>
      <c r="O7" s="15"/>
    </row>
    <row r="8" ht="20" customHeight="1" spans="1:15">
      <c r="A8" s="15"/>
      <c r="B8" s="31"/>
      <c r="C8" s="31"/>
      <c r="D8" s="31"/>
      <c r="E8" s="68"/>
      <c r="F8" s="31"/>
      <c r="G8" s="15"/>
      <c r="H8" s="9"/>
      <c r="I8" s="84"/>
      <c r="J8" s="85"/>
      <c r="K8" s="85"/>
      <c r="L8" s="85"/>
      <c r="M8" s="15"/>
      <c r="N8" s="15"/>
      <c r="O8" s="9"/>
    </row>
    <row r="9" ht="20" customHeight="1" spans="1:15">
      <c r="A9" s="15"/>
      <c r="B9" s="31"/>
      <c r="C9" s="31"/>
      <c r="D9" s="31"/>
      <c r="E9" s="68"/>
      <c r="F9" s="31"/>
      <c r="G9" s="15"/>
      <c r="H9" s="9"/>
      <c r="I9" s="84"/>
      <c r="J9" s="85"/>
      <c r="K9" s="85"/>
      <c r="L9" s="85"/>
      <c r="M9" s="15"/>
      <c r="N9" s="15"/>
      <c r="O9" s="9"/>
    </row>
    <row r="10" ht="20" customHeight="1" spans="1:15">
      <c r="A10" s="15"/>
      <c r="B10" s="31"/>
      <c r="C10" s="31"/>
      <c r="D10" s="31"/>
      <c r="E10" s="68"/>
      <c r="F10" s="31"/>
      <c r="G10" s="15"/>
      <c r="H10" s="9"/>
      <c r="I10" s="84"/>
      <c r="J10" s="85"/>
      <c r="K10" s="85"/>
      <c r="L10" s="85"/>
      <c r="M10" s="15"/>
      <c r="N10" s="15"/>
      <c r="O10" s="9"/>
    </row>
    <row r="11" ht="20" customHeight="1" spans="1:15">
      <c r="A11" s="15"/>
      <c r="B11" s="31"/>
      <c r="C11" s="31"/>
      <c r="D11" s="31"/>
      <c r="E11" s="68"/>
      <c r="F11" s="31"/>
      <c r="G11" s="15"/>
      <c r="H11" s="9"/>
      <c r="I11" s="84"/>
      <c r="J11" s="85"/>
      <c r="K11" s="85"/>
      <c r="L11" s="85"/>
      <c r="M11" s="15"/>
      <c r="N11" s="15"/>
      <c r="O11" s="9"/>
    </row>
    <row r="12" s="2" customFormat="1" ht="18.75" spans="1:15">
      <c r="A12" s="16" t="s">
        <v>287</v>
      </c>
      <c r="B12" s="17"/>
      <c r="C12" s="31"/>
      <c r="D12" s="18"/>
      <c r="E12" s="19"/>
      <c r="F12" s="31"/>
      <c r="G12" s="15"/>
      <c r="H12" s="38"/>
      <c r="I12" s="32"/>
      <c r="J12" s="16" t="s">
        <v>288</v>
      </c>
      <c r="K12" s="17"/>
      <c r="L12" s="17"/>
      <c r="M12" s="18"/>
      <c r="N12" s="17"/>
      <c r="O12" s="24"/>
    </row>
    <row r="13" ht="61" customHeight="1" spans="1:15">
      <c r="A13" s="82" t="s">
        <v>289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265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291</v>
      </c>
      <c r="H2" s="4"/>
      <c r="I2" s="4" t="s">
        <v>292</v>
      </c>
      <c r="J2" s="4"/>
      <c r="K2" s="6" t="s">
        <v>293</v>
      </c>
      <c r="L2" s="73" t="s">
        <v>294</v>
      </c>
      <c r="M2" s="22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74"/>
      <c r="M3" s="23"/>
    </row>
    <row r="4" ht="22" customHeight="1" spans="1:13">
      <c r="A4" s="64">
        <v>1</v>
      </c>
      <c r="B4" s="26" t="s">
        <v>283</v>
      </c>
      <c r="C4" s="27" t="s">
        <v>280</v>
      </c>
      <c r="D4" s="27" t="s">
        <v>281</v>
      </c>
      <c r="E4" s="27" t="s">
        <v>282</v>
      </c>
      <c r="F4" s="12" t="s">
        <v>62</v>
      </c>
      <c r="G4" s="65">
        <v>-0.01</v>
      </c>
      <c r="H4" s="66">
        <v>0</v>
      </c>
      <c r="I4" s="65">
        <v>-0.01</v>
      </c>
      <c r="J4" s="66">
        <v>0</v>
      </c>
      <c r="K4" s="69"/>
      <c r="L4" s="15" t="s">
        <v>95</v>
      </c>
      <c r="M4" s="15" t="s">
        <v>298</v>
      </c>
    </row>
    <row r="5" ht="22" customHeight="1" spans="1:13">
      <c r="A5" s="64">
        <v>2</v>
      </c>
      <c r="B5" s="26" t="s">
        <v>286</v>
      </c>
      <c r="C5" s="27" t="s">
        <v>284</v>
      </c>
      <c r="D5" s="27" t="s">
        <v>285</v>
      </c>
      <c r="E5" s="27" t="s">
        <v>282</v>
      </c>
      <c r="F5" s="12" t="s">
        <v>62</v>
      </c>
      <c r="G5" s="65">
        <v>-0.01</v>
      </c>
      <c r="H5" s="65">
        <v>-0.01</v>
      </c>
      <c r="I5" s="66">
        <v>-0.02</v>
      </c>
      <c r="J5" s="65">
        <v>-0.01</v>
      </c>
      <c r="K5" s="69"/>
      <c r="L5" s="15" t="s">
        <v>95</v>
      </c>
      <c r="M5" s="15" t="s">
        <v>298</v>
      </c>
    </row>
    <row r="6" ht="22" customHeight="1" spans="1:13">
      <c r="A6" s="64"/>
      <c r="B6" s="26"/>
      <c r="C6" s="27"/>
      <c r="D6" s="27"/>
      <c r="E6" s="14"/>
      <c r="F6" s="12"/>
      <c r="G6" s="65"/>
      <c r="H6" s="65"/>
      <c r="I6" s="65"/>
      <c r="J6" s="66"/>
      <c r="K6" s="69"/>
      <c r="L6" s="15"/>
      <c r="M6" s="15"/>
    </row>
    <row r="7" ht="22" customHeight="1" spans="1:13">
      <c r="A7" s="64"/>
      <c r="B7" s="27"/>
      <c r="C7" s="27"/>
      <c r="D7" s="27"/>
      <c r="E7" s="14"/>
      <c r="F7" s="30"/>
      <c r="G7" s="65"/>
      <c r="H7" s="65"/>
      <c r="I7" s="66"/>
      <c r="J7" s="66"/>
      <c r="K7" s="69"/>
      <c r="L7" s="15"/>
      <c r="M7" s="15"/>
    </row>
    <row r="8" ht="22" customHeight="1" spans="1:13">
      <c r="A8" s="64"/>
      <c r="B8" s="67"/>
      <c r="C8" s="31"/>
      <c r="D8" s="31"/>
      <c r="E8" s="31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1"/>
      <c r="D9" s="31"/>
      <c r="E9" s="31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1"/>
      <c r="D10" s="31"/>
      <c r="E10" s="31"/>
      <c r="F10" s="68"/>
      <c r="G10" s="69"/>
      <c r="H10" s="70"/>
      <c r="I10" s="70"/>
      <c r="J10" s="70"/>
      <c r="K10" s="69"/>
      <c r="L10" s="9"/>
      <c r="M10" s="9"/>
    </row>
    <row r="11" ht="22" customHeight="1" spans="1:13">
      <c r="A11" s="64"/>
      <c r="B11" s="67"/>
      <c r="C11" s="31"/>
      <c r="D11" s="31"/>
      <c r="E11" s="31"/>
      <c r="F11" s="68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6" t="s">
        <v>287</v>
      </c>
      <c r="B12" s="17"/>
      <c r="C12" s="17"/>
      <c r="D12" s="31"/>
      <c r="E12" s="18"/>
      <c r="F12" s="68"/>
      <c r="G12" s="32"/>
      <c r="H12" s="16" t="s">
        <v>288</v>
      </c>
      <c r="I12" s="17"/>
      <c r="J12" s="17"/>
      <c r="K12" s="18"/>
      <c r="L12" s="75"/>
      <c r="M12" s="24"/>
    </row>
    <row r="13" ht="84" customHeight="1" spans="1:13">
      <c r="A13" s="71" t="s">
        <v>299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H10" sqref="H10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39" t="s">
        <v>302</v>
      </c>
      <c r="H2" s="40"/>
      <c r="I2" s="61"/>
      <c r="J2" s="39" t="s">
        <v>303</v>
      </c>
      <c r="K2" s="40"/>
      <c r="L2" s="61"/>
      <c r="M2" s="39" t="s">
        <v>304</v>
      </c>
      <c r="N2" s="40"/>
      <c r="O2" s="61"/>
      <c r="P2" s="39" t="s">
        <v>305</v>
      </c>
      <c r="Q2" s="40"/>
      <c r="R2" s="61"/>
      <c r="S2" s="40" t="s">
        <v>306</v>
      </c>
      <c r="T2" s="40"/>
      <c r="U2" s="61"/>
      <c r="V2" s="35" t="s">
        <v>307</v>
      </c>
      <c r="W2" s="35" t="s">
        <v>279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308</v>
      </c>
      <c r="H3" s="4" t="s">
        <v>67</v>
      </c>
      <c r="I3" s="4" t="s">
        <v>270</v>
      </c>
      <c r="J3" s="4" t="s">
        <v>308</v>
      </c>
      <c r="K3" s="4" t="s">
        <v>67</v>
      </c>
      <c r="L3" s="4" t="s">
        <v>270</v>
      </c>
      <c r="M3" s="4" t="s">
        <v>308</v>
      </c>
      <c r="N3" s="4" t="s">
        <v>67</v>
      </c>
      <c r="O3" s="4" t="s">
        <v>270</v>
      </c>
      <c r="P3" s="4" t="s">
        <v>308</v>
      </c>
      <c r="Q3" s="4" t="s">
        <v>67</v>
      </c>
      <c r="R3" s="4" t="s">
        <v>270</v>
      </c>
      <c r="S3" s="4" t="s">
        <v>308</v>
      </c>
      <c r="T3" s="4" t="s">
        <v>67</v>
      </c>
      <c r="U3" s="4" t="s">
        <v>270</v>
      </c>
      <c r="V3" s="63"/>
      <c r="W3" s="63"/>
    </row>
    <row r="4" spans="1:23">
      <c r="A4" s="42" t="s">
        <v>309</v>
      </c>
      <c r="B4" s="26" t="s">
        <v>283</v>
      </c>
      <c r="C4" s="27" t="s">
        <v>280</v>
      </c>
      <c r="D4" s="27" t="s">
        <v>281</v>
      </c>
      <c r="E4" s="27" t="s">
        <v>282</v>
      </c>
      <c r="F4" s="12" t="s">
        <v>62</v>
      </c>
      <c r="G4" s="484" t="s">
        <v>310</v>
      </c>
      <c r="H4" s="43"/>
      <c r="I4" s="43" t="s">
        <v>311</v>
      </c>
      <c r="J4" s="43"/>
      <c r="K4" s="29"/>
      <c r="L4" s="29"/>
      <c r="M4" s="15"/>
      <c r="N4" s="15"/>
      <c r="O4" s="15"/>
      <c r="P4" s="15"/>
      <c r="Q4" s="15"/>
      <c r="R4" s="15"/>
      <c r="S4" s="15"/>
      <c r="T4" s="15"/>
      <c r="U4" s="15"/>
      <c r="V4" s="15" t="s">
        <v>312</v>
      </c>
      <c r="W4" s="15"/>
    </row>
    <row r="5" ht="16.5" spans="1:23">
      <c r="A5" s="44"/>
      <c r="B5" s="26" t="s">
        <v>286</v>
      </c>
      <c r="C5" s="27" t="s">
        <v>284</v>
      </c>
      <c r="D5" s="27" t="s">
        <v>285</v>
      </c>
      <c r="E5" s="27" t="s">
        <v>282</v>
      </c>
      <c r="F5" s="12" t="s">
        <v>62</v>
      </c>
      <c r="G5" s="45" t="s">
        <v>313</v>
      </c>
      <c r="H5" s="46"/>
      <c r="I5" s="62"/>
      <c r="J5" s="45" t="s">
        <v>314</v>
      </c>
      <c r="K5" s="46"/>
      <c r="L5" s="62"/>
      <c r="M5" s="39" t="s">
        <v>315</v>
      </c>
      <c r="N5" s="40"/>
      <c r="O5" s="61"/>
      <c r="P5" s="39" t="s">
        <v>316</v>
      </c>
      <c r="Q5" s="40"/>
      <c r="R5" s="61"/>
      <c r="S5" s="40" t="s">
        <v>317</v>
      </c>
      <c r="T5" s="40"/>
      <c r="U5" s="61"/>
      <c r="V5" s="15"/>
      <c r="W5" s="15"/>
    </row>
    <row r="6" ht="18.75" spans="1:23">
      <c r="A6" s="44"/>
      <c r="B6" s="47"/>
      <c r="C6" s="27"/>
      <c r="D6" s="27"/>
      <c r="E6" s="14"/>
      <c r="F6" s="12"/>
      <c r="G6" s="48" t="s">
        <v>308</v>
      </c>
      <c r="H6" s="48" t="s">
        <v>67</v>
      </c>
      <c r="I6" s="48" t="s">
        <v>270</v>
      </c>
      <c r="J6" s="48" t="s">
        <v>308</v>
      </c>
      <c r="K6" s="48" t="s">
        <v>67</v>
      </c>
      <c r="L6" s="48" t="s">
        <v>270</v>
      </c>
      <c r="M6" s="4" t="s">
        <v>308</v>
      </c>
      <c r="N6" s="4" t="s">
        <v>67</v>
      </c>
      <c r="O6" s="4" t="s">
        <v>270</v>
      </c>
      <c r="P6" s="4" t="s">
        <v>308</v>
      </c>
      <c r="Q6" s="4" t="s">
        <v>67</v>
      </c>
      <c r="R6" s="4" t="s">
        <v>270</v>
      </c>
      <c r="S6" s="4" t="s">
        <v>308</v>
      </c>
      <c r="T6" s="4" t="s">
        <v>67</v>
      </c>
      <c r="U6" s="4" t="s">
        <v>270</v>
      </c>
      <c r="V6" s="15"/>
      <c r="W6" s="15"/>
    </row>
    <row r="7" ht="18.75" spans="1:23">
      <c r="A7" s="49"/>
      <c r="B7" s="50"/>
      <c r="C7" s="27"/>
      <c r="D7" s="27"/>
      <c r="E7" s="14"/>
      <c r="F7" s="51"/>
      <c r="G7" s="29"/>
      <c r="H7" s="43"/>
      <c r="I7" s="43"/>
      <c r="J7" s="43"/>
      <c r="K7" s="43"/>
      <c r="L7" s="2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2"/>
      <c r="B8" s="52"/>
      <c r="C8" s="53"/>
      <c r="D8" s="53"/>
      <c r="E8" s="53"/>
      <c r="F8" s="42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54"/>
      <c r="C9" s="49"/>
      <c r="D9" s="55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2"/>
      <c r="B10" s="52"/>
      <c r="C10" s="56"/>
      <c r="D10" s="53"/>
      <c r="E10" s="56"/>
      <c r="F10" s="42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54"/>
      <c r="C11" s="57"/>
      <c r="D11" s="55"/>
      <c r="E11" s="57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318</v>
      </c>
      <c r="B17" s="17"/>
      <c r="C17" s="17"/>
      <c r="D17" s="17"/>
      <c r="E17" s="18"/>
      <c r="F17" s="19"/>
      <c r="G17" s="32"/>
      <c r="H17" s="38"/>
      <c r="I17" s="38"/>
      <c r="J17" s="16" t="s">
        <v>288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319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321</v>
      </c>
      <c r="B2" s="35" t="s">
        <v>266</v>
      </c>
      <c r="C2" s="35" t="s">
        <v>267</v>
      </c>
      <c r="D2" s="35" t="s">
        <v>268</v>
      </c>
      <c r="E2" s="35" t="s">
        <v>269</v>
      </c>
      <c r="F2" s="35" t="s">
        <v>270</v>
      </c>
      <c r="G2" s="34" t="s">
        <v>322</v>
      </c>
      <c r="H2" s="34" t="s">
        <v>323</v>
      </c>
      <c r="I2" s="34" t="s">
        <v>324</v>
      </c>
      <c r="J2" s="34" t="s">
        <v>323</v>
      </c>
      <c r="K2" s="34" t="s">
        <v>325</v>
      </c>
      <c r="L2" s="34" t="s">
        <v>323</v>
      </c>
      <c r="M2" s="35" t="s">
        <v>307</v>
      </c>
      <c r="N2" s="35" t="s">
        <v>279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6" t="s">
        <v>321</v>
      </c>
      <c r="B4" s="37" t="s">
        <v>326</v>
      </c>
      <c r="C4" s="37" t="s">
        <v>308</v>
      </c>
      <c r="D4" s="37" t="s">
        <v>268</v>
      </c>
      <c r="E4" s="35" t="s">
        <v>269</v>
      </c>
      <c r="F4" s="35" t="s">
        <v>270</v>
      </c>
      <c r="G4" s="34" t="s">
        <v>322</v>
      </c>
      <c r="H4" s="34" t="s">
        <v>323</v>
      </c>
      <c r="I4" s="34" t="s">
        <v>324</v>
      </c>
      <c r="J4" s="34" t="s">
        <v>323</v>
      </c>
      <c r="K4" s="34" t="s">
        <v>325</v>
      </c>
      <c r="L4" s="34" t="s">
        <v>323</v>
      </c>
      <c r="M4" s="35" t="s">
        <v>307</v>
      </c>
      <c r="N4" s="35" t="s">
        <v>279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327</v>
      </c>
      <c r="B11" s="17"/>
      <c r="C11" s="17"/>
      <c r="D11" s="18"/>
      <c r="E11" s="19"/>
      <c r="F11" s="38"/>
      <c r="G11" s="32"/>
      <c r="H11" s="38"/>
      <c r="I11" s="16" t="s">
        <v>328</v>
      </c>
      <c r="J11" s="17"/>
      <c r="K11" s="17"/>
      <c r="L11" s="17"/>
      <c r="M11" s="17"/>
      <c r="N11" s="24"/>
    </row>
    <row r="12" ht="16.5" spans="1:14">
      <c r="A12" s="20" t="s">
        <v>329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I21" sqref="I2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307</v>
      </c>
      <c r="L2" s="5" t="s">
        <v>279</v>
      </c>
    </row>
    <row r="3" spans="1:12">
      <c r="A3" s="25" t="s">
        <v>309</v>
      </c>
      <c r="B3" s="26" t="s">
        <v>283</v>
      </c>
      <c r="C3" s="27" t="s">
        <v>280</v>
      </c>
      <c r="D3" s="27" t="s">
        <v>281</v>
      </c>
      <c r="E3" s="27" t="s">
        <v>282</v>
      </c>
      <c r="F3" s="12" t="s">
        <v>62</v>
      </c>
      <c r="G3" s="28" t="s">
        <v>335</v>
      </c>
      <c r="H3" s="29" t="s">
        <v>336</v>
      </c>
      <c r="I3" s="29"/>
      <c r="J3" s="15"/>
      <c r="K3" s="33" t="s">
        <v>337</v>
      </c>
      <c r="L3" s="15" t="s">
        <v>298</v>
      </c>
    </row>
    <row r="4" spans="1:12">
      <c r="A4" s="25" t="s">
        <v>309</v>
      </c>
      <c r="B4" s="26" t="s">
        <v>286</v>
      </c>
      <c r="C4" s="27" t="s">
        <v>284</v>
      </c>
      <c r="D4" s="27" t="s">
        <v>285</v>
      </c>
      <c r="E4" s="27" t="s">
        <v>282</v>
      </c>
      <c r="F4" s="12" t="s">
        <v>62</v>
      </c>
      <c r="G4" s="28" t="s">
        <v>335</v>
      </c>
      <c r="H4" s="29" t="s">
        <v>336</v>
      </c>
      <c r="I4" s="29"/>
      <c r="J4" s="15"/>
      <c r="K4" s="33" t="s">
        <v>337</v>
      </c>
      <c r="L4" s="15" t="s">
        <v>298</v>
      </c>
    </row>
    <row r="5" ht="18.75" spans="1:12">
      <c r="A5" s="25"/>
      <c r="B5" s="27"/>
      <c r="C5" s="27"/>
      <c r="D5" s="27"/>
      <c r="E5" s="14"/>
      <c r="F5" s="12"/>
      <c r="G5" s="28"/>
      <c r="H5" s="29"/>
      <c r="I5" s="9"/>
      <c r="J5" s="9"/>
      <c r="K5" s="33"/>
      <c r="L5" s="15"/>
    </row>
    <row r="6" ht="18.75" spans="1:12">
      <c r="A6" s="25"/>
      <c r="B6" s="27"/>
      <c r="C6" s="27"/>
      <c r="D6" s="27"/>
      <c r="E6" s="14"/>
      <c r="F6" s="30"/>
      <c r="G6" s="28"/>
      <c r="H6" s="29"/>
      <c r="I6" s="9"/>
      <c r="J6" s="9"/>
      <c r="K6" s="33"/>
      <c r="L6" s="15"/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338</v>
      </c>
      <c r="B9" s="17"/>
      <c r="C9" s="17"/>
      <c r="D9" s="17"/>
      <c r="E9" s="18"/>
      <c r="F9" s="19"/>
      <c r="G9" s="32"/>
      <c r="H9" s="16" t="s">
        <v>339</v>
      </c>
      <c r="I9" s="17"/>
      <c r="J9" s="17"/>
      <c r="K9" s="17"/>
      <c r="L9" s="24"/>
    </row>
    <row r="10" ht="16.5" spans="1:12">
      <c r="A10" s="20" t="s">
        <v>340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7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265</v>
      </c>
      <c r="B2" s="5" t="s">
        <v>270</v>
      </c>
      <c r="C2" s="5" t="s">
        <v>308</v>
      </c>
      <c r="D2" s="5" t="s">
        <v>268</v>
      </c>
      <c r="E2" s="5" t="s">
        <v>269</v>
      </c>
      <c r="F2" s="4" t="s">
        <v>342</v>
      </c>
      <c r="G2" s="4" t="s">
        <v>292</v>
      </c>
      <c r="H2" s="6" t="s">
        <v>293</v>
      </c>
      <c r="I2" s="22" t="s">
        <v>295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296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344</v>
      </c>
      <c r="B12" s="17"/>
      <c r="C12" s="17"/>
      <c r="D12" s="18"/>
      <c r="E12" s="19"/>
      <c r="F12" s="16" t="s">
        <v>345</v>
      </c>
      <c r="G12" s="17"/>
      <c r="H12" s="18"/>
      <c r="I12" s="24"/>
    </row>
    <row r="13" ht="16.5" spans="1:9">
      <c r="A13" s="20" t="s">
        <v>346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2024-05-19T06:18:56Z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