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<sst xmlns="http://schemas.openxmlformats.org/spreadsheetml/2006/main" count="1312" uniqueCount="359">
  <si>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</si>
  <si>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</si>
  <si>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</si>
  <si>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</si>
  <si>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</si>
  <si>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</si>
  <si>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</si>
  <si>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</si>
  <si>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</si>
  <si>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</si>
  <si>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</si>
  <si>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</si>
  <si>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</si>
  <si>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</si>
  <si>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</si>
  <si>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</si>
  <si>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</si>
  <si>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</si>
  <si>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</si>
  <si>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</si>
  <si>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</si>
  <si>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</si>
  <si>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</si>
  <si>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</si>
  <si>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</si>
  <si>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</si>
  <si>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</si>
  <si>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</si>
  <si>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</si>
  <si>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</si>
  <si>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</si>
  <si>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</si>
  <si>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</si>
  <si>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</si>
  <si>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</si>
  <si>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</si>
  <si>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</si>
  <si>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</si>
  <si>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</si>
  <si>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</si>
  <si>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</si>
  <si>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</si>
  <si>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</si>
  <si>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</si>
  <si>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</si>
  <si>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</si>
  <si>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</si>
  <si>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TAWWAM91213</t>
  </si>
  <si>
    <t>合同交期</t>
  </si>
  <si>
    <t>产前确认样</t>
  </si>
  <si>
    <t>有</t>
  </si>
  <si>
    <t>无</t>
  </si>
  <si>
    <t>品名</t>
  </si>
  <si>
    <t>男款套羽绒冲锋衣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</si>
  <si>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</si>
  <si>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</si>
  <si>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</si>
  <si>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</si>
  <si>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</si>
  <si>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</si>
  <si>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</si>
  <si>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</si>
  <si>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</si>
  <si>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CGDD24050700022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</si>
  <si>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</si>
  <si>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</si>
  <si>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</si>
  <si>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</si>
  <si>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</si>
  <si>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</si>
  <si>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</si>
  <si>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</si>
  <si>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</si>
  <si>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</si>
  <si>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</si>
  <si>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</si>
  <si>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</si>
  <si>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</si>
  <si>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</si>
  <si>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</si>
  <si>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</si>
  <si>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</si>
  <si>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</si>
  <si>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</si>
  <si>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</si>
  <si>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</si>
  <si>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</si>
  <si>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</si>
  <si>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</si>
  <si>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</si>
  <si>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</si>
  <si>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</si>
  <si>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</si>
  <si>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</si>
  <si>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</si>
  <si>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</si>
  <si>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</si>
  <si>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</si>
  <si>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</si>
  <si>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</si>
  <si>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</si>
  <si>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</si>
  <si>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雾灰</t>
  </si>
  <si>
    <t>松绿</t>
  </si>
  <si>
    <t>蓝岩黑</t>
  </si>
  <si>
    <t>旷野橘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</si>
  <si>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</si>
  <si>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</si>
  <si>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</si>
  <si>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</si>
  <si>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</si>
  <si>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</si>
  <si>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</si>
  <si>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</si>
  <si>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1，修笼压胶胶条打折</t>
  </si>
  <si>
    <t>2，里布偏紧，面皱多</t>
  </si>
  <si>
    <t>3，后背上拼缝皱多，不平</t>
  </si>
  <si>
    <t>4，修笼腋下皱多，不平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</si>
  <si>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</si>
  <si>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</si>
  <si>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</si>
  <si>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</si>
  <si>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</si>
  <si>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</si>
  <si>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</si>
  <si>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</si>
  <si>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</si>
  <si>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</si>
  <si>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</si>
  <si>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</si>
  <si>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</si>
  <si>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</si>
  <si>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</si>
  <si>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</si>
  <si>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</si>
  <si>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</si>
  <si>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</si>
  <si>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</si>
  <si>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</si>
  <si>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</si>
  <si>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</si>
  <si>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</si>
  <si>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</si>
  <si>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</si>
  <si>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</si>
  <si>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</si>
  <si>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</si>
  <si>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</si>
  <si>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</si>
  <si>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</si>
  <si>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</si>
  <si>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</si>
  <si>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</si>
  <si>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</si>
  <si>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</si>
  <si>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</si>
  <si>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</si>
  <si>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下摆</t>
  </si>
  <si>
    <t>-0.5/-0.4</t>
  </si>
  <si>
    <t>-0.6/-0.8</t>
  </si>
  <si>
    <t>-1/-0.7</t>
  </si>
  <si>
    <t>-1/-1</t>
  </si>
  <si>
    <t>-0.8/-0.8</t>
  </si>
  <si>
    <t>总肩宽</t>
  </si>
  <si>
    <t>0/-0.1</t>
  </si>
  <si>
    <t>-0.2/-0.2</t>
  </si>
  <si>
    <t>0/-0.3</t>
  </si>
  <si>
    <t>肩点袖长</t>
  </si>
  <si>
    <t>+0.2/+0.2</t>
  </si>
  <si>
    <t>+0.3/+0.3</t>
  </si>
  <si>
    <t>袖肥</t>
  </si>
  <si>
    <t>袖肘</t>
  </si>
  <si>
    <t>袖口 拉量</t>
  </si>
  <si>
    <t>上领围</t>
  </si>
  <si>
    <t>下领围</t>
  </si>
  <si>
    <t>+0.4/+0.3</t>
  </si>
  <si>
    <t>+0.5/+0.3</t>
  </si>
  <si>
    <t>前领高</t>
  </si>
  <si>
    <t>后领高</t>
  </si>
  <si>
    <t>帽高　</t>
  </si>
  <si>
    <t>帽宽</t>
  </si>
  <si>
    <t>侧插手袋长</t>
  </si>
  <si>
    <t>帽后拉链长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</si>
  <si>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</si>
  <si>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</si>
  <si>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</si>
  <si>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</si>
  <si>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</si>
  <si>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</si>
  <si>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</si>
  <si>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</si>
  <si>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</si>
  <si>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</si>
  <si>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</si>
  <si>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</si>
  <si>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</si>
  <si>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</si>
  <si>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</si>
  <si>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</si>
  <si>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</si>
  <si>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1，修笼折印多</t>
  </si>
  <si>
    <t>2，黑色注意浮毛杂质</t>
  </si>
  <si>
    <t>3，下摆起柳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</si>
  <si>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</si>
  <si>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</si>
  <si>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</si>
  <si>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</si>
  <si>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</si>
  <si>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</si>
  <si>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</si>
  <si>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</si>
  <si>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</si>
  <si>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</si>
  <si>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</si>
  <si>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</si>
  <si>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盛原工厂期货正品仓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</si>
  <si>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</si>
  <si>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</si>
  <si>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</si>
  <si>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</si>
  <si>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</si>
  <si>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</si>
  <si>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</si>
  <si>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</si>
  <si>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</si>
  <si>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</si>
  <si>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</si>
  <si>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采购凭证编号：CGDD24050700022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</si>
  <si>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</si>
  <si>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</si>
  <si>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</si>
  <si>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</si>
  <si>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</si>
  <si>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</si>
  <si>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</si>
  <si>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</si>
  <si>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</si>
  <si>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</si>
  <si>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</si>
  <si>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</si>
  <si>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</si>
  <si>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</si>
  <si>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松绿/黑：5#8#12#13#</t>
  </si>
  <si>
    <t>铅灰/黑：2#5#6#14#</t>
  </si>
  <si>
    <t>蓝岩黑/黑：3#7#14#18#</t>
  </si>
  <si>
    <t>旷野橘/黑：7#12#16#17#</t>
  </si>
  <si>
    <t>极地白/黑：1#6#9#12#</t>
  </si>
  <si>
    <t>情况说明：</t>
  </si>
  <si>
    <t xml:space="preserve">【问题点描述】  </t>
  </si>
  <si>
    <t>1，有少量脏污，线毛，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</si>
  <si>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</si>
  <si>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</si>
  <si>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</si>
  <si>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</si>
  <si>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</si>
  <si>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</si>
  <si>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</si>
  <si>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</si>
  <si>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</si>
  <si>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男式套绒冲锋衣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</si>
  <si>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</si>
  <si>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</si>
  <si>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</si>
  <si>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</si>
  <si>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</si>
  <si>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</si>
  <si>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</si>
  <si>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</si>
  <si>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</si>
  <si>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</si>
  <si>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</si>
  <si>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</si>
  <si>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</si>
  <si>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</si>
  <si>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</si>
  <si>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</si>
  <si>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</si>
  <si>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</si>
  <si>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</si>
  <si>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FW11921</t>
  </si>
  <si>
    <t>台华</t>
  </si>
  <si>
    <t>3/5</t>
  </si>
  <si>
    <t>3/4</t>
  </si>
  <si>
    <t>8/11</t>
  </si>
  <si>
    <t>6/10</t>
  </si>
  <si>
    <t>5/6</t>
  </si>
  <si>
    <t>制表时间：2024/4/21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</si>
  <si>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</si>
  <si>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</si>
  <si>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</si>
  <si>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</si>
  <si>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</si>
  <si>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</si>
  <si>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</si>
  <si>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</si>
  <si>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</si>
  <si>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</si>
  <si>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</si>
  <si>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2/4</t>
  </si>
  <si>
    <t>6/9</t>
  </si>
  <si>
    <t>4/8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</si>
  <si>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</si>
  <si>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</si>
  <si>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</si>
  <si>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</si>
  <si>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</si>
  <si>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</si>
  <si>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</si>
  <si>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</si>
  <si>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</si>
  <si>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</si>
  <si>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1/3</t>
  </si>
  <si>
    <t>0.5*0.5军工格梭织</t>
  </si>
  <si>
    <t>赢合</t>
  </si>
  <si>
    <t>G09FW0440</t>
  </si>
  <si>
    <t>210T</t>
  </si>
  <si>
    <t>G14FW1100</t>
  </si>
  <si>
    <t>超细天鹅绒</t>
  </si>
  <si>
    <t>新颜</t>
  </si>
  <si>
    <t>5/7</t>
  </si>
  <si>
    <t>1/4</t>
  </si>
  <si>
    <t>2/8</t>
  </si>
  <si>
    <t>2/6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</si>
  <si>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</si>
  <si>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</si>
  <si>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</si>
  <si>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</si>
  <si>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</si>
  <si>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</si>
  <si>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</si>
  <si>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</si>
  <si>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</si>
  <si>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3/6</t>
  </si>
  <si>
    <t>ok</t>
  </si>
  <si>
    <t>3/7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</si>
  <si>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</si>
  <si>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8/13</t>
  </si>
  <si>
    <t>5/9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</si>
  <si>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</si>
  <si>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</si>
  <si>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</si>
  <si>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</si>
  <si>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</si>
  <si>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</si>
  <si>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</si>
  <si>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所有缝份</t>
  </si>
  <si>
    <t>胶条</t>
  </si>
  <si>
    <t>印花</t>
  </si>
  <si>
    <t>装饰胶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</si>
  <si>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</si>
  <si>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</si>
  <si>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</si>
  <si>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</si>
  <si>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</si>
  <si>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</si>
  <si>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</si>
  <si>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</si>
  <si>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 xml:space="preserve">订卡织带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</si>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</sst>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华文楷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7" borderId="6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68" applyNumberFormat="0" applyAlignment="0" applyProtection="0">
      <alignment vertical="center"/>
    </xf>
    <xf numFmtId="0" fontId="50" fillId="9" borderId="69" applyNumberFormat="0" applyAlignment="0" applyProtection="0">
      <alignment vertical="center"/>
    </xf>
    <xf numFmtId="0" fontId="51" fillId="9" borderId="68" applyNumberFormat="0" applyAlignment="0" applyProtection="0">
      <alignment vertical="center"/>
    </xf>
    <xf numFmtId="0" fontId="52" fillId="10" borderId="70" applyNumberFormat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60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61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20" fillId="0" borderId="0"/>
    <xf numFmtId="0" fontId="23" fillId="0" borderId="0">
      <alignment vertical="center"/>
    </xf>
  </cellStyleXfs>
  <cellXfs count="37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2" xfId="63" applyFont="1" applyBorder="1" applyAlignment="1">
      <alignment horizontal="center" vertical="center"/>
    </xf>
    <xf numFmtId="0" fontId="17" fillId="0" borderId="2" xfId="63" applyFont="1" applyBorder="1" applyAlignment="1">
      <alignment horizontal="left" vertical="top"/>
    </xf>
    <xf numFmtId="0" fontId="18" fillId="0" borderId="0" xfId="64" applyFont="1" applyAlignment="1">
      <alignment horizontal="left" vertical="top"/>
    </xf>
    <xf numFmtId="0" fontId="13" fillId="3" borderId="2" xfId="55" applyFont="1" applyFill="1" applyBorder="1" applyAlignment="1">
      <alignment horizontal="center"/>
    </xf>
    <xf numFmtId="0" fontId="17" fillId="0" borderId="3" xfId="63" applyFont="1" applyBorder="1" applyAlignment="1">
      <alignment horizontal="left" vertical="top"/>
    </xf>
    <xf numFmtId="0" fontId="17" fillId="0" borderId="3" xfId="63" applyFont="1" applyBorder="1" applyAlignment="1">
      <alignment horizontal="center" vertical="center"/>
    </xf>
    <xf numFmtId="0" fontId="0" fillId="3" borderId="0" xfId="56" applyFont="1" applyFill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3" xfId="57" applyFont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9" fillId="0" borderId="0" xfId="0" applyFont="1" applyFill="1" applyAlignment="1">
      <alignment vertic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2" xfId="54" applyFont="1" applyFill="1" applyBorder="1" applyAlignment="1">
      <alignment horizontal="center" vertical="top"/>
    </xf>
    <xf numFmtId="0" fontId="22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0" fontId="22" fillId="0" borderId="14" xfId="54" applyFont="1" applyFill="1" applyBorder="1" applyAlignment="1">
      <alignment vertical="center"/>
    </xf>
    <xf numFmtId="0" fontId="24" fillId="0" borderId="14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0" fontId="23" fillId="0" borderId="16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178" fontId="24" fillId="0" borderId="16" xfId="54" applyNumberFormat="1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righ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left"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 wrapText="1"/>
    </xf>
    <xf numFmtId="0" fontId="22" fillId="0" borderId="17" xfId="54" applyFont="1" applyFill="1" applyBorder="1" applyAlignment="1">
      <alignment horizontal="left" vertical="center"/>
    </xf>
    <xf numFmtId="0" fontId="20" fillId="0" borderId="18" xfId="54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center" vertical="center"/>
    </xf>
    <xf numFmtId="178" fontId="24" fillId="0" borderId="18" xfId="54" applyNumberFormat="1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 wrapText="1"/>
    </xf>
    <xf numFmtId="0" fontId="20" fillId="0" borderId="31" xfId="54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3" borderId="35" xfId="55" applyFont="1" applyFill="1" applyBorder="1" applyAlignment="1">
      <alignment horizontal="center"/>
    </xf>
    <xf numFmtId="0" fontId="20" fillId="0" borderId="0" xfId="54" applyFont="1" applyAlignment="1">
      <alignment horizontal="left" vertical="center"/>
    </xf>
    <xf numFmtId="0" fontId="29" fillId="0" borderId="12" xfId="54" applyFont="1" applyBorder="1" applyAlignment="1">
      <alignment horizontal="center" vertical="top"/>
    </xf>
    <xf numFmtId="0" fontId="28" fillId="0" borderId="36" xfId="54" applyFont="1" applyBorder="1" applyAlignment="1">
      <alignment horizontal="left" vertical="center"/>
    </xf>
    <xf numFmtId="0" fontId="23" fillId="0" borderId="37" xfId="54" applyFont="1" applyBorder="1" applyAlignment="1">
      <alignment horizontal="center" vertical="center"/>
    </xf>
    <xf numFmtId="0" fontId="28" fillId="0" borderId="37" xfId="54" applyFont="1" applyBorder="1" applyAlignment="1">
      <alignment horizontal="center" vertical="center"/>
    </xf>
    <xf numFmtId="0" fontId="25" fillId="0" borderId="37" xfId="54" applyFont="1" applyBorder="1" applyAlignment="1">
      <alignment horizontal="left" vertical="center"/>
    </xf>
    <xf numFmtId="0" fontId="25" fillId="0" borderId="13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5" fillId="0" borderId="29" xfId="54" applyFont="1" applyBorder="1" applyAlignment="1">
      <alignment horizontal="center" vertical="center"/>
    </xf>
    <xf numFmtId="0" fontId="28" fillId="0" borderId="13" xfId="54" applyFont="1" applyBorder="1" applyAlignment="1">
      <alignment horizontal="center" vertical="center"/>
    </xf>
    <xf numFmtId="0" fontId="28" fillId="0" borderId="14" xfId="54" applyFont="1" applyBorder="1" applyAlignment="1">
      <alignment horizontal="center" vertical="center"/>
    </xf>
    <xf numFmtId="0" fontId="28" fillId="0" borderId="29" xfId="54" applyFont="1" applyBorder="1" applyAlignment="1">
      <alignment horizontal="center" vertical="center"/>
    </xf>
    <xf numFmtId="0" fontId="25" fillId="0" borderId="15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14" fontId="23" fillId="0" borderId="16" xfId="54" applyNumberFormat="1" applyFont="1" applyBorder="1" applyAlignment="1">
      <alignment horizontal="center" vertical="center"/>
    </xf>
    <xf numFmtId="14" fontId="23" fillId="0" borderId="30" xfId="54" applyNumberFormat="1" applyFont="1" applyBorder="1" applyAlignment="1">
      <alignment horizontal="center" vertical="center"/>
    </xf>
    <xf numFmtId="0" fontId="25" fillId="0" borderId="15" xfId="54" applyFont="1" applyBorder="1" applyAlignment="1">
      <alignment vertical="center"/>
    </xf>
    <xf numFmtId="9" fontId="23" fillId="0" borderId="16" xfId="54" applyNumberFormat="1" applyFont="1" applyBorder="1" applyAlignment="1">
      <alignment horizontal="center" vertical="center"/>
    </xf>
    <xf numFmtId="0" fontId="23" fillId="0" borderId="30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3" fillId="0" borderId="21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30" fillId="0" borderId="17" xfId="54" applyFont="1" applyBorder="1" applyAlignment="1">
      <alignment vertical="center"/>
    </xf>
    <xf numFmtId="0" fontId="31" fillId="0" borderId="18" xfId="6" applyNumberFormat="1" applyFont="1" applyFill="1" applyBorder="1" applyAlignment="1" applyProtection="1">
      <alignment horizontal="center" vertical="center" wrapText="1"/>
    </xf>
    <xf numFmtId="0" fontId="23" fillId="0" borderId="31" xfId="54" applyFont="1" applyBorder="1" applyAlignment="1">
      <alignment horizontal="center" vertical="center" wrapText="1"/>
    </xf>
    <xf numFmtId="0" fontId="25" fillId="0" borderId="17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14" fontId="23" fillId="0" borderId="18" xfId="54" applyNumberFormat="1" applyFont="1" applyBorder="1" applyAlignment="1">
      <alignment horizontal="center" vertical="center" wrapText="1"/>
    </xf>
    <xf numFmtId="14" fontId="23" fillId="0" borderId="31" xfId="54" applyNumberFormat="1" applyFont="1" applyBorder="1" applyAlignment="1">
      <alignment horizontal="center" vertical="center" wrapText="1"/>
    </xf>
    <xf numFmtId="0" fontId="28" fillId="0" borderId="0" xfId="54" applyFont="1" applyBorder="1" applyAlignment="1">
      <alignment horizontal="left" vertical="center"/>
    </xf>
    <xf numFmtId="0" fontId="25" fillId="0" borderId="13" xfId="54" applyFont="1" applyBorder="1" applyAlignment="1">
      <alignment vertical="center"/>
    </xf>
    <xf numFmtId="0" fontId="20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0" fillId="0" borderId="14" xfId="54" applyFont="1" applyBorder="1" applyAlignment="1">
      <alignment vertical="center"/>
    </xf>
    <xf numFmtId="0" fontId="25" fillId="0" borderId="14" xfId="54" applyFont="1" applyBorder="1" applyAlignment="1">
      <alignment vertical="center"/>
    </xf>
    <xf numFmtId="0" fontId="20" fillId="0" borderId="16" xfId="54" applyFont="1" applyBorder="1" applyAlignment="1">
      <alignment horizontal="left" vertical="center"/>
    </xf>
    <xf numFmtId="0" fontId="20" fillId="0" borderId="16" xfId="54" applyFont="1" applyBorder="1" applyAlignment="1">
      <alignment vertical="center"/>
    </xf>
    <xf numFmtId="0" fontId="25" fillId="0" borderId="16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3" fillId="0" borderId="18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5" fillId="0" borderId="17" xfId="54" applyFont="1" applyBorder="1" applyAlignment="1">
      <alignment horizontal="center" vertical="center"/>
    </xf>
    <xf numFmtId="0" fontId="25" fillId="0" borderId="18" xfId="54" applyFont="1" applyBorder="1" applyAlignment="1">
      <alignment horizontal="center" vertical="center"/>
    </xf>
    <xf numFmtId="0" fontId="25" fillId="0" borderId="16" xfId="54" applyFont="1" applyBorder="1" applyAlignment="1">
      <alignment horizontal="center" vertical="center"/>
    </xf>
    <xf numFmtId="0" fontId="22" fillId="0" borderId="16" xfId="54" applyFont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23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23" fillId="0" borderId="39" xfId="54" applyFont="1" applyBorder="1" applyAlignment="1">
      <alignment vertical="center"/>
    </xf>
    <xf numFmtId="58" fontId="20" fillId="0" borderId="39" xfId="54" applyNumberFormat="1" applyFont="1" applyBorder="1" applyAlignment="1">
      <alignment vertical="center"/>
    </xf>
    <xf numFmtId="0" fontId="28" fillId="0" borderId="39" xfId="54" applyFont="1" applyBorder="1" applyAlignment="1">
      <alignment horizontal="center"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8" fillId="0" borderId="17" xfId="54" applyFont="1" applyFill="1" applyBorder="1" applyAlignment="1">
      <alignment horizontal="center" vertical="center"/>
    </xf>
    <xf numFmtId="0" fontId="28" fillId="0" borderId="18" xfId="54" applyFont="1" applyFill="1" applyBorder="1" applyAlignment="1">
      <alignment horizontal="center" vertical="center"/>
    </xf>
    <xf numFmtId="58" fontId="28" fillId="0" borderId="39" xfId="54" applyNumberFormat="1" applyFont="1" applyBorder="1" applyAlignment="1">
      <alignment vertical="center"/>
    </xf>
    <xf numFmtId="0" fontId="20" fillId="0" borderId="37" xfId="54" applyFont="1" applyBorder="1" applyAlignment="1">
      <alignment horizontal="center" vertical="center"/>
    </xf>
    <xf numFmtId="0" fontId="20" fillId="0" borderId="43" xfId="54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5" fillId="0" borderId="31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2" fillId="0" borderId="30" xfId="54" applyFont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23" fillId="0" borderId="44" xfId="54" applyFont="1" applyBorder="1" applyAlignment="1">
      <alignment horizontal="center" vertical="center"/>
    </xf>
    <xf numFmtId="0" fontId="28" fillId="0" borderId="45" xfId="54" applyFont="1" applyFill="1" applyBorder="1" applyAlignment="1">
      <alignment horizontal="left" vertical="center"/>
    </xf>
    <xf numFmtId="0" fontId="28" fillId="0" borderId="46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0" fillId="0" borderId="39" xfId="54" applyFont="1" applyBorder="1" applyAlignment="1">
      <alignment horizontal="center" vertical="center"/>
    </xf>
    <xf numFmtId="0" fontId="20" fillId="0" borderId="44" xfId="54" applyFont="1" applyBorder="1" applyAlignment="1">
      <alignment horizontal="center" vertical="center"/>
    </xf>
    <xf numFmtId="0" fontId="0" fillId="3" borderId="2" xfId="56" applyFont="1" applyFill="1" applyBorder="1">
      <alignment vertical="center"/>
    </xf>
    <xf numFmtId="0" fontId="17" fillId="0" borderId="0" xfId="63" applyFont="1" applyBorder="1" applyAlignment="1">
      <alignment horizontal="left" vertical="top"/>
    </xf>
    <xf numFmtId="0" fontId="17" fillId="0" borderId="0" xfId="63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3" fillId="0" borderId="16" xfId="54" applyFont="1" applyBorder="1" applyAlignment="1">
      <alignment vertical="center"/>
    </xf>
    <xf numFmtId="0" fontId="23" fillId="0" borderId="30" xfId="54" applyFont="1" applyBorder="1" applyAlignment="1">
      <alignment vertical="center"/>
    </xf>
    <xf numFmtId="0" fontId="33" fillId="0" borderId="18" xfId="6" applyNumberFormat="1" applyFont="1" applyFill="1" applyBorder="1" applyAlignment="1" applyProtection="1">
      <alignment horizontal="center" vertical="center" wrapText="1"/>
    </xf>
    <xf numFmtId="0" fontId="34" fillId="0" borderId="31" xfId="54" applyFont="1" applyBorder="1" applyAlignment="1">
      <alignment horizontal="center" vertical="center" wrapText="1"/>
    </xf>
    <xf numFmtId="14" fontId="23" fillId="0" borderId="18" xfId="54" applyNumberFormat="1" applyFont="1" applyBorder="1" applyAlignment="1">
      <alignment horizontal="center" vertical="center"/>
    </xf>
    <xf numFmtId="14" fontId="23" fillId="0" borderId="31" xfId="54" applyNumberFormat="1" applyFont="1" applyBorder="1" applyAlignment="1">
      <alignment horizontal="center" vertical="center"/>
    </xf>
    <xf numFmtId="0" fontId="25" fillId="0" borderId="47" xfId="54" applyFont="1" applyBorder="1" applyAlignment="1">
      <alignment horizontal="left" vertical="center"/>
    </xf>
    <xf numFmtId="0" fontId="25" fillId="0" borderId="24" xfId="54" applyFont="1" applyBorder="1" applyAlignment="1">
      <alignment horizontal="left" vertical="center"/>
    </xf>
    <xf numFmtId="0" fontId="28" fillId="0" borderId="40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5" fillId="0" borderId="41" xfId="54" applyFont="1" applyBorder="1" applyAlignment="1">
      <alignment vertical="center"/>
    </xf>
    <xf numFmtId="0" fontId="20" fillId="0" borderId="42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0" fillId="0" borderId="42" xfId="54" applyFont="1" applyBorder="1" applyAlignment="1">
      <alignment vertical="center"/>
    </xf>
    <xf numFmtId="0" fontId="25" fillId="0" borderId="42" xfId="54" applyFont="1" applyBorder="1" applyAlignment="1">
      <alignment vertical="center"/>
    </xf>
    <xf numFmtId="0" fontId="25" fillId="0" borderId="41" xfId="54" applyFont="1" applyBorder="1" applyAlignment="1">
      <alignment horizontal="center" vertical="center"/>
    </xf>
    <xf numFmtId="0" fontId="23" fillId="0" borderId="42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3" fillId="0" borderId="16" xfId="54" applyFont="1" applyBorder="1" applyAlignment="1">
      <alignment horizontal="center" vertical="center"/>
    </xf>
    <xf numFmtId="0" fontId="20" fillId="0" borderId="16" xfId="54" applyFont="1" applyBorder="1" applyAlignment="1">
      <alignment horizontal="center" vertical="center"/>
    </xf>
    <xf numFmtId="0" fontId="25" fillId="0" borderId="26" xfId="54" applyFont="1" applyBorder="1" applyAlignment="1">
      <alignment horizontal="left" vertical="center" wrapText="1"/>
    </xf>
    <xf numFmtId="0" fontId="25" fillId="0" borderId="27" xfId="54" applyFont="1" applyBorder="1" applyAlignment="1">
      <alignment horizontal="left" vertical="center" wrapText="1"/>
    </xf>
    <xf numFmtId="0" fontId="25" fillId="0" borderId="41" xfId="54" applyFont="1" applyBorder="1" applyAlignment="1">
      <alignment horizontal="left" vertical="center"/>
    </xf>
    <xf numFmtId="0" fontId="25" fillId="0" borderId="42" xfId="54" applyFont="1" applyBorder="1" applyAlignment="1">
      <alignment horizontal="left" vertical="center"/>
    </xf>
    <xf numFmtId="0" fontId="35" fillId="0" borderId="48" xfId="54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20" xfId="54" applyNumberFormat="1" applyFont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9" fontId="23" fillId="0" borderId="27" xfId="54" applyNumberFormat="1" applyFont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8" fillId="0" borderId="36" xfId="54" applyFont="1" applyBorder="1" applyAlignment="1">
      <alignment vertical="center"/>
    </xf>
    <xf numFmtId="0" fontId="36" fillId="0" borderId="39" xfId="54" applyFont="1" applyBorder="1" applyAlignment="1">
      <alignment horizontal="center" vertical="center"/>
    </xf>
    <xf numFmtId="0" fontId="28" fillId="0" borderId="37" xfId="54" applyFont="1" applyBorder="1" applyAlignment="1">
      <alignment vertical="center"/>
    </xf>
    <xf numFmtId="0" fontId="23" fillId="0" borderId="52" xfId="54" applyFont="1" applyBorder="1" applyAlignment="1">
      <alignment vertical="center"/>
    </xf>
    <xf numFmtId="0" fontId="28" fillId="0" borderId="52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8" fillId="0" borderId="24" xfId="54" applyFont="1" applyBorder="1" applyAlignment="1">
      <alignment horizontal="center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0" fillId="0" borderId="52" xfId="54" applyFont="1" applyBorder="1" applyAlignment="1">
      <alignment vertical="center"/>
    </xf>
    <xf numFmtId="0" fontId="25" fillId="0" borderId="53" xfId="54" applyFont="1" applyBorder="1" applyAlignment="1">
      <alignment horizontal="left" vertical="center"/>
    </xf>
    <xf numFmtId="0" fontId="28" fillId="0" borderId="45" xfId="54" applyFont="1" applyBorder="1" applyAlignment="1">
      <alignment horizontal="left" vertical="center"/>
    </xf>
    <xf numFmtId="0" fontId="23" fillId="0" borderId="46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34" xfId="54" applyFont="1" applyBorder="1" applyAlignment="1">
      <alignment horizontal="left" vertical="center" wrapText="1"/>
    </xf>
    <xf numFmtId="0" fontId="25" fillId="0" borderId="46" xfId="54" applyFont="1" applyBorder="1" applyAlignment="1">
      <alignment horizontal="left" vertical="center"/>
    </xf>
    <xf numFmtId="0" fontId="37" fillId="0" borderId="30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9" fontId="23" fillId="0" borderId="32" xfId="54" applyNumberFormat="1" applyFont="1" applyBorder="1" applyAlignment="1">
      <alignment horizontal="left" vertical="center"/>
    </xf>
    <xf numFmtId="9" fontId="23" fillId="0" borderId="34" xfId="54" applyNumberFormat="1" applyFont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8" fillId="0" borderId="55" xfId="54" applyFont="1" applyBorder="1" applyAlignment="1">
      <alignment horizontal="center" vertical="center"/>
    </xf>
    <xf numFmtId="0" fontId="23" fillId="0" borderId="52" xfId="54" applyFont="1" applyBorder="1" applyAlignment="1">
      <alignment horizontal="center" vertical="center"/>
    </xf>
    <xf numFmtId="0" fontId="23" fillId="0" borderId="53" xfId="54" applyFont="1" applyBorder="1" applyAlignment="1">
      <alignment horizontal="center" vertical="center"/>
    </xf>
    <xf numFmtId="0" fontId="23" fillId="0" borderId="53" xfId="54" applyFont="1" applyFill="1" applyBorder="1" applyAlignment="1">
      <alignment horizontal="left" vertical="center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9" fillId="0" borderId="58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58" xfId="0" applyBorder="1"/>
    <xf numFmtId="0" fontId="0" fillId="0" borderId="2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38" fillId="0" borderId="61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23 2" xfId="63"/>
    <cellStyle name="常规 7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139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13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189865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45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099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099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300355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15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300355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159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1610"/>
              <a:ext cx="41148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05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47900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20900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11400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27300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08200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11400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63800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85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47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384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07285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2699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13000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38275"/>
              <a:ext cx="408940" cy="305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266700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78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41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641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66" customWidth="1"/>
    <col min="2" max="2" width="96.3333333333333" style="367" customWidth="1"/>
    <col min="3" max="3" width="10.1666666666667" customWidth="1"/>
  </cols>
  <sheetData>
    <row r="1" customFormat="1" ht="21" customHeight="1" spans="1:2">
      <c r="A1" s="368"/>
      <c r="B1" s="369" t="s">
        <v>0</v>
      </c>
    </row>
    <row r="2" customFormat="1" spans="1:2">
      <c r="A2" s="370">
        <v>1</v>
      </c>
      <c r="B2" s="371" t="s">
        <v>1</v>
      </c>
    </row>
    <row r="3" customFormat="1" spans="1:2">
      <c r="A3" s="370">
        <v>2</v>
      </c>
      <c r="B3" s="371" t="s">
        <v>2</v>
      </c>
    </row>
    <row r="4" customFormat="1" spans="1:2">
      <c r="A4" s="370">
        <v>3</v>
      </c>
      <c r="B4" s="371" t="s">
        <v>3</v>
      </c>
    </row>
    <row r="5" customFormat="1" spans="1:2">
      <c r="A5" s="370">
        <v>4</v>
      </c>
      <c r="B5" s="371" t="s">
        <v>4</v>
      </c>
    </row>
    <row r="6" customFormat="1" spans="1:2">
      <c r="A6" s="370">
        <v>5</v>
      </c>
      <c r="B6" s="371" t="s">
        <v>5</v>
      </c>
    </row>
    <row r="7" customFormat="1" spans="1:2">
      <c r="A7" s="370">
        <v>6</v>
      </c>
      <c r="B7" s="371" t="s">
        <v>6</v>
      </c>
    </row>
    <row r="8" s="365" customFormat="1" ht="35" customHeight="1" spans="1:2">
      <c r="A8" s="372">
        <v>7</v>
      </c>
      <c r="B8" s="373" t="s">
        <v>7</v>
      </c>
    </row>
    <row r="9" customFormat="1" ht="19" customHeight="1" spans="1:2">
      <c r="A9" s="368"/>
      <c r="B9" s="374" t="s">
        <v>8</v>
      </c>
    </row>
    <row r="10" customFormat="1" ht="30" customHeight="1" spans="1:2">
      <c r="A10" s="370">
        <v>1</v>
      </c>
      <c r="B10" s="375" t="s">
        <v>9</v>
      </c>
    </row>
    <row r="11" customFormat="1" spans="1:2">
      <c r="A11" s="370">
        <v>2</v>
      </c>
      <c r="B11" s="373" t="s">
        <v>10</v>
      </c>
    </row>
    <row r="12" customFormat="1" spans="1:2">
      <c r="A12" s="370"/>
      <c r="B12" s="371"/>
    </row>
    <row r="13" customFormat="1" ht="21" spans="1:2">
      <c r="A13" s="368"/>
      <c r="B13" s="374" t="s">
        <v>11</v>
      </c>
    </row>
    <row r="14" customFormat="1" ht="30" spans="1:2">
      <c r="A14" s="370">
        <v>1</v>
      </c>
      <c r="B14" s="375" t="s">
        <v>12</v>
      </c>
    </row>
    <row r="15" customFormat="1" spans="1:2">
      <c r="A15" s="370">
        <v>2</v>
      </c>
      <c r="B15" s="371" t="s">
        <v>13</v>
      </c>
    </row>
    <row r="16" customFormat="1" spans="1:2">
      <c r="A16" s="370">
        <v>3</v>
      </c>
      <c r="B16" s="371" t="s">
        <v>14</v>
      </c>
    </row>
    <row r="17" customFormat="1" spans="1:2">
      <c r="A17" s="370"/>
      <c r="B17" s="371"/>
    </row>
    <row r="18" customFormat="1" ht="21" spans="1:2">
      <c r="A18" s="368"/>
      <c r="B18" s="374" t="s">
        <v>15</v>
      </c>
    </row>
    <row r="19" customFormat="1" ht="30" spans="1:2">
      <c r="A19" s="370">
        <v>1</v>
      </c>
      <c r="B19" s="375" t="s">
        <v>16</v>
      </c>
    </row>
    <row r="20" customFormat="1" spans="1:2">
      <c r="A20" s="370">
        <v>2</v>
      </c>
      <c r="B20" s="371" t="s">
        <v>17</v>
      </c>
    </row>
    <row r="21" customFormat="1" ht="30" spans="1:2">
      <c r="A21" s="370">
        <v>3</v>
      </c>
      <c r="B21" s="371" t="s">
        <v>18</v>
      </c>
    </row>
    <row r="22" customFormat="1" spans="1:2">
      <c r="A22" s="370"/>
      <c r="B22" s="371"/>
    </row>
    <row r="24" customFormat="1" spans="1:2">
      <c r="A24" s="376"/>
      <c r="B24" s="37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4" t="s">
        <v>19</v>
      </c>
      <c r="C2" s="345"/>
      <c r="D2" s="345"/>
      <c r="E2" s="345"/>
      <c r="F2" s="345"/>
      <c r="G2" s="345"/>
      <c r="H2" s="345"/>
      <c r="I2" s="360"/>
    </row>
    <row r="3" ht="28" customHeight="1" spans="2:9">
      <c r="B3" s="346"/>
      <c r="C3" s="347"/>
      <c r="D3" s="348" t="s">
        <v>20</v>
      </c>
      <c r="E3" s="349"/>
      <c r="F3" s="350" t="s">
        <v>21</v>
      </c>
      <c r="G3" s="351"/>
      <c r="H3" s="348" t="s">
        <v>22</v>
      </c>
      <c r="I3" s="361"/>
    </row>
    <row r="4" ht="28" customHeight="1" spans="2:9">
      <c r="B4" s="346" t="s">
        <v>23</v>
      </c>
      <c r="C4" s="347" t="s">
        <v>24</v>
      </c>
      <c r="D4" s="347" t="s">
        <v>25</v>
      </c>
      <c r="E4" s="347" t="s">
        <v>26</v>
      </c>
      <c r="F4" s="352" t="s">
        <v>25</v>
      </c>
      <c r="G4" s="352" t="s">
        <v>26</v>
      </c>
      <c r="H4" s="347" t="s">
        <v>25</v>
      </c>
      <c r="I4" s="362" t="s">
        <v>26</v>
      </c>
    </row>
    <row r="5" ht="28" customHeight="1" spans="2:9">
      <c r="B5" s="353" t="s">
        <v>27</v>
      </c>
      <c r="C5" s="354">
        <v>13</v>
      </c>
      <c r="D5" s="354">
        <v>0</v>
      </c>
      <c r="E5" s="354">
        <v>1</v>
      </c>
      <c r="F5" s="355">
        <v>0</v>
      </c>
      <c r="G5" s="355">
        <v>1</v>
      </c>
      <c r="H5" s="354">
        <v>1</v>
      </c>
      <c r="I5" s="363">
        <v>2</v>
      </c>
    </row>
    <row r="6" ht="28" customHeight="1" spans="2:9">
      <c r="B6" s="353" t="s">
        <v>28</v>
      </c>
      <c r="C6" s="354">
        <v>20</v>
      </c>
      <c r="D6" s="354">
        <v>0</v>
      </c>
      <c r="E6" s="354">
        <v>1</v>
      </c>
      <c r="F6" s="355">
        <v>1</v>
      </c>
      <c r="G6" s="355">
        <v>2</v>
      </c>
      <c r="H6" s="354">
        <v>2</v>
      </c>
      <c r="I6" s="363">
        <v>3</v>
      </c>
    </row>
    <row r="7" ht="28" customHeight="1" spans="2:9">
      <c r="B7" s="353" t="s">
        <v>29</v>
      </c>
      <c r="C7" s="354">
        <v>32</v>
      </c>
      <c r="D7" s="354">
        <v>0</v>
      </c>
      <c r="E7" s="354">
        <v>1</v>
      </c>
      <c r="F7" s="355">
        <v>2</v>
      </c>
      <c r="G7" s="355">
        <v>3</v>
      </c>
      <c r="H7" s="354">
        <v>3</v>
      </c>
      <c r="I7" s="363">
        <v>4</v>
      </c>
    </row>
    <row r="8" ht="28" customHeight="1" spans="2:9">
      <c r="B8" s="353" t="s">
        <v>30</v>
      </c>
      <c r="C8" s="354">
        <v>50</v>
      </c>
      <c r="D8" s="354">
        <v>1</v>
      </c>
      <c r="E8" s="354">
        <v>2</v>
      </c>
      <c r="F8" s="355">
        <v>3</v>
      </c>
      <c r="G8" s="355">
        <v>4</v>
      </c>
      <c r="H8" s="354">
        <v>5</v>
      </c>
      <c r="I8" s="363">
        <v>6</v>
      </c>
    </row>
    <row r="9" ht="28" customHeight="1" spans="2:9">
      <c r="B9" s="353" t="s">
        <v>31</v>
      </c>
      <c r="C9" s="354">
        <v>80</v>
      </c>
      <c r="D9" s="354">
        <v>2</v>
      </c>
      <c r="E9" s="354">
        <v>3</v>
      </c>
      <c r="F9" s="355">
        <v>5</v>
      </c>
      <c r="G9" s="355">
        <v>6</v>
      </c>
      <c r="H9" s="354">
        <v>7</v>
      </c>
      <c r="I9" s="363">
        <v>8</v>
      </c>
    </row>
    <row r="10" ht="28" customHeight="1" spans="2:9">
      <c r="B10" s="353" t="s">
        <v>32</v>
      </c>
      <c r="C10" s="354">
        <v>125</v>
      </c>
      <c r="D10" s="354">
        <v>3</v>
      </c>
      <c r="E10" s="354">
        <v>4</v>
      </c>
      <c r="F10" s="355">
        <v>7</v>
      </c>
      <c r="G10" s="355">
        <v>8</v>
      </c>
      <c r="H10" s="354">
        <v>10</v>
      </c>
      <c r="I10" s="363">
        <v>11</v>
      </c>
    </row>
    <row r="11" ht="28" customHeight="1" spans="2:9">
      <c r="B11" s="353" t="s">
        <v>33</v>
      </c>
      <c r="C11" s="354">
        <v>200</v>
      </c>
      <c r="D11" s="354">
        <v>5</v>
      </c>
      <c r="E11" s="354">
        <v>6</v>
      </c>
      <c r="F11" s="355">
        <v>10</v>
      </c>
      <c r="G11" s="355">
        <v>11</v>
      </c>
      <c r="H11" s="354">
        <v>14</v>
      </c>
      <c r="I11" s="363">
        <v>15</v>
      </c>
    </row>
    <row r="12" ht="28" customHeight="1" spans="2:9">
      <c r="B12" s="356" t="s">
        <v>34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35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O12" sqref="O12"/>
    </sheetView>
  </sheetViews>
  <sheetFormatPr defaultColWidth="10.3333333333333" defaultRowHeight="16.5" customHeight="1"/>
  <cols>
    <col min="1" max="1" width="11.7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.75" spans="1:11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.75" spans="1:11">
      <c r="A2" s="174" t="s">
        <v>37</v>
      </c>
      <c r="B2" s="175" t="s">
        <v>38</v>
      </c>
      <c r="C2" s="175"/>
      <c r="D2" s="176" t="s">
        <v>39</v>
      </c>
      <c r="E2" s="176"/>
      <c r="F2" s="175" t="s">
        <v>40</v>
      </c>
      <c r="G2" s="175"/>
      <c r="H2" s="177" t="s">
        <v>41</v>
      </c>
      <c r="I2" s="249" t="s">
        <v>42</v>
      </c>
      <c r="J2" s="249"/>
      <c r="K2" s="250"/>
    </row>
    <row r="3" ht="15" spans="1:11">
      <c r="A3" s="178" t="s">
        <v>43</v>
      </c>
      <c r="B3" s="179"/>
      <c r="C3" s="180"/>
      <c r="D3" s="181" t="s">
        <v>44</v>
      </c>
      <c r="E3" s="182"/>
      <c r="F3" s="182"/>
      <c r="G3" s="183"/>
      <c r="H3" s="181" t="s">
        <v>45</v>
      </c>
      <c r="I3" s="182"/>
      <c r="J3" s="182"/>
      <c r="K3" s="183"/>
    </row>
    <row r="4" ht="15.75" spans="1:11">
      <c r="A4" s="184" t="s">
        <v>46</v>
      </c>
      <c r="B4" s="185" t="s">
        <v>47</v>
      </c>
      <c r="C4" s="186"/>
      <c r="D4" s="184" t="s">
        <v>48</v>
      </c>
      <c r="E4" s="187"/>
      <c r="F4" s="188">
        <v>45528</v>
      </c>
      <c r="G4" s="189"/>
      <c r="H4" s="184" t="s">
        <v>49</v>
      </c>
      <c r="I4" s="187"/>
      <c r="J4" s="185" t="s">
        <v>50</v>
      </c>
      <c r="K4" s="186" t="s">
        <v>51</v>
      </c>
    </row>
    <row r="5" ht="15" spans="1:11">
      <c r="A5" s="190" t="s">
        <v>52</v>
      </c>
      <c r="B5" s="97" t="s">
        <v>53</v>
      </c>
      <c r="C5" s="97"/>
      <c r="D5" s="184" t="s">
        <v>54</v>
      </c>
      <c r="E5" s="187"/>
      <c r="F5" s="188">
        <v>45357</v>
      </c>
      <c r="G5" s="189"/>
      <c r="H5" s="184" t="s">
        <v>55</v>
      </c>
      <c r="I5" s="187"/>
      <c r="J5" s="185" t="s">
        <v>50</v>
      </c>
      <c r="K5" s="186" t="s">
        <v>51</v>
      </c>
    </row>
    <row r="6" ht="15" spans="1:11">
      <c r="A6" s="184" t="s">
        <v>56</v>
      </c>
      <c r="B6" s="277">
        <v>6</v>
      </c>
      <c r="C6" s="278">
        <v>6</v>
      </c>
      <c r="D6" s="190" t="s">
        <v>57</v>
      </c>
      <c r="E6" s="212"/>
      <c r="F6" s="188">
        <v>45503</v>
      </c>
      <c r="G6" s="189"/>
      <c r="H6" s="184" t="s">
        <v>58</v>
      </c>
      <c r="I6" s="187"/>
      <c r="J6" s="185" t="s">
        <v>50</v>
      </c>
      <c r="K6" s="186" t="s">
        <v>51</v>
      </c>
    </row>
    <row r="7" ht="15" spans="1:11">
      <c r="A7" s="184" t="s">
        <v>59</v>
      </c>
      <c r="B7" s="194">
        <v>32097</v>
      </c>
      <c r="C7" s="195"/>
      <c r="D7" s="190" t="s">
        <v>60</v>
      </c>
      <c r="E7" s="211"/>
      <c r="F7" s="188">
        <v>45514</v>
      </c>
      <c r="G7" s="189"/>
      <c r="H7" s="184" t="s">
        <v>61</v>
      </c>
      <c r="I7" s="187"/>
      <c r="J7" s="185" t="s">
        <v>50</v>
      </c>
      <c r="K7" s="186" t="s">
        <v>51</v>
      </c>
    </row>
    <row r="8" ht="28" customHeight="1" spans="1:11">
      <c r="A8" s="197" t="s">
        <v>62</v>
      </c>
      <c r="B8" s="279" t="s">
        <v>63</v>
      </c>
      <c r="C8" s="280"/>
      <c r="D8" s="200" t="s">
        <v>64</v>
      </c>
      <c r="E8" s="201"/>
      <c r="F8" s="281">
        <v>45430</v>
      </c>
      <c r="G8" s="282"/>
      <c r="H8" s="200" t="s">
        <v>65</v>
      </c>
      <c r="I8" s="201"/>
      <c r="J8" s="221" t="s">
        <v>50</v>
      </c>
      <c r="K8" s="259" t="s">
        <v>51</v>
      </c>
    </row>
    <row r="9" ht="15.75" spans="1:11">
      <c r="A9" s="283" t="s">
        <v>66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5.75" spans="1:11">
      <c r="A10" s="285" t="s">
        <v>67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5" spans="1:11">
      <c r="A11" s="287" t="s">
        <v>68</v>
      </c>
      <c r="B11" s="288" t="s">
        <v>69</v>
      </c>
      <c r="C11" s="289" t="s">
        <v>70</v>
      </c>
      <c r="D11" s="290"/>
      <c r="E11" s="291" t="s">
        <v>71</v>
      </c>
      <c r="F11" s="288" t="s">
        <v>69</v>
      </c>
      <c r="G11" s="289" t="s">
        <v>70</v>
      </c>
      <c r="H11" s="289" t="s">
        <v>72</v>
      </c>
      <c r="I11" s="291" t="s">
        <v>73</v>
      </c>
      <c r="J11" s="288" t="s">
        <v>69</v>
      </c>
      <c r="K11" s="328" t="s">
        <v>70</v>
      </c>
    </row>
    <row r="12" ht="15" spans="1:11">
      <c r="A12" s="190" t="s">
        <v>74</v>
      </c>
      <c r="B12" s="210" t="s">
        <v>69</v>
      </c>
      <c r="C12" s="185" t="s">
        <v>70</v>
      </c>
      <c r="D12" s="211"/>
      <c r="E12" s="212" t="s">
        <v>75</v>
      </c>
      <c r="F12" s="210" t="s">
        <v>69</v>
      </c>
      <c r="G12" s="185" t="s">
        <v>70</v>
      </c>
      <c r="H12" s="185" t="s">
        <v>72</v>
      </c>
      <c r="I12" s="212" t="s">
        <v>76</v>
      </c>
      <c r="J12" s="210" t="s">
        <v>69</v>
      </c>
      <c r="K12" s="186" t="s">
        <v>70</v>
      </c>
    </row>
    <row r="13" ht="15" spans="1:11">
      <c r="A13" s="190" t="s">
        <v>77</v>
      </c>
      <c r="B13" s="210" t="s">
        <v>69</v>
      </c>
      <c r="C13" s="185" t="s">
        <v>70</v>
      </c>
      <c r="D13" s="211"/>
      <c r="E13" s="212" t="s">
        <v>78</v>
      </c>
      <c r="F13" s="185" t="s">
        <v>79</v>
      </c>
      <c r="G13" s="185" t="s">
        <v>80</v>
      </c>
      <c r="H13" s="185" t="s">
        <v>72</v>
      </c>
      <c r="I13" s="212" t="s">
        <v>81</v>
      </c>
      <c r="J13" s="210" t="s">
        <v>69</v>
      </c>
      <c r="K13" s="186" t="s">
        <v>70</v>
      </c>
    </row>
    <row r="14" ht="15.75" spans="1:11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2"/>
    </row>
    <row r="15" ht="15.75" spans="1:11">
      <c r="A15" s="285" t="s">
        <v>83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5" spans="1:11">
      <c r="A16" s="292" t="s">
        <v>84</v>
      </c>
      <c r="B16" s="289" t="s">
        <v>79</v>
      </c>
      <c r="C16" s="289" t="s">
        <v>80</v>
      </c>
      <c r="D16" s="293"/>
      <c r="E16" s="294" t="s">
        <v>85</v>
      </c>
      <c r="F16" s="289" t="s">
        <v>79</v>
      </c>
      <c r="G16" s="289" t="s">
        <v>80</v>
      </c>
      <c r="H16" s="295"/>
      <c r="I16" s="294" t="s">
        <v>86</v>
      </c>
      <c r="J16" s="289" t="s">
        <v>79</v>
      </c>
      <c r="K16" s="328" t="s">
        <v>80</v>
      </c>
    </row>
    <row r="17" customHeight="1" spans="1:22">
      <c r="A17" s="193" t="s">
        <v>87</v>
      </c>
      <c r="B17" s="185" t="s">
        <v>79</v>
      </c>
      <c r="C17" s="185" t="s">
        <v>80</v>
      </c>
      <c r="D17" s="296"/>
      <c r="E17" s="227" t="s">
        <v>88</v>
      </c>
      <c r="F17" s="185" t="s">
        <v>79</v>
      </c>
      <c r="G17" s="185" t="s">
        <v>80</v>
      </c>
      <c r="H17" s="297"/>
      <c r="I17" s="227" t="s">
        <v>89</v>
      </c>
      <c r="J17" s="185" t="s">
        <v>79</v>
      </c>
      <c r="K17" s="186" t="s">
        <v>80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8" t="s">
        <v>90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0"/>
    </row>
    <row r="19" s="275" customFormat="1" ht="18" customHeight="1" spans="1:11">
      <c r="A19" s="285" t="s">
        <v>91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300" t="s">
        <v>92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1"/>
    </row>
    <row r="21" ht="21.75" customHeight="1" spans="1:11">
      <c r="A21" s="302" t="s">
        <v>93</v>
      </c>
      <c r="B21" s="227" t="s">
        <v>94</v>
      </c>
      <c r="C21" s="227" t="s">
        <v>95</v>
      </c>
      <c r="D21" s="227" t="s">
        <v>96</v>
      </c>
      <c r="E21" s="227" t="s">
        <v>97</v>
      </c>
      <c r="F21" s="227" t="s">
        <v>98</v>
      </c>
      <c r="G21" s="227" t="s">
        <v>99</v>
      </c>
      <c r="H21" s="227"/>
      <c r="I21" s="227"/>
      <c r="J21" s="227"/>
      <c r="K21" s="262" t="s">
        <v>100</v>
      </c>
    </row>
    <row r="22" customHeight="1" spans="1:11">
      <c r="A22" s="196" t="s">
        <v>101</v>
      </c>
      <c r="B22" s="191">
        <v>1</v>
      </c>
      <c r="C22" s="191">
        <v>1</v>
      </c>
      <c r="D22" s="191">
        <v>1</v>
      </c>
      <c r="E22" s="191">
        <v>1</v>
      </c>
      <c r="F22" s="191">
        <v>1</v>
      </c>
      <c r="G22" s="191">
        <v>1</v>
      </c>
      <c r="H22" s="191"/>
      <c r="I22" s="191"/>
      <c r="J22" s="191"/>
      <c r="K22" s="332"/>
    </row>
    <row r="23" customHeight="1" spans="1:11">
      <c r="A23" s="172" t="s">
        <v>102</v>
      </c>
      <c r="B23" s="191">
        <v>1</v>
      </c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/>
      <c r="I23" s="191"/>
      <c r="J23" s="191"/>
      <c r="K23" s="332"/>
    </row>
    <row r="24" customHeight="1" spans="1:11">
      <c r="A24" s="196" t="s">
        <v>103</v>
      </c>
      <c r="B24" s="191">
        <v>1</v>
      </c>
      <c r="C24" s="191">
        <v>1</v>
      </c>
      <c r="D24" s="191">
        <v>1</v>
      </c>
      <c r="E24" s="191">
        <v>1</v>
      </c>
      <c r="F24" s="191">
        <v>1</v>
      </c>
      <c r="G24" s="191">
        <v>1</v>
      </c>
      <c r="H24" s="191"/>
      <c r="I24" s="191"/>
      <c r="J24" s="191"/>
      <c r="K24" s="332"/>
    </row>
    <row r="25" customHeight="1" spans="1:11">
      <c r="A25" s="196" t="s">
        <v>104</v>
      </c>
      <c r="B25" s="191">
        <v>1</v>
      </c>
      <c r="C25" s="191">
        <v>1</v>
      </c>
      <c r="D25" s="191">
        <v>1</v>
      </c>
      <c r="E25" s="191">
        <v>1</v>
      </c>
      <c r="F25" s="191">
        <v>1</v>
      </c>
      <c r="G25" s="191">
        <v>1</v>
      </c>
      <c r="H25" s="191"/>
      <c r="I25" s="191"/>
      <c r="J25" s="191"/>
      <c r="K25" s="332"/>
    </row>
    <row r="26" customHeight="1" spans="1:11">
      <c r="A26" s="196" t="s">
        <v>105</v>
      </c>
      <c r="B26" s="191">
        <v>1</v>
      </c>
      <c r="C26" s="191">
        <v>1</v>
      </c>
      <c r="D26" s="191">
        <v>1</v>
      </c>
      <c r="E26" s="191">
        <v>1</v>
      </c>
      <c r="F26" s="191">
        <v>1</v>
      </c>
      <c r="G26" s="191">
        <v>1</v>
      </c>
      <c r="H26" s="191"/>
      <c r="I26" s="191"/>
      <c r="J26" s="191"/>
      <c r="K26" s="332"/>
    </row>
    <row r="27" customHeight="1" spans="1:11">
      <c r="A27" s="196" t="s">
        <v>106</v>
      </c>
      <c r="B27" s="191">
        <v>1</v>
      </c>
      <c r="C27" s="191">
        <v>1</v>
      </c>
      <c r="D27" s="191">
        <v>1</v>
      </c>
      <c r="E27" s="191">
        <v>1</v>
      </c>
      <c r="F27" s="191">
        <v>1</v>
      </c>
      <c r="G27" s="191">
        <v>1</v>
      </c>
      <c r="H27" s="191"/>
      <c r="I27" s="191"/>
      <c r="J27" s="191"/>
      <c r="K27" s="332"/>
    </row>
    <row r="28" customHeight="1" spans="1:11">
      <c r="A28" s="196"/>
      <c r="B28" s="191"/>
      <c r="C28" s="191"/>
      <c r="D28" s="191"/>
      <c r="E28" s="191"/>
      <c r="F28" s="191"/>
      <c r="G28" s="191"/>
      <c r="H28" s="191"/>
      <c r="I28" s="191"/>
      <c r="J28" s="191"/>
      <c r="K28" s="333"/>
    </row>
    <row r="29" ht="18" customHeight="1" spans="1:11">
      <c r="A29" s="303" t="s">
        <v>107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4"/>
    </row>
    <row r="30" ht="18.75" customHeight="1" spans="1:11">
      <c r="A30" s="305" t="s">
        <v>108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5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6"/>
    </row>
    <row r="32" ht="18" customHeight="1" spans="1:11">
      <c r="A32" s="303" t="s">
        <v>109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4"/>
    </row>
    <row r="33" ht="15" spans="1:11">
      <c r="A33" s="309" t="s">
        <v>110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7"/>
    </row>
    <row r="34" ht="15.75" spans="1:11">
      <c r="A34" s="103" t="s">
        <v>111</v>
      </c>
      <c r="B34" s="105"/>
      <c r="C34" s="185" t="s">
        <v>50</v>
      </c>
      <c r="D34" s="185" t="s">
        <v>51</v>
      </c>
      <c r="E34" s="311" t="s">
        <v>112</v>
      </c>
      <c r="F34" s="312"/>
      <c r="G34" s="312"/>
      <c r="H34" s="312"/>
      <c r="I34" s="312"/>
      <c r="J34" s="312"/>
      <c r="K34" s="338"/>
    </row>
    <row r="35" ht="15.75" spans="1:11">
      <c r="A35" s="313" t="s">
        <v>113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" spans="1:11">
      <c r="A36" s="232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5" spans="1:11">
      <c r="A37" s="232" t="s">
        <v>115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5" spans="1:11">
      <c r="A38" s="232" t="s">
        <v>116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5" spans="1:11">
      <c r="A39" s="232" t="s">
        <v>117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5.75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ht="15.75" spans="1:11">
      <c r="A44" s="285" t="s">
        <v>119</v>
      </c>
      <c r="B44" s="286"/>
      <c r="C44" s="286"/>
      <c r="D44" s="286"/>
      <c r="E44" s="286"/>
      <c r="F44" s="286"/>
      <c r="G44" s="286"/>
      <c r="H44" s="286"/>
      <c r="I44" s="286"/>
      <c r="J44" s="286"/>
      <c r="K44" s="327"/>
    </row>
    <row r="45" ht="15" spans="1:11">
      <c r="A45" s="292" t="s">
        <v>120</v>
      </c>
      <c r="B45" s="289" t="s">
        <v>79</v>
      </c>
      <c r="C45" s="289" t="s">
        <v>80</v>
      </c>
      <c r="D45" s="289" t="s">
        <v>72</v>
      </c>
      <c r="E45" s="294" t="s">
        <v>121</v>
      </c>
      <c r="F45" s="289" t="s">
        <v>79</v>
      </c>
      <c r="G45" s="289" t="s">
        <v>80</v>
      </c>
      <c r="H45" s="289" t="s">
        <v>72</v>
      </c>
      <c r="I45" s="294" t="s">
        <v>122</v>
      </c>
      <c r="J45" s="289" t="s">
        <v>79</v>
      </c>
      <c r="K45" s="328" t="s">
        <v>80</v>
      </c>
    </row>
    <row r="46" ht="15" spans="1:11">
      <c r="A46" s="193" t="s">
        <v>71</v>
      </c>
      <c r="B46" s="185" t="s">
        <v>79</v>
      </c>
      <c r="C46" s="185" t="s">
        <v>80</v>
      </c>
      <c r="D46" s="185" t="s">
        <v>72</v>
      </c>
      <c r="E46" s="227" t="s">
        <v>78</v>
      </c>
      <c r="F46" s="185" t="s">
        <v>79</v>
      </c>
      <c r="G46" s="185" t="s">
        <v>80</v>
      </c>
      <c r="H46" s="185" t="s">
        <v>72</v>
      </c>
      <c r="I46" s="227" t="s">
        <v>89</v>
      </c>
      <c r="J46" s="185" t="s">
        <v>79</v>
      </c>
      <c r="K46" s="186" t="s">
        <v>80</v>
      </c>
    </row>
    <row r="47" ht="15.75" spans="1:11">
      <c r="A47" s="200" t="s">
        <v>82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2"/>
    </row>
    <row r="48" ht="15.75" spans="1:11">
      <c r="A48" s="313" t="s">
        <v>123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.7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39"/>
    </row>
    <row r="50" ht="15.75" spans="1:11">
      <c r="A50" s="316" t="s">
        <v>124</v>
      </c>
      <c r="B50" s="317" t="s">
        <v>125</v>
      </c>
      <c r="C50" s="317"/>
      <c r="D50" s="318" t="s">
        <v>126</v>
      </c>
      <c r="E50" s="319"/>
      <c r="F50" s="320" t="s">
        <v>127</v>
      </c>
      <c r="G50" s="321"/>
      <c r="H50" s="322" t="s">
        <v>128</v>
      </c>
      <c r="I50" s="340"/>
      <c r="J50" s="341" t="s">
        <v>129</v>
      </c>
      <c r="K50" s="342"/>
    </row>
    <row r="51" ht="15.75" spans="1:11">
      <c r="A51" s="313" t="s">
        <v>130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.7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.75" spans="1:11">
      <c r="A53" s="316" t="s">
        <v>124</v>
      </c>
      <c r="B53" s="317" t="s">
        <v>125</v>
      </c>
      <c r="C53" s="317"/>
      <c r="D53" s="318" t="s">
        <v>126</v>
      </c>
      <c r="E53" s="325"/>
      <c r="F53" s="320" t="s">
        <v>131</v>
      </c>
      <c r="G53" s="321">
        <v>45403</v>
      </c>
      <c r="H53" s="322" t="s">
        <v>128</v>
      </c>
      <c r="I53" s="340"/>
      <c r="J53" s="341" t="s">
        <v>129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view="pageBreakPreview" zoomScale="85" zoomScaleNormal="90" workbookViewId="0">
      <selection activeCell="O7" sqref="O7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8.375" style="62" customWidth="1"/>
    <col min="11" max="11" width="10.5" style="62" customWidth="1"/>
    <col min="12" max="12" width="8.375" style="62" customWidth="1"/>
    <col min="13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185" t="s">
        <v>47</v>
      </c>
      <c r="C2" s="186"/>
      <c r="D2" s="68" t="s">
        <v>133</v>
      </c>
      <c r="E2" s="69"/>
      <c r="F2" s="69"/>
      <c r="G2" s="69"/>
      <c r="H2" s="170"/>
      <c r="I2" s="81" t="s">
        <v>41</v>
      </c>
      <c r="J2" s="82" t="s">
        <v>42</v>
      </c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14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 t="s">
        <v>169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>D19</f>
        <v>10.5</v>
      </c>
      <c r="D19" s="74">
        <v>10.5</v>
      </c>
      <c r="E19" s="74">
        <f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1" customHeight="1" spans="1:14">
      <c r="A20" s="75" t="s">
        <v>178</v>
      </c>
      <c r="B20" s="74">
        <f>D20</f>
        <v>10</v>
      </c>
      <c r="C20" s="74">
        <f>D20</f>
        <v>10</v>
      </c>
      <c r="D20" s="74">
        <v>10</v>
      </c>
      <c r="E20" s="74">
        <f>D20</f>
        <v>10</v>
      </c>
      <c r="F20" s="74">
        <f>D20</f>
        <v>10</v>
      </c>
      <c r="G20" s="74">
        <f>D20</f>
        <v>10</v>
      </c>
      <c r="H20" s="65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1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9">D21+0.5</f>
        <v>37.5</v>
      </c>
      <c r="F21" s="74">
        <f t="shared" si="9"/>
        <v>38</v>
      </c>
      <c r="G21" s="74">
        <f t="shared" si="9"/>
        <v>38.5</v>
      </c>
      <c r="H21" s="171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62" customFormat="1" ht="17.25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80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62" customFormat="1" ht="16.5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>D23</f>
        <v>25</v>
      </c>
      <c r="F23" s="74">
        <f>D23+1.5</f>
        <v>26.5</v>
      </c>
      <c r="G23" s="74">
        <f>F23</f>
        <v>26.5</v>
      </c>
      <c r="H23" s="80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20" customHeight="1" spans="1:14">
      <c r="A24" s="78" t="s">
        <v>182</v>
      </c>
      <c r="B24" s="79">
        <f>C24</f>
        <v>15</v>
      </c>
      <c r="C24" s="79">
        <f>D24</f>
        <v>15</v>
      </c>
      <c r="D24" s="79">
        <v>15</v>
      </c>
      <c r="E24" s="79">
        <f>D24</f>
        <v>15</v>
      </c>
      <c r="F24" s="79">
        <f>E24+2</f>
        <v>17</v>
      </c>
      <c r="G24" s="79">
        <f>F24</f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20" customHeight="1" spans="1:14">
      <c r="A25" s="75" t="s">
        <v>183</v>
      </c>
      <c r="B25" s="74">
        <f>C25</f>
        <v>6.5</v>
      </c>
      <c r="C25" s="74">
        <f>D25</f>
        <v>6.5</v>
      </c>
      <c r="D25" s="74">
        <v>6.5</v>
      </c>
      <c r="E25" s="74">
        <f>D25</f>
        <v>6.5</v>
      </c>
      <c r="F25" s="74">
        <f>E25</f>
        <v>6.5</v>
      </c>
      <c r="G25" s="74">
        <f>F25</f>
        <v>6.5</v>
      </c>
      <c r="H25" s="272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47" customHeight="1" spans="1:14">
      <c r="A26" s="273"/>
      <c r="B26" s="274"/>
      <c r="C26" s="274"/>
      <c r="D26" s="274"/>
      <c r="E26" s="274"/>
      <c r="F26" s="274"/>
      <c r="G26" s="274"/>
      <c r="H26" s="80"/>
      <c r="I26" s="85"/>
      <c r="J26" s="86"/>
      <c r="K26" s="85"/>
      <c r="L26" s="85"/>
      <c r="M26" s="85"/>
      <c r="N26" s="85"/>
    </row>
    <row r="27" s="62" customFormat="1" ht="47" customHeight="1" spans="1:14">
      <c r="A27" s="273"/>
      <c r="B27" s="274"/>
      <c r="C27" s="274"/>
      <c r="D27" s="274"/>
      <c r="E27" s="274"/>
      <c r="F27" s="274"/>
      <c r="G27" s="274"/>
      <c r="H27" s="80"/>
      <c r="I27" s="85"/>
      <c r="J27" s="86"/>
      <c r="K27" s="85"/>
      <c r="L27" s="85"/>
      <c r="M27" s="85"/>
      <c r="N27" s="85"/>
    </row>
    <row r="28" s="62" customFormat="1" ht="47" customHeight="1" spans="8:14">
      <c r="H28" s="80"/>
      <c r="I28" s="85" t="s">
        <v>184</v>
      </c>
      <c r="J28" s="86"/>
      <c r="K28" s="85" t="s">
        <v>185</v>
      </c>
      <c r="L28" s="85"/>
      <c r="M28" s="85" t="s">
        <v>186</v>
      </c>
      <c r="N28" s="8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161111111111111" right="0.161111111111111" top="0.2125" bottom="0.2125" header="0.5" footer="0.5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7" sqref="B7:C7"/>
    </sheetView>
  </sheetViews>
  <sheetFormatPr defaultColWidth="10" defaultRowHeight="16.5" customHeight="1"/>
  <cols>
    <col min="1" max="1" width="10.875" style="172" customWidth="1"/>
    <col min="2" max="6" width="10" style="172"/>
    <col min="7" max="7" width="10.1" style="172"/>
    <col min="8" max="16384" width="10" style="172"/>
  </cols>
  <sheetData>
    <row r="1" ht="22.5" customHeight="1" spans="1:11">
      <c r="A1" s="173" t="s">
        <v>187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37</v>
      </c>
      <c r="B2" s="175" t="s">
        <v>38</v>
      </c>
      <c r="C2" s="175"/>
      <c r="D2" s="176" t="s">
        <v>39</v>
      </c>
      <c r="E2" s="176"/>
      <c r="F2" s="175" t="s">
        <v>40</v>
      </c>
      <c r="G2" s="175"/>
      <c r="H2" s="177" t="s">
        <v>41</v>
      </c>
      <c r="I2" s="249" t="s">
        <v>42</v>
      </c>
      <c r="J2" s="249"/>
      <c r="K2" s="250"/>
    </row>
    <row r="3" customHeight="1" spans="1:11">
      <c r="A3" s="178" t="s">
        <v>43</v>
      </c>
      <c r="B3" s="179"/>
      <c r="C3" s="180"/>
      <c r="D3" s="181" t="s">
        <v>44</v>
      </c>
      <c r="E3" s="182"/>
      <c r="F3" s="182"/>
      <c r="G3" s="183"/>
      <c r="H3" s="181" t="s">
        <v>45</v>
      </c>
      <c r="I3" s="182"/>
      <c r="J3" s="182"/>
      <c r="K3" s="183"/>
    </row>
    <row r="4" customHeight="1" spans="1:11">
      <c r="A4" s="184" t="s">
        <v>46</v>
      </c>
      <c r="B4" s="185" t="s">
        <v>47</v>
      </c>
      <c r="C4" s="186"/>
      <c r="D4" s="184" t="s">
        <v>48</v>
      </c>
      <c r="E4" s="187"/>
      <c r="F4" s="188">
        <v>45528</v>
      </c>
      <c r="G4" s="189"/>
      <c r="H4" s="184" t="s">
        <v>188</v>
      </c>
      <c r="I4" s="187"/>
      <c r="J4" s="185" t="s">
        <v>50</v>
      </c>
      <c r="K4" s="186" t="s">
        <v>51</v>
      </c>
    </row>
    <row r="5" customHeight="1" spans="1:11">
      <c r="A5" s="190" t="s">
        <v>52</v>
      </c>
      <c r="B5" s="97" t="s">
        <v>53</v>
      </c>
      <c r="C5" s="97"/>
      <c r="D5" s="184" t="s">
        <v>189</v>
      </c>
      <c r="E5" s="187"/>
      <c r="F5" s="191">
        <v>1</v>
      </c>
      <c r="G5" s="192"/>
      <c r="H5" s="184" t="s">
        <v>190</v>
      </c>
      <c r="I5" s="187"/>
      <c r="J5" s="185" t="s">
        <v>50</v>
      </c>
      <c r="K5" s="186" t="s">
        <v>51</v>
      </c>
    </row>
    <row r="6" customHeight="1" spans="1:11">
      <c r="A6" s="184" t="s">
        <v>56</v>
      </c>
      <c r="B6" s="185">
        <v>6</v>
      </c>
      <c r="C6" s="186">
        <v>6</v>
      </c>
      <c r="D6" s="184" t="s">
        <v>191</v>
      </c>
      <c r="E6" s="187"/>
      <c r="F6" s="191">
        <v>0.9</v>
      </c>
      <c r="G6" s="192"/>
      <c r="H6" s="193" t="s">
        <v>192</v>
      </c>
      <c r="I6" s="227"/>
      <c r="J6" s="227"/>
      <c r="K6" s="251"/>
    </row>
    <row r="7" customHeight="1" spans="1:11">
      <c r="A7" s="184" t="s">
        <v>59</v>
      </c>
      <c r="B7" s="194">
        <v>32097</v>
      </c>
      <c r="C7" s="195"/>
      <c r="D7" s="184" t="s">
        <v>193</v>
      </c>
      <c r="E7" s="187"/>
      <c r="F7" s="191">
        <v>0.8</v>
      </c>
      <c r="G7" s="192"/>
      <c r="H7" s="196"/>
      <c r="I7" s="185"/>
      <c r="J7" s="185"/>
      <c r="K7" s="186"/>
    </row>
    <row r="8" ht="34" customHeight="1" spans="1:11">
      <c r="A8" s="197" t="s">
        <v>62</v>
      </c>
      <c r="B8" s="198" t="s">
        <v>63</v>
      </c>
      <c r="C8" s="199"/>
      <c r="D8" s="200" t="s">
        <v>64</v>
      </c>
      <c r="E8" s="201"/>
      <c r="F8" s="202">
        <v>45430</v>
      </c>
      <c r="G8" s="203"/>
      <c r="H8" s="200" t="s">
        <v>194</v>
      </c>
      <c r="I8" s="201"/>
      <c r="J8" s="201"/>
      <c r="K8" s="252"/>
    </row>
    <row r="9" customHeight="1" spans="1:11">
      <c r="A9" s="204" t="s">
        <v>195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68</v>
      </c>
      <c r="B10" s="206" t="s">
        <v>69</v>
      </c>
      <c r="C10" s="207" t="s">
        <v>70</v>
      </c>
      <c r="D10" s="208"/>
      <c r="E10" s="209" t="s">
        <v>73</v>
      </c>
      <c r="F10" s="206" t="s">
        <v>69</v>
      </c>
      <c r="G10" s="207" t="s">
        <v>70</v>
      </c>
      <c r="H10" s="206"/>
      <c r="I10" s="209" t="s">
        <v>71</v>
      </c>
      <c r="J10" s="206" t="s">
        <v>69</v>
      </c>
      <c r="K10" s="253" t="s">
        <v>70</v>
      </c>
    </row>
    <row r="11" customHeight="1" spans="1:11">
      <c r="A11" s="190" t="s">
        <v>74</v>
      </c>
      <c r="B11" s="210" t="s">
        <v>69</v>
      </c>
      <c r="C11" s="185" t="s">
        <v>70</v>
      </c>
      <c r="D11" s="211"/>
      <c r="E11" s="212" t="s">
        <v>76</v>
      </c>
      <c r="F11" s="210" t="s">
        <v>69</v>
      </c>
      <c r="G11" s="185" t="s">
        <v>70</v>
      </c>
      <c r="H11" s="210"/>
      <c r="I11" s="212" t="s">
        <v>81</v>
      </c>
      <c r="J11" s="210" t="s">
        <v>69</v>
      </c>
      <c r="K11" s="186" t="s">
        <v>70</v>
      </c>
    </row>
    <row r="12" customHeight="1" spans="1:1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2"/>
    </row>
    <row r="13" customHeight="1" spans="1:11">
      <c r="A13" s="213" t="s">
        <v>196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customHeight="1" spans="1:11">
      <c r="A14" s="214"/>
      <c r="B14" s="215"/>
      <c r="C14" s="215"/>
      <c r="D14" s="215"/>
      <c r="E14" s="215"/>
      <c r="F14" s="215"/>
      <c r="G14" s="215"/>
      <c r="H14" s="215"/>
      <c r="I14" s="254"/>
      <c r="J14" s="254"/>
      <c r="K14" s="255"/>
    </row>
    <row r="15" customHeight="1" spans="1:11">
      <c r="A15" s="216"/>
      <c r="B15" s="217"/>
      <c r="C15" s="217"/>
      <c r="D15" s="218"/>
      <c r="E15" s="219"/>
      <c r="F15" s="217"/>
      <c r="G15" s="217"/>
      <c r="H15" s="218"/>
      <c r="I15" s="256"/>
      <c r="J15" s="257"/>
      <c r="K15" s="258"/>
    </row>
    <row r="16" customHeight="1" spans="1:11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59"/>
    </row>
    <row r="17" customHeight="1" spans="1:11">
      <c r="A17" s="213" t="s">
        <v>197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customHeight="1" spans="1:11">
      <c r="A18" s="214" t="s">
        <v>194</v>
      </c>
      <c r="B18" s="215"/>
      <c r="C18" s="215"/>
      <c r="D18" s="215"/>
      <c r="E18" s="215"/>
      <c r="F18" s="215"/>
      <c r="G18" s="215"/>
      <c r="H18" s="215"/>
      <c r="I18" s="254"/>
      <c r="J18" s="254"/>
      <c r="K18" s="255"/>
    </row>
    <row r="19" customHeight="1" spans="1:11">
      <c r="A19" s="216"/>
      <c r="B19" s="217"/>
      <c r="C19" s="217"/>
      <c r="D19" s="218"/>
      <c r="E19" s="219"/>
      <c r="F19" s="217"/>
      <c r="G19" s="217"/>
      <c r="H19" s="218"/>
      <c r="I19" s="256"/>
      <c r="J19" s="257"/>
      <c r="K19" s="258"/>
    </row>
    <row r="20" customHeight="1" spans="1:11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59"/>
    </row>
    <row r="21" customHeight="1" spans="1:11">
      <c r="A21" s="222" t="s">
        <v>109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2" t="s">
        <v>110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9"/>
    </row>
    <row r="23" customHeight="1" spans="1:11">
      <c r="A23" s="103" t="s">
        <v>111</v>
      </c>
      <c r="B23" s="105"/>
      <c r="C23" s="185" t="s">
        <v>50</v>
      </c>
      <c r="D23" s="185" t="s">
        <v>51</v>
      </c>
      <c r="E23" s="102"/>
      <c r="F23" s="102"/>
      <c r="G23" s="102"/>
      <c r="H23" s="102"/>
      <c r="I23" s="102"/>
      <c r="J23" s="102"/>
      <c r="K23" s="153"/>
    </row>
    <row r="24" customHeight="1" spans="1:11">
      <c r="A24" s="223" t="s">
        <v>198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60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61"/>
    </row>
    <row r="26" customHeight="1" spans="1:11">
      <c r="A26" s="204" t="s">
        <v>119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8" t="s">
        <v>120</v>
      </c>
      <c r="B27" s="207" t="s">
        <v>79</v>
      </c>
      <c r="C27" s="207" t="s">
        <v>80</v>
      </c>
      <c r="D27" s="207" t="s">
        <v>72</v>
      </c>
      <c r="E27" s="179" t="s">
        <v>121</v>
      </c>
      <c r="F27" s="207" t="s">
        <v>79</v>
      </c>
      <c r="G27" s="207" t="s">
        <v>80</v>
      </c>
      <c r="H27" s="207" t="s">
        <v>72</v>
      </c>
      <c r="I27" s="179" t="s">
        <v>122</v>
      </c>
      <c r="J27" s="207" t="s">
        <v>79</v>
      </c>
      <c r="K27" s="253" t="s">
        <v>80</v>
      </c>
    </row>
    <row r="28" customHeight="1" spans="1:11">
      <c r="A28" s="193" t="s">
        <v>71</v>
      </c>
      <c r="B28" s="185" t="s">
        <v>79</v>
      </c>
      <c r="C28" s="185" t="s">
        <v>80</v>
      </c>
      <c r="D28" s="185" t="s">
        <v>72</v>
      </c>
      <c r="E28" s="227" t="s">
        <v>78</v>
      </c>
      <c r="F28" s="185" t="s">
        <v>79</v>
      </c>
      <c r="G28" s="185" t="s">
        <v>80</v>
      </c>
      <c r="H28" s="185" t="s">
        <v>72</v>
      </c>
      <c r="I28" s="227" t="s">
        <v>89</v>
      </c>
      <c r="J28" s="185" t="s">
        <v>79</v>
      </c>
      <c r="K28" s="186" t="s">
        <v>80</v>
      </c>
    </row>
    <row r="29" customHeight="1" spans="1:11">
      <c r="A29" s="184" t="s">
        <v>82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2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3"/>
    </row>
    <row r="31" customHeight="1" spans="1:11">
      <c r="A31" s="231" t="s">
        <v>199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32" t="s">
        <v>200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64"/>
    </row>
    <row r="33" ht="17.25" customHeight="1" spans="1:11">
      <c r="A33" s="232" t="s">
        <v>201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4"/>
    </row>
    <row r="34" ht="17.25" customHeight="1" spans="1:11">
      <c r="A34" s="232" t="s">
        <v>202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4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4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7.25" customHeight="1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customHeight="1" spans="1:11">
      <c r="A44" s="231" t="s">
        <v>203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234" t="s">
        <v>112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5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61"/>
    </row>
    <row r="48" ht="21" customHeight="1" spans="1:11">
      <c r="A48" s="236" t="s">
        <v>124</v>
      </c>
      <c r="B48" s="237" t="s">
        <v>204</v>
      </c>
      <c r="C48" s="237"/>
      <c r="D48" s="238" t="s">
        <v>126</v>
      </c>
      <c r="E48" s="239"/>
      <c r="F48" s="238" t="s">
        <v>127</v>
      </c>
      <c r="G48" s="240"/>
      <c r="H48" s="241" t="s">
        <v>128</v>
      </c>
      <c r="I48" s="241"/>
      <c r="J48" s="237"/>
      <c r="K48" s="266"/>
    </row>
    <row r="49" customHeight="1" spans="1:11">
      <c r="A49" s="242" t="s">
        <v>130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7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8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9"/>
    </row>
    <row r="52" ht="21" customHeight="1" spans="1:11">
      <c r="A52" s="236" t="s">
        <v>124</v>
      </c>
      <c r="B52" s="237" t="s">
        <v>204</v>
      </c>
      <c r="C52" s="237"/>
      <c r="D52" s="238" t="s">
        <v>126</v>
      </c>
      <c r="E52" s="238" t="s">
        <v>205</v>
      </c>
      <c r="F52" s="238" t="s">
        <v>127</v>
      </c>
      <c r="G52" s="248">
        <v>45403</v>
      </c>
      <c r="H52" s="241" t="s">
        <v>128</v>
      </c>
      <c r="I52" s="241"/>
      <c r="J52" s="270" t="s">
        <v>129</v>
      </c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80" zoomScaleNormal="90" topLeftCell="A2" workbookViewId="0">
      <selection activeCell="U15" sqref="U15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11.125" style="62" customWidth="1"/>
    <col min="11" max="11" width="12.75" style="62" customWidth="1"/>
    <col min="12" max="12" width="13.125" style="62" customWidth="1"/>
    <col min="13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66" t="s">
        <v>47</v>
      </c>
      <c r="C2" s="67"/>
      <c r="D2" s="68" t="s">
        <v>133</v>
      </c>
      <c r="E2" s="69"/>
      <c r="F2" s="69"/>
      <c r="G2" s="69"/>
      <c r="H2" s="170"/>
      <c r="I2" s="81" t="s">
        <v>41</v>
      </c>
      <c r="J2" s="82"/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14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 t="s">
        <v>169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>D19</f>
        <v>10.5</v>
      </c>
      <c r="D19" s="74">
        <v>10.5</v>
      </c>
      <c r="E19" s="74">
        <f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1" customHeight="1" spans="1:14">
      <c r="A20" s="75" t="s">
        <v>178</v>
      </c>
      <c r="B20" s="74">
        <f>D20</f>
        <v>10</v>
      </c>
      <c r="C20" s="74">
        <f>D20</f>
        <v>10</v>
      </c>
      <c r="D20" s="74">
        <v>10</v>
      </c>
      <c r="E20" s="74">
        <f>D20</f>
        <v>10</v>
      </c>
      <c r="F20" s="74">
        <f>D20</f>
        <v>10</v>
      </c>
      <c r="G20" s="74">
        <f>D20</f>
        <v>10</v>
      </c>
      <c r="H20" s="65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2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9">D21+0.5</f>
        <v>37.5</v>
      </c>
      <c r="F21" s="74">
        <f t="shared" si="9"/>
        <v>38</v>
      </c>
      <c r="G21" s="74">
        <f t="shared" si="9"/>
        <v>38.5</v>
      </c>
      <c r="H21" s="171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62" customFormat="1" ht="17.25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80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62" customFormat="1" ht="16.5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>D23</f>
        <v>25</v>
      </c>
      <c r="F23" s="74">
        <f>D23+1.5</f>
        <v>26.5</v>
      </c>
      <c r="G23" s="74">
        <f>F23</f>
        <v>26.5</v>
      </c>
      <c r="H23" s="80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16.5" spans="1:14">
      <c r="A24" s="78" t="s">
        <v>182</v>
      </c>
      <c r="B24" s="79">
        <f>C24</f>
        <v>15</v>
      </c>
      <c r="C24" s="79">
        <f>D24</f>
        <v>15</v>
      </c>
      <c r="D24" s="79">
        <v>15</v>
      </c>
      <c r="E24" s="79">
        <f>D24</f>
        <v>15</v>
      </c>
      <c r="F24" s="79">
        <f>E24+2</f>
        <v>17</v>
      </c>
      <c r="G24" s="79">
        <f>F24</f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16.5" spans="1:14">
      <c r="A25" s="75" t="s">
        <v>183</v>
      </c>
      <c r="B25" s="74">
        <f>C25</f>
        <v>6.5</v>
      </c>
      <c r="C25" s="74">
        <f>D25</f>
        <v>6.5</v>
      </c>
      <c r="D25" s="74">
        <v>6.5</v>
      </c>
      <c r="E25" s="74">
        <f>D25</f>
        <v>6.5</v>
      </c>
      <c r="F25" s="74">
        <f>E25</f>
        <v>6.5</v>
      </c>
      <c r="G25" s="74">
        <f>F25</f>
        <v>6.5</v>
      </c>
      <c r="H25" s="80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15" spans="8:14">
      <c r="H26" s="80"/>
      <c r="I26" s="85" t="s">
        <v>184</v>
      </c>
      <c r="J26" s="86"/>
      <c r="K26" s="85" t="s">
        <v>185</v>
      </c>
      <c r="L26" s="85"/>
      <c r="M26" s="85" t="s">
        <v>186</v>
      </c>
      <c r="N26" s="8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8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F10" sqref="F10"/>
    </sheetView>
  </sheetViews>
  <sheetFormatPr defaultColWidth="10.1666666666667" defaultRowHeight="1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207</v>
      </c>
      <c r="G2" s="97" t="s">
        <v>53</v>
      </c>
      <c r="H2" s="97"/>
      <c r="I2" s="126" t="s">
        <v>41</v>
      </c>
      <c r="J2" s="97" t="s">
        <v>42</v>
      </c>
      <c r="K2" s="152"/>
    </row>
    <row r="3" spans="1:11">
      <c r="A3" s="98" t="s">
        <v>59</v>
      </c>
      <c r="B3" s="99">
        <v>32097</v>
      </c>
      <c r="C3" s="99"/>
      <c r="D3" s="100" t="s">
        <v>208</v>
      </c>
      <c r="E3" s="101"/>
      <c r="F3" s="101"/>
      <c r="G3" s="101"/>
      <c r="H3" s="102" t="s">
        <v>209</v>
      </c>
      <c r="I3" s="102"/>
      <c r="J3" s="102"/>
      <c r="K3" s="153"/>
    </row>
    <row r="4" spans="1:11">
      <c r="A4" s="103" t="s">
        <v>56</v>
      </c>
      <c r="B4" s="104">
        <v>6</v>
      </c>
      <c r="C4" s="104">
        <v>6</v>
      </c>
      <c r="D4" s="105" t="s">
        <v>210</v>
      </c>
      <c r="E4" s="106" t="s">
        <v>211</v>
      </c>
      <c r="F4" s="106"/>
      <c r="G4" s="106"/>
      <c r="H4" s="105" t="s">
        <v>212</v>
      </c>
      <c r="I4" s="105"/>
      <c r="J4" s="119" t="s">
        <v>50</v>
      </c>
      <c r="K4" s="154" t="s">
        <v>51</v>
      </c>
    </row>
    <row r="5" spans="1:11">
      <c r="A5" s="103" t="s">
        <v>213</v>
      </c>
      <c r="B5" s="99">
        <v>3</v>
      </c>
      <c r="C5" s="99"/>
      <c r="D5" s="100" t="s">
        <v>211</v>
      </c>
      <c r="E5" s="100" t="s">
        <v>214</v>
      </c>
      <c r="F5" s="100" t="s">
        <v>215</v>
      </c>
      <c r="G5" s="100" t="s">
        <v>216</v>
      </c>
      <c r="H5" s="105" t="s">
        <v>217</v>
      </c>
      <c r="I5" s="105"/>
      <c r="J5" s="119" t="s">
        <v>50</v>
      </c>
      <c r="K5" s="154" t="s">
        <v>51</v>
      </c>
    </row>
    <row r="6" spans="1:11">
      <c r="A6" s="107" t="s">
        <v>218</v>
      </c>
      <c r="B6" s="108">
        <v>500</v>
      </c>
      <c r="C6" s="108"/>
      <c r="D6" s="109" t="s">
        <v>219</v>
      </c>
      <c r="E6" s="110"/>
      <c r="F6" s="111">
        <v>14000</v>
      </c>
      <c r="G6" s="109"/>
      <c r="H6" s="112" t="s">
        <v>220</v>
      </c>
      <c r="I6" s="112"/>
      <c r="J6" s="111" t="s">
        <v>50</v>
      </c>
      <c r="K6" s="155" t="s">
        <v>51</v>
      </c>
    </row>
    <row r="7" ht="15.7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221</v>
      </c>
      <c r="B8" s="96" t="s">
        <v>222</v>
      </c>
      <c r="C8" s="96" t="s">
        <v>223</v>
      </c>
      <c r="D8" s="96" t="s">
        <v>224</v>
      </c>
      <c r="E8" s="96" t="s">
        <v>225</v>
      </c>
      <c r="F8" s="96" t="s">
        <v>226</v>
      </c>
      <c r="G8" s="117" t="s">
        <v>227</v>
      </c>
      <c r="H8" s="118"/>
      <c r="I8" s="118"/>
      <c r="J8" s="118"/>
      <c r="K8" s="156"/>
    </row>
    <row r="9" spans="1:11">
      <c r="A9" s="103" t="s">
        <v>228</v>
      </c>
      <c r="B9" s="105"/>
      <c r="C9" s="119" t="s">
        <v>50</v>
      </c>
      <c r="D9" s="119" t="s">
        <v>51</v>
      </c>
      <c r="E9" s="100" t="s">
        <v>229</v>
      </c>
      <c r="F9" s="120" t="s">
        <v>230</v>
      </c>
      <c r="G9" s="121"/>
      <c r="H9" s="122"/>
      <c r="I9" s="122"/>
      <c r="J9" s="122"/>
      <c r="K9" s="157"/>
    </row>
    <row r="10" spans="1:11">
      <c r="A10" s="103" t="s">
        <v>231</v>
      </c>
      <c r="B10" s="105"/>
      <c r="C10" s="119" t="s">
        <v>50</v>
      </c>
      <c r="D10" s="119" t="s">
        <v>51</v>
      </c>
      <c r="E10" s="100" t="s">
        <v>232</v>
      </c>
      <c r="F10" s="120" t="s">
        <v>194</v>
      </c>
      <c r="G10" s="121" t="s">
        <v>233</v>
      </c>
      <c r="H10" s="122"/>
      <c r="I10" s="122"/>
      <c r="J10" s="122"/>
      <c r="K10" s="157"/>
    </row>
    <row r="11" spans="1:11">
      <c r="A11" s="123" t="s">
        <v>195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8"/>
    </row>
    <row r="12" spans="1:11">
      <c r="A12" s="98" t="s">
        <v>73</v>
      </c>
      <c r="B12" s="119" t="s">
        <v>69</v>
      </c>
      <c r="C12" s="119" t="s">
        <v>70</v>
      </c>
      <c r="D12" s="120"/>
      <c r="E12" s="100" t="s">
        <v>71</v>
      </c>
      <c r="F12" s="119" t="s">
        <v>69</v>
      </c>
      <c r="G12" s="119" t="s">
        <v>70</v>
      </c>
      <c r="H12" s="119"/>
      <c r="I12" s="100" t="s">
        <v>234</v>
      </c>
      <c r="J12" s="119" t="s">
        <v>69</v>
      </c>
      <c r="K12" s="154" t="s">
        <v>70</v>
      </c>
    </row>
    <row r="13" spans="1:11">
      <c r="A13" s="98" t="s">
        <v>76</v>
      </c>
      <c r="B13" s="119" t="s">
        <v>69</v>
      </c>
      <c r="C13" s="119" t="s">
        <v>70</v>
      </c>
      <c r="D13" s="120"/>
      <c r="E13" s="100" t="s">
        <v>81</v>
      </c>
      <c r="F13" s="119" t="s">
        <v>69</v>
      </c>
      <c r="G13" s="119" t="s">
        <v>70</v>
      </c>
      <c r="H13" s="119"/>
      <c r="I13" s="100" t="s">
        <v>235</v>
      </c>
      <c r="J13" s="119" t="s">
        <v>69</v>
      </c>
      <c r="K13" s="154" t="s">
        <v>70</v>
      </c>
    </row>
    <row r="14" ht="15.75" spans="1:11">
      <c r="A14" s="107" t="s">
        <v>236</v>
      </c>
      <c r="B14" s="111" t="s">
        <v>69</v>
      </c>
      <c r="C14" s="111" t="s">
        <v>70</v>
      </c>
      <c r="D14" s="110"/>
      <c r="E14" s="109" t="s">
        <v>237</v>
      </c>
      <c r="F14" s="111" t="s">
        <v>69</v>
      </c>
      <c r="G14" s="111" t="s">
        <v>70</v>
      </c>
      <c r="H14" s="111"/>
      <c r="I14" s="109" t="s">
        <v>238</v>
      </c>
      <c r="J14" s="111" t="s">
        <v>69</v>
      </c>
      <c r="K14" s="155" t="s">
        <v>70</v>
      </c>
    </row>
    <row r="15" ht="15.7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8" customFormat="1" spans="1:11">
      <c r="A16" s="92" t="s">
        <v>239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9"/>
    </row>
    <row r="17" spans="1:11">
      <c r="A17" s="103" t="s">
        <v>240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0"/>
    </row>
    <row r="18" spans="1:11">
      <c r="A18" s="103" t="s">
        <v>241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0"/>
    </row>
    <row r="19" spans="1:11">
      <c r="A19" s="127" t="s">
        <v>242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4"/>
    </row>
    <row r="20" spans="1:11">
      <c r="A20" s="128" t="s">
        <v>243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61"/>
    </row>
    <row r="21" spans="1:11">
      <c r="A21" s="128" t="s">
        <v>244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1"/>
    </row>
    <row r="22" spans="1:11">
      <c r="A22" s="128" t="s">
        <v>245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spans="1:11">
      <c r="A23" s="130" t="s">
        <v>246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2"/>
    </row>
    <row r="24" spans="1:11">
      <c r="A24" s="103" t="s">
        <v>111</v>
      </c>
      <c r="B24" s="105"/>
      <c r="C24" s="119" t="s">
        <v>50</v>
      </c>
      <c r="D24" s="119" t="s">
        <v>51</v>
      </c>
      <c r="E24" s="102"/>
      <c r="F24" s="102"/>
      <c r="G24" s="102"/>
      <c r="H24" s="102"/>
      <c r="I24" s="102"/>
      <c r="J24" s="102"/>
      <c r="K24" s="153"/>
    </row>
    <row r="25" ht="15.7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3"/>
    </row>
    <row r="26" ht="15.7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6"/>
    </row>
    <row r="28" spans="1:11">
      <c r="A28" s="127" t="s">
        <v>249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54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4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5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1"/>
    </row>
    <row r="35" ht="23" customHeight="1" spans="1:11">
      <c r="A35" s="142"/>
      <c r="B35" s="129"/>
      <c r="C35" s="129"/>
      <c r="D35" s="129"/>
      <c r="E35" s="129"/>
      <c r="F35" s="129"/>
      <c r="G35" s="129"/>
      <c r="H35" s="129"/>
      <c r="I35" s="129"/>
      <c r="J35" s="129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89" customFormat="1" ht="18.75" customHeight="1" spans="1:11">
      <c r="A38" s="103" t="s">
        <v>251</v>
      </c>
      <c r="B38" s="105"/>
      <c r="C38" s="105"/>
      <c r="D38" s="102" t="s">
        <v>252</v>
      </c>
      <c r="E38" s="102"/>
      <c r="F38" s="147" t="s">
        <v>253</v>
      </c>
      <c r="G38" s="148"/>
      <c r="H38" s="105" t="s">
        <v>254</v>
      </c>
      <c r="I38" s="105"/>
      <c r="J38" s="105" t="s">
        <v>255</v>
      </c>
      <c r="K38" s="160"/>
    </row>
    <row r="39" ht="18.75" customHeight="1" spans="1:13">
      <c r="A39" s="103" t="s">
        <v>112</v>
      </c>
      <c r="B39" s="105" t="s">
        <v>256</v>
      </c>
      <c r="C39" s="105"/>
      <c r="D39" s="105"/>
      <c r="E39" s="105"/>
      <c r="F39" s="105"/>
      <c r="G39" s="105"/>
      <c r="H39" s="105"/>
      <c r="I39" s="105"/>
      <c r="J39" s="105"/>
      <c r="K39" s="160"/>
      <c r="M39" s="89"/>
    </row>
    <row r="40" ht="31" customHeight="1" spans="1:11">
      <c r="A40" s="103" t="s">
        <v>257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60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60"/>
    </row>
    <row r="42" ht="32" customHeight="1" spans="1:11">
      <c r="A42" s="107" t="s">
        <v>124</v>
      </c>
      <c r="B42" s="149" t="s">
        <v>204</v>
      </c>
      <c r="C42" s="149"/>
      <c r="D42" s="109" t="s">
        <v>258</v>
      </c>
      <c r="E42" s="110" t="s">
        <v>205</v>
      </c>
      <c r="F42" s="109" t="s">
        <v>127</v>
      </c>
      <c r="G42" s="150">
        <v>45403</v>
      </c>
      <c r="H42" s="151" t="s">
        <v>128</v>
      </c>
      <c r="I42" s="151"/>
      <c r="J42" s="149" t="s">
        <v>129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zoomScale="80" zoomScaleNormal="80" workbookViewId="0">
      <selection activeCell="I11" sqref="I11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7" width="9.33333333333333" style="62" customWidth="1"/>
    <col min="8" max="8" width="1.33333333333333" style="62" customWidth="1"/>
    <col min="9" max="9" width="11.5" style="62" customWidth="1"/>
    <col min="10" max="10" width="12.8" style="62" customWidth="1"/>
    <col min="11" max="11" width="10.5" style="62" customWidth="1"/>
    <col min="12" max="12" width="10.6" style="62" customWidth="1"/>
    <col min="13" max="13" width="13.25" style="62" customWidth="1"/>
    <col min="14" max="14" width="10.875" style="62" customWidth="1"/>
    <col min="15" max="16384" width="9" style="62"/>
  </cols>
  <sheetData>
    <row r="1" s="62" customFormat="1" ht="30" customHeight="1" spans="1:14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4" customFormat="1" ht="25" customHeight="1" spans="1:14">
      <c r="A2" s="65" t="s">
        <v>46</v>
      </c>
      <c r="B2" s="66" t="s">
        <v>47</v>
      </c>
      <c r="C2" s="67"/>
      <c r="D2" s="68" t="s">
        <v>133</v>
      </c>
      <c r="E2" s="69" t="s">
        <v>259</v>
      </c>
      <c r="F2" s="69"/>
      <c r="G2" s="69"/>
      <c r="H2" s="70"/>
      <c r="I2" s="81" t="s">
        <v>41</v>
      </c>
      <c r="J2" s="82" t="s">
        <v>260</v>
      </c>
      <c r="K2" s="83"/>
      <c r="L2" s="83"/>
      <c r="M2" s="83"/>
      <c r="N2" s="83"/>
    </row>
    <row r="3" s="4" customFormat="1" ht="23" customHeight="1" spans="1:14">
      <c r="A3" s="71" t="s">
        <v>134</v>
      </c>
      <c r="B3" s="72" t="s">
        <v>135</v>
      </c>
      <c r="C3" s="73"/>
      <c r="D3" s="73"/>
      <c r="E3" s="73"/>
      <c r="F3" s="73"/>
      <c r="G3" s="73"/>
      <c r="H3" s="65"/>
      <c r="I3" s="72" t="s">
        <v>136</v>
      </c>
      <c r="J3" s="73"/>
      <c r="K3" s="73"/>
      <c r="L3" s="73"/>
      <c r="M3" s="73"/>
      <c r="N3" s="73"/>
    </row>
    <row r="4" s="4" customFormat="1" ht="23" customHeight="1" spans="1:14">
      <c r="A4" s="73"/>
      <c r="B4" s="74" t="s">
        <v>94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65"/>
      <c r="I4" s="74" t="s">
        <v>94</v>
      </c>
      <c r="J4" s="74" t="s">
        <v>95</v>
      </c>
      <c r="K4" s="74" t="s">
        <v>96</v>
      </c>
      <c r="L4" s="74" t="s">
        <v>97</v>
      </c>
      <c r="M4" s="74" t="s">
        <v>98</v>
      </c>
      <c r="N4" s="74" t="s">
        <v>99</v>
      </c>
    </row>
    <row r="5" s="4" customFormat="1" ht="23" customHeight="1" spans="1:14">
      <c r="A5" s="71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65"/>
      <c r="I5" s="74" t="s">
        <v>137</v>
      </c>
      <c r="J5" s="74" t="s">
        <v>138</v>
      </c>
      <c r="K5" s="74" t="s">
        <v>139</v>
      </c>
      <c r="L5" s="74" t="s">
        <v>140</v>
      </c>
      <c r="M5" s="74" t="s">
        <v>141</v>
      </c>
      <c r="N5" s="74" t="s">
        <v>142</v>
      </c>
    </row>
    <row r="6" s="4" customFormat="1" ht="21" customHeight="1" spans="1:14">
      <c r="A6" s="75" t="s">
        <v>143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65"/>
      <c r="I6" s="65" t="s">
        <v>144</v>
      </c>
      <c r="J6" s="65" t="s">
        <v>145</v>
      </c>
      <c r="K6" s="65" t="s">
        <v>146</v>
      </c>
      <c r="L6" s="65" t="s">
        <v>145</v>
      </c>
      <c r="M6" s="65" t="s">
        <v>144</v>
      </c>
      <c r="N6" s="65" t="s">
        <v>147</v>
      </c>
    </row>
    <row r="7" s="4" customFormat="1" ht="21" customHeight="1" spans="1:14">
      <c r="A7" s="75" t="s">
        <v>148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65"/>
      <c r="I7" s="65" t="s">
        <v>149</v>
      </c>
      <c r="J7" s="65" t="s">
        <v>145</v>
      </c>
      <c r="K7" s="65">
        <f>0.3/0.3</f>
        <v>1</v>
      </c>
      <c r="L7" s="65" t="s">
        <v>146</v>
      </c>
      <c r="M7" s="65" t="s">
        <v>150</v>
      </c>
      <c r="N7" s="65" t="s">
        <v>151</v>
      </c>
    </row>
    <row r="8" s="4" customFormat="1" ht="21" customHeight="1" spans="1:14">
      <c r="A8" s="76" t="s">
        <v>152</v>
      </c>
      <c r="B8" s="74">
        <f t="shared" si="0"/>
        <v>65</v>
      </c>
      <c r="C8" s="74">
        <f t="shared" si="1"/>
        <v>66</v>
      </c>
      <c r="D8" s="74">
        <v>68</v>
      </c>
      <c r="E8" s="74">
        <f t="shared" si="2"/>
        <v>70</v>
      </c>
      <c r="F8" s="74">
        <f t="shared" si="3"/>
        <v>72</v>
      </c>
      <c r="G8" s="74">
        <f t="shared" si="4"/>
        <v>73</v>
      </c>
      <c r="H8" s="65"/>
      <c r="I8" s="65" t="s">
        <v>153</v>
      </c>
      <c r="J8" s="65" t="s">
        <v>145</v>
      </c>
      <c r="K8" s="65" t="s">
        <v>145</v>
      </c>
      <c r="L8" s="65" t="s">
        <v>145</v>
      </c>
      <c r="M8" s="65" t="s">
        <v>145</v>
      </c>
      <c r="N8" s="65" t="s">
        <v>145</v>
      </c>
    </row>
    <row r="9" s="4" customFormat="1" ht="21" customHeight="1" spans="1:14">
      <c r="A9" s="75" t="s">
        <v>154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65"/>
      <c r="I9" s="65" t="s">
        <v>145</v>
      </c>
      <c r="J9" s="65" t="s">
        <v>145</v>
      </c>
      <c r="K9" s="65" t="s">
        <v>145</v>
      </c>
      <c r="L9" s="65" t="s">
        <v>155</v>
      </c>
      <c r="M9" s="65" t="s">
        <v>145</v>
      </c>
      <c r="N9" s="65" t="s">
        <v>145</v>
      </c>
    </row>
    <row r="10" s="4" customFormat="1" ht="21" customHeight="1" spans="1:14">
      <c r="A10" s="75" t="s">
        <v>156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65"/>
      <c r="I10" s="65" t="s">
        <v>145</v>
      </c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</row>
    <row r="11" s="4" customFormat="1" ht="21" customHeight="1" spans="1:14">
      <c r="A11" s="75" t="s">
        <v>157</v>
      </c>
      <c r="B11" s="74">
        <f t="shared" si="5"/>
        <v>112</v>
      </c>
      <c r="C11" s="74">
        <f t="shared" si="6"/>
        <v>116</v>
      </c>
      <c r="D11" s="74">
        <v>120</v>
      </c>
      <c r="E11" s="74">
        <f t="shared" si="7"/>
        <v>124</v>
      </c>
      <c r="F11" s="74">
        <f>E11+5</f>
        <v>129</v>
      </c>
      <c r="G11" s="74">
        <f t="shared" si="8"/>
        <v>135</v>
      </c>
      <c r="H11" s="65"/>
      <c r="I11" s="65" t="s">
        <v>158</v>
      </c>
      <c r="J11" s="65" t="s">
        <v>159</v>
      </c>
      <c r="K11" s="65" t="s">
        <v>160</v>
      </c>
      <c r="L11" s="65" t="s">
        <v>161</v>
      </c>
      <c r="M11" s="65" t="s">
        <v>159</v>
      </c>
      <c r="N11" s="65" t="s">
        <v>162</v>
      </c>
    </row>
    <row r="12" s="4" customFormat="1" ht="21" customHeight="1" spans="1:21">
      <c r="A12" s="75" t="s">
        <v>163</v>
      </c>
      <c r="B12" s="74">
        <f>C12-1.2</f>
        <v>48.6</v>
      </c>
      <c r="C12" s="74">
        <f>D12-1.2</f>
        <v>49.8</v>
      </c>
      <c r="D12" s="74">
        <v>51</v>
      </c>
      <c r="E12" s="74">
        <f>D12+1.2</f>
        <v>52.2</v>
      </c>
      <c r="F12" s="74">
        <f>E12+1.2</f>
        <v>53.4</v>
      </c>
      <c r="G12" s="74">
        <f>F12+1.4</f>
        <v>54.8</v>
      </c>
      <c r="H12" s="65"/>
      <c r="I12" s="65" t="s">
        <v>164</v>
      </c>
      <c r="J12" s="65" t="s">
        <v>165</v>
      </c>
      <c r="K12" s="65" t="s">
        <v>145</v>
      </c>
      <c r="L12" s="65" t="s">
        <v>155</v>
      </c>
      <c r="M12" s="65" t="s">
        <v>145</v>
      </c>
      <c r="N12" s="65" t="s">
        <v>166</v>
      </c>
      <c r="U12" s="87"/>
    </row>
    <row r="13" s="4" customFormat="1" ht="21" customHeight="1" spans="1:14">
      <c r="A13" s="75" t="s">
        <v>167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65"/>
      <c r="I13" s="65" t="s">
        <v>168</v>
      </c>
      <c r="J13" s="65">
        <f>0.3/0.2</f>
        <v>1.5</v>
      </c>
      <c r="K13" s="65" t="s">
        <v>169</v>
      </c>
      <c r="L13" s="65" t="s">
        <v>169</v>
      </c>
      <c r="M13" s="65" t="s">
        <v>169</v>
      </c>
      <c r="N13" s="65" t="s">
        <v>169</v>
      </c>
    </row>
    <row r="14" s="4" customFormat="1" ht="21" customHeight="1" spans="1:14">
      <c r="A14" s="75" t="s">
        <v>170</v>
      </c>
      <c r="B14" s="74">
        <f>C14-0.8</f>
        <v>22.9</v>
      </c>
      <c r="C14" s="74">
        <f>D14-0.8</f>
        <v>23.7</v>
      </c>
      <c r="D14" s="74">
        <v>24.5</v>
      </c>
      <c r="E14" s="74">
        <f>D14+0.8</f>
        <v>25.3</v>
      </c>
      <c r="F14" s="74">
        <f>E14+0.8</f>
        <v>26.1</v>
      </c>
      <c r="G14" s="74">
        <f>F14+1.3</f>
        <v>27.4</v>
      </c>
      <c r="H14" s="65"/>
      <c r="I14" s="65" t="s">
        <v>146</v>
      </c>
      <c r="J14" s="65" t="s">
        <v>145</v>
      </c>
      <c r="K14" s="65" t="s">
        <v>168</v>
      </c>
      <c r="L14" s="65" t="s">
        <v>168</v>
      </c>
      <c r="M14" s="65" t="s">
        <v>169</v>
      </c>
      <c r="N14" s="65" t="s">
        <v>169</v>
      </c>
    </row>
    <row r="15" s="4" customFormat="1" ht="21" customHeight="1" spans="1:14">
      <c r="A15" s="75" t="s">
        <v>171</v>
      </c>
      <c r="B15" s="74">
        <f>C15-0.7</f>
        <v>19.1</v>
      </c>
      <c r="C15" s="74">
        <f>D15-0.7</f>
        <v>19.8</v>
      </c>
      <c r="D15" s="74">
        <v>20.5</v>
      </c>
      <c r="E15" s="74">
        <f>D15+0.7</f>
        <v>21.2</v>
      </c>
      <c r="F15" s="74">
        <f>E15+0.7</f>
        <v>21.9</v>
      </c>
      <c r="G15" s="74">
        <f>F15+1</f>
        <v>22.9</v>
      </c>
      <c r="H15" s="65"/>
      <c r="I15" s="65" t="s">
        <v>145</v>
      </c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</row>
    <row r="16" s="4" customFormat="1" ht="21" customHeight="1" spans="1:14">
      <c r="A16" s="75" t="s">
        <v>172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65"/>
      <c r="I16" s="65" t="s">
        <v>145</v>
      </c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</row>
    <row r="17" s="4" customFormat="1" ht="21" customHeight="1" spans="1:14">
      <c r="A17" s="75" t="s">
        <v>173</v>
      </c>
      <c r="B17" s="74">
        <f>C17-1</f>
        <v>57</v>
      </c>
      <c r="C17" s="74">
        <f>D17-1</f>
        <v>58</v>
      </c>
      <c r="D17" s="74">
        <v>59</v>
      </c>
      <c r="E17" s="74">
        <f>D17+1</f>
        <v>60</v>
      </c>
      <c r="F17" s="74">
        <f>E17+1</f>
        <v>61</v>
      </c>
      <c r="G17" s="74">
        <f>F17+1.5</f>
        <v>62.5</v>
      </c>
      <c r="H17" s="65"/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</row>
    <row r="18" s="4" customFormat="1" ht="21" customHeight="1" spans="1:14">
      <c r="A18" s="75" t="s">
        <v>174</v>
      </c>
      <c r="B18" s="74">
        <f>C18-1</f>
        <v>55</v>
      </c>
      <c r="C18" s="74">
        <f>D18-1</f>
        <v>56</v>
      </c>
      <c r="D18" s="74">
        <v>57</v>
      </c>
      <c r="E18" s="74">
        <f>D18+1</f>
        <v>58</v>
      </c>
      <c r="F18" s="74">
        <f>E18+1</f>
        <v>59</v>
      </c>
      <c r="G18" s="74">
        <f>F18+1.5</f>
        <v>60.5</v>
      </c>
      <c r="H18" s="65"/>
      <c r="I18" s="65" t="s">
        <v>175</v>
      </c>
      <c r="J18" s="65" t="s">
        <v>169</v>
      </c>
      <c r="K18" s="65" t="s">
        <v>169</v>
      </c>
      <c r="L18" s="65" t="s">
        <v>176</v>
      </c>
      <c r="M18" s="65" t="s">
        <v>169</v>
      </c>
      <c r="N18" s="65" t="s">
        <v>144</v>
      </c>
    </row>
    <row r="19" s="4" customFormat="1" ht="21" customHeight="1" spans="1:14">
      <c r="A19" s="75" t="s">
        <v>177</v>
      </c>
      <c r="B19" s="74">
        <f>D19</f>
        <v>10.5</v>
      </c>
      <c r="C19" s="74">
        <f t="shared" ref="C19:C25" si="9">D19</f>
        <v>10.5</v>
      </c>
      <c r="D19" s="74">
        <v>10.5</v>
      </c>
      <c r="E19" s="74">
        <f t="shared" ref="E19:E25" si="10">D19</f>
        <v>10.5</v>
      </c>
      <c r="F19" s="74">
        <f>D19</f>
        <v>10.5</v>
      </c>
      <c r="G19" s="74">
        <f>D19</f>
        <v>10.5</v>
      </c>
      <c r="H19" s="65"/>
      <c r="I19" s="65" t="s">
        <v>146</v>
      </c>
      <c r="J19" s="65" t="s">
        <v>145</v>
      </c>
      <c r="K19" s="65" t="s">
        <v>168</v>
      </c>
      <c r="L19" s="65" t="s">
        <v>168</v>
      </c>
      <c r="M19" s="65" t="s">
        <v>169</v>
      </c>
      <c r="N19" s="65" t="s">
        <v>169</v>
      </c>
    </row>
    <row r="20" s="4" customFormat="1" ht="29" customHeight="1" spans="1:14">
      <c r="A20" s="75" t="s">
        <v>178</v>
      </c>
      <c r="B20" s="74">
        <f>D20</f>
        <v>10</v>
      </c>
      <c r="C20" s="74">
        <f t="shared" si="9"/>
        <v>10</v>
      </c>
      <c r="D20" s="74">
        <v>10</v>
      </c>
      <c r="E20" s="74">
        <f t="shared" si="10"/>
        <v>10</v>
      </c>
      <c r="F20" s="74">
        <f>D20</f>
        <v>10</v>
      </c>
      <c r="G20" s="74">
        <f>D20</f>
        <v>10</v>
      </c>
      <c r="H20" s="77"/>
      <c r="I20" s="65" t="s">
        <v>164</v>
      </c>
      <c r="J20" s="65" t="s">
        <v>165</v>
      </c>
      <c r="K20" s="65" t="s">
        <v>145</v>
      </c>
      <c r="L20" s="65" t="s">
        <v>155</v>
      </c>
      <c r="M20" s="65" t="s">
        <v>145</v>
      </c>
      <c r="N20" s="65" t="s">
        <v>166</v>
      </c>
    </row>
    <row r="21" s="4" customFormat="1" ht="29" customHeight="1" spans="1:14">
      <c r="A21" s="75" t="s">
        <v>179</v>
      </c>
      <c r="B21" s="74">
        <f>C21-0.5</f>
        <v>36</v>
      </c>
      <c r="C21" s="74">
        <f>D21-0.5</f>
        <v>36.5</v>
      </c>
      <c r="D21" s="74">
        <v>37</v>
      </c>
      <c r="E21" s="74">
        <f t="shared" ref="E21:G21" si="11">D21+0.5</f>
        <v>37.5</v>
      </c>
      <c r="F21" s="74">
        <f t="shared" si="11"/>
        <v>38</v>
      </c>
      <c r="G21" s="74">
        <f t="shared" si="11"/>
        <v>38.5</v>
      </c>
      <c r="H21" s="77"/>
      <c r="I21" s="65" t="s">
        <v>168</v>
      </c>
      <c r="J21" s="65" t="s">
        <v>169</v>
      </c>
      <c r="K21" s="65" t="s">
        <v>169</v>
      </c>
      <c r="L21" s="65" t="s">
        <v>169</v>
      </c>
      <c r="M21" s="65" t="s">
        <v>169</v>
      </c>
      <c r="N21" s="65" t="s">
        <v>169</v>
      </c>
    </row>
    <row r="22" s="4" customFormat="1" ht="29" customHeight="1" spans="1:14">
      <c r="A22" s="75" t="s">
        <v>180</v>
      </c>
      <c r="B22" s="74">
        <f>C22-0.5</f>
        <v>26</v>
      </c>
      <c r="C22" s="74">
        <f>D22-0.5</f>
        <v>26.5</v>
      </c>
      <c r="D22" s="74">
        <v>27</v>
      </c>
      <c r="E22" s="74">
        <f>D22+0.5</f>
        <v>27.5</v>
      </c>
      <c r="F22" s="74">
        <f>E22+0.5</f>
        <v>28</v>
      </c>
      <c r="G22" s="74">
        <f>F22+0.75</f>
        <v>28.75</v>
      </c>
      <c r="H22" s="77"/>
      <c r="I22" s="65" t="s">
        <v>145</v>
      </c>
      <c r="J22" s="65" t="s">
        <v>145</v>
      </c>
      <c r="K22" s="65" t="s">
        <v>145</v>
      </c>
      <c r="L22" s="65" t="s">
        <v>145</v>
      </c>
      <c r="M22" s="65" t="s">
        <v>145</v>
      </c>
      <c r="N22" s="65" t="s">
        <v>145</v>
      </c>
    </row>
    <row r="23" s="4" customFormat="1" ht="29" customHeight="1" spans="1:14">
      <c r="A23" s="75" t="s">
        <v>181</v>
      </c>
      <c r="B23" s="74">
        <f>D23-1</f>
        <v>24</v>
      </c>
      <c r="C23" s="74">
        <f>B23</f>
        <v>24</v>
      </c>
      <c r="D23" s="74">
        <v>25</v>
      </c>
      <c r="E23" s="74">
        <f t="shared" si="10"/>
        <v>25</v>
      </c>
      <c r="F23" s="74">
        <f>D23+1.5</f>
        <v>26.5</v>
      </c>
      <c r="G23" s="74">
        <f t="shared" ref="G23:G25" si="12">F23</f>
        <v>26.5</v>
      </c>
      <c r="H23" s="77"/>
      <c r="I23" s="65"/>
      <c r="J23" s="65" t="s">
        <v>145</v>
      </c>
      <c r="K23" s="65" t="s">
        <v>145</v>
      </c>
      <c r="L23" s="65" t="s">
        <v>145</v>
      </c>
      <c r="M23" s="65" t="s">
        <v>145</v>
      </c>
      <c r="N23" s="65" t="s">
        <v>145</v>
      </c>
    </row>
    <row r="24" s="62" customFormat="1" ht="16.5" spans="1:14">
      <c r="A24" s="78" t="s">
        <v>182</v>
      </c>
      <c r="B24" s="79">
        <f>C24</f>
        <v>15</v>
      </c>
      <c r="C24" s="79">
        <f t="shared" si="9"/>
        <v>15</v>
      </c>
      <c r="D24" s="79">
        <v>15</v>
      </c>
      <c r="E24" s="79">
        <f t="shared" si="10"/>
        <v>15</v>
      </c>
      <c r="F24" s="79">
        <f>E24+2</f>
        <v>17</v>
      </c>
      <c r="G24" s="79">
        <f t="shared" si="12"/>
        <v>17</v>
      </c>
      <c r="H24" s="80"/>
      <c r="I24" s="84" t="s">
        <v>175</v>
      </c>
      <c r="J24" s="84" t="s">
        <v>169</v>
      </c>
      <c r="K24" s="84" t="s">
        <v>169</v>
      </c>
      <c r="L24" s="84" t="s">
        <v>176</v>
      </c>
      <c r="M24" s="84" t="s">
        <v>169</v>
      </c>
      <c r="N24" s="84" t="s">
        <v>144</v>
      </c>
    </row>
    <row r="25" s="62" customFormat="1" ht="16.5" spans="1:14">
      <c r="A25" s="75" t="s">
        <v>183</v>
      </c>
      <c r="B25" s="74">
        <f>C25</f>
        <v>6.5</v>
      </c>
      <c r="C25" s="74">
        <f t="shared" si="9"/>
        <v>6.5</v>
      </c>
      <c r="D25" s="74">
        <v>6.5</v>
      </c>
      <c r="E25" s="74">
        <f t="shared" si="10"/>
        <v>6.5</v>
      </c>
      <c r="F25" s="74">
        <f>E25</f>
        <v>6.5</v>
      </c>
      <c r="G25" s="74">
        <f t="shared" si="12"/>
        <v>6.5</v>
      </c>
      <c r="H25" s="80"/>
      <c r="I25" s="65" t="s">
        <v>146</v>
      </c>
      <c r="J25" s="65" t="s">
        <v>145</v>
      </c>
      <c r="K25" s="65" t="s">
        <v>168</v>
      </c>
      <c r="L25" s="65" t="s">
        <v>168</v>
      </c>
      <c r="M25" s="65" t="s">
        <v>169</v>
      </c>
      <c r="N25" s="65" t="s">
        <v>169</v>
      </c>
    </row>
    <row r="26" s="62" customFormat="1" ht="15" spans="1:14">
      <c r="A26" s="80"/>
      <c r="B26" s="80"/>
      <c r="C26" s="80"/>
      <c r="D26" s="80"/>
      <c r="E26" s="80"/>
      <c r="F26" s="80"/>
      <c r="G26" s="80"/>
      <c r="H26" s="80"/>
      <c r="I26" s="85"/>
      <c r="J26" s="86"/>
      <c r="K26" s="85"/>
      <c r="L26" s="85"/>
      <c r="M26" s="85"/>
      <c r="N26" s="85"/>
    </row>
    <row r="27" s="62" customFormat="1" ht="15" spans="1:14">
      <c r="A27" s="80"/>
      <c r="B27" s="80"/>
      <c r="C27" s="80"/>
      <c r="D27" s="80"/>
      <c r="E27" s="80"/>
      <c r="F27" s="80"/>
      <c r="G27" s="80"/>
      <c r="H27" s="80"/>
      <c r="I27" s="85" t="s">
        <v>184</v>
      </c>
      <c r="J27" s="86">
        <v>45291</v>
      </c>
      <c r="K27" s="85" t="s">
        <v>185</v>
      </c>
      <c r="L27" s="85" t="s">
        <v>205</v>
      </c>
      <c r="M27" s="85" t="s">
        <v>186</v>
      </c>
      <c r="N27" s="85" t="s">
        <v>129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H17" sqref="H17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262</v>
      </c>
      <c r="B2" s="7" t="s">
        <v>263</v>
      </c>
      <c r="C2" s="7" t="s">
        <v>264</v>
      </c>
      <c r="D2" s="7" t="s">
        <v>265</v>
      </c>
      <c r="E2" s="7" t="s">
        <v>266</v>
      </c>
      <c r="F2" s="7" t="s">
        <v>267</v>
      </c>
      <c r="G2" s="7" t="s">
        <v>268</v>
      </c>
      <c r="H2" s="7" t="s">
        <v>269</v>
      </c>
      <c r="I2" s="6" t="s">
        <v>270</v>
      </c>
      <c r="J2" s="6" t="s">
        <v>271</v>
      </c>
      <c r="K2" s="6" t="s">
        <v>272</v>
      </c>
      <c r="L2" s="6" t="s">
        <v>273</v>
      </c>
      <c r="M2" s="6" t="s">
        <v>274</v>
      </c>
      <c r="N2" s="7" t="s">
        <v>275</v>
      </c>
      <c r="O2" s="7" t="s">
        <v>276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277</v>
      </c>
      <c r="J3" s="6" t="s">
        <v>277</v>
      </c>
      <c r="K3" s="6" t="s">
        <v>277</v>
      </c>
      <c r="L3" s="6" t="s">
        <v>277</v>
      </c>
      <c r="M3" s="6" t="s">
        <v>277</v>
      </c>
      <c r="N3" s="9"/>
      <c r="O3" s="9"/>
    </row>
    <row r="4" s="2" customFormat="1" ht="18" customHeight="1" spans="1:15">
      <c r="A4" s="36">
        <v>1</v>
      </c>
      <c r="B4" s="31" t="s">
        <v>278</v>
      </c>
      <c r="C4" s="32" t="s">
        <v>279</v>
      </c>
      <c r="D4" s="12" t="s">
        <v>103</v>
      </c>
      <c r="E4" s="14" t="s">
        <v>47</v>
      </c>
      <c r="F4" s="11" t="s">
        <v>280</v>
      </c>
      <c r="G4" s="60" t="s">
        <v>79</v>
      </c>
      <c r="H4" s="61"/>
      <c r="I4" s="36">
        <v>1</v>
      </c>
      <c r="J4" s="36"/>
      <c r="K4" s="36">
        <v>1</v>
      </c>
      <c r="L4" s="36"/>
      <c r="M4" s="36">
        <v>1</v>
      </c>
      <c r="N4" s="61">
        <f t="shared" ref="N4:N9" si="0">SUM(I4:M4)</f>
        <v>3</v>
      </c>
      <c r="O4" s="61"/>
    </row>
    <row r="5" s="2" customFormat="1" ht="18" customHeight="1" spans="1:15">
      <c r="A5" s="36">
        <v>2</v>
      </c>
      <c r="B5" s="31" t="s">
        <v>281</v>
      </c>
      <c r="C5" s="32" t="s">
        <v>279</v>
      </c>
      <c r="D5" s="12" t="s">
        <v>102</v>
      </c>
      <c r="E5" s="14" t="s">
        <v>47</v>
      </c>
      <c r="F5" s="11" t="s">
        <v>280</v>
      </c>
      <c r="G5" s="60" t="s">
        <v>79</v>
      </c>
      <c r="H5" s="61"/>
      <c r="I5" s="36"/>
      <c r="J5" s="36">
        <v>1</v>
      </c>
      <c r="K5" s="36"/>
      <c r="L5" s="36">
        <v>1</v>
      </c>
      <c r="M5" s="36">
        <v>1</v>
      </c>
      <c r="N5" s="61">
        <f t="shared" si="0"/>
        <v>3</v>
      </c>
      <c r="O5" s="61"/>
    </row>
    <row r="6" s="2" customFormat="1" ht="18" customHeight="1" spans="1:15">
      <c r="A6" s="36">
        <v>3</v>
      </c>
      <c r="B6" s="31" t="s">
        <v>282</v>
      </c>
      <c r="C6" s="32" t="s">
        <v>279</v>
      </c>
      <c r="D6" s="12" t="s">
        <v>104</v>
      </c>
      <c r="E6" s="14" t="s">
        <v>47</v>
      </c>
      <c r="F6" s="11" t="s">
        <v>280</v>
      </c>
      <c r="G6" s="60" t="s">
        <v>79</v>
      </c>
      <c r="H6" s="61"/>
      <c r="I6" s="36">
        <v>1</v>
      </c>
      <c r="J6" s="36">
        <v>1</v>
      </c>
      <c r="K6" s="36"/>
      <c r="L6" s="36">
        <v>1</v>
      </c>
      <c r="M6" s="36"/>
      <c r="N6" s="61">
        <f t="shared" si="0"/>
        <v>3</v>
      </c>
      <c r="O6" s="61"/>
    </row>
    <row r="7" s="2" customFormat="1" ht="18" customHeight="1" spans="1:15">
      <c r="A7" s="36">
        <v>4</v>
      </c>
      <c r="B7" s="31" t="s">
        <v>283</v>
      </c>
      <c r="C7" s="32" t="s">
        <v>279</v>
      </c>
      <c r="D7" s="12" t="s">
        <v>101</v>
      </c>
      <c r="E7" s="14" t="s">
        <v>47</v>
      </c>
      <c r="F7" s="11" t="s">
        <v>280</v>
      </c>
      <c r="G7" s="60" t="s">
        <v>79</v>
      </c>
      <c r="H7" s="61"/>
      <c r="I7" s="36"/>
      <c r="J7" s="36"/>
      <c r="K7" s="36">
        <v>1</v>
      </c>
      <c r="L7" s="36"/>
      <c r="M7" s="36">
        <v>1</v>
      </c>
      <c r="N7" s="61">
        <f t="shared" si="0"/>
        <v>2</v>
      </c>
      <c r="O7" s="61"/>
    </row>
    <row r="8" s="2" customFormat="1" ht="18" customHeight="1" spans="1:15">
      <c r="A8" s="36">
        <v>5</v>
      </c>
      <c r="B8" s="31" t="s">
        <v>284</v>
      </c>
      <c r="C8" s="32" t="s">
        <v>279</v>
      </c>
      <c r="D8" s="12" t="s">
        <v>105</v>
      </c>
      <c r="E8" s="14" t="s">
        <v>47</v>
      </c>
      <c r="F8" s="11" t="s">
        <v>280</v>
      </c>
      <c r="G8" s="60" t="s">
        <v>79</v>
      </c>
      <c r="H8" s="61"/>
      <c r="I8" s="36"/>
      <c r="J8" s="36">
        <v>1</v>
      </c>
      <c r="K8" s="36"/>
      <c r="L8" s="36">
        <v>1</v>
      </c>
      <c r="M8" s="36">
        <v>1</v>
      </c>
      <c r="N8" s="61">
        <f t="shared" si="0"/>
        <v>3</v>
      </c>
      <c r="O8" s="61"/>
    </row>
    <row r="9" s="2" customFormat="1" ht="18" customHeight="1" spans="1:15">
      <c r="A9" s="36">
        <v>6</v>
      </c>
      <c r="B9" s="31" t="s">
        <v>285</v>
      </c>
      <c r="C9" s="32" t="s">
        <v>279</v>
      </c>
      <c r="D9" s="12" t="s">
        <v>106</v>
      </c>
      <c r="E9" s="14" t="s">
        <v>47</v>
      </c>
      <c r="F9" s="11" t="s">
        <v>280</v>
      </c>
      <c r="G9" s="60" t="s">
        <v>79</v>
      </c>
      <c r="H9" s="61"/>
      <c r="I9" s="36">
        <v>1</v>
      </c>
      <c r="J9" s="36">
        <v>1</v>
      </c>
      <c r="K9" s="36"/>
      <c r="L9" s="36">
        <v>1</v>
      </c>
      <c r="M9" s="36"/>
      <c r="N9" s="61">
        <f t="shared" si="0"/>
        <v>3</v>
      </c>
      <c r="O9" s="61"/>
    </row>
    <row r="10" s="2" customFormat="1" ht="18" customHeight="1" spans="1:15">
      <c r="A10" s="36"/>
      <c r="B10" s="31"/>
      <c r="C10" s="32"/>
      <c r="D10" s="12"/>
      <c r="E10" s="14"/>
      <c r="F10" s="11"/>
      <c r="G10" s="60"/>
      <c r="H10" s="61"/>
      <c r="I10" s="36"/>
      <c r="J10" s="36"/>
      <c r="K10" s="36"/>
      <c r="L10" s="36"/>
      <c r="M10" s="36"/>
      <c r="N10" s="61"/>
      <c r="O10" s="61"/>
    </row>
    <row r="11" s="2" customFormat="1" ht="18" customHeight="1" spans="1:15">
      <c r="A11" s="36"/>
      <c r="B11" s="14"/>
      <c r="C11" s="32"/>
      <c r="D11" s="12"/>
      <c r="E11" s="14"/>
      <c r="F11" s="11"/>
      <c r="G11" s="60"/>
      <c r="H11" s="61"/>
      <c r="I11" s="36"/>
      <c r="J11" s="36"/>
      <c r="K11" s="36"/>
      <c r="L11" s="36"/>
      <c r="M11" s="36"/>
      <c r="N11" s="61"/>
      <c r="O11" s="61"/>
    </row>
    <row r="12" s="1" customFormat="1" ht="14.25" customHeight="1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="4" customFormat="1" ht="29.25" customHeight="1" spans="1:15">
      <c r="A13" s="20" t="s">
        <v>286</v>
      </c>
      <c r="B13" s="21"/>
      <c r="C13" s="21"/>
      <c r="D13" s="22"/>
      <c r="E13" s="23"/>
      <c r="F13" s="41"/>
      <c r="G13" s="41"/>
      <c r="H13" s="41"/>
      <c r="I13" s="34"/>
      <c r="J13" s="20" t="s">
        <v>287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288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A14" sqref="A14:M14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290</v>
      </c>
      <c r="H2" s="6"/>
      <c r="I2" s="6" t="s">
        <v>291</v>
      </c>
      <c r="J2" s="6"/>
      <c r="K2" s="8" t="s">
        <v>292</v>
      </c>
      <c r="L2" s="57" t="s">
        <v>293</v>
      </c>
      <c r="M2" s="26" t="s">
        <v>294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295</v>
      </c>
      <c r="H3" s="6" t="s">
        <v>296</v>
      </c>
      <c r="I3" s="6" t="s">
        <v>295</v>
      </c>
      <c r="J3" s="6" t="s">
        <v>296</v>
      </c>
      <c r="K3" s="10"/>
      <c r="L3" s="58"/>
      <c r="M3" s="27"/>
    </row>
    <row r="4" s="54" customFormat="1" ht="18" customHeight="1" spans="1:13">
      <c r="A4" s="11">
        <v>1</v>
      </c>
      <c r="B4" s="11" t="s">
        <v>280</v>
      </c>
      <c r="C4" s="31" t="s">
        <v>278</v>
      </c>
      <c r="D4" s="32" t="s">
        <v>279</v>
      </c>
      <c r="E4" s="12" t="s">
        <v>103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9" si="0">SUM(G4:J4)</f>
        <v>-0.016</v>
      </c>
      <c r="L4" s="11"/>
      <c r="M4" s="11" t="s">
        <v>297</v>
      </c>
    </row>
    <row r="5" s="54" customFormat="1" ht="18" customHeight="1" spans="1:13">
      <c r="A5" s="11">
        <v>2</v>
      </c>
      <c r="B5" s="11" t="s">
        <v>280</v>
      </c>
      <c r="C5" s="31" t="s">
        <v>281</v>
      </c>
      <c r="D5" s="32" t="s">
        <v>279</v>
      </c>
      <c r="E5" s="12" t="s">
        <v>102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297</v>
      </c>
    </row>
    <row r="6" s="54" customFormat="1" ht="18" customHeight="1" spans="1:13">
      <c r="A6" s="11">
        <v>3</v>
      </c>
      <c r="B6" s="11" t="s">
        <v>280</v>
      </c>
      <c r="C6" s="31" t="s">
        <v>298</v>
      </c>
      <c r="D6" s="32" t="s">
        <v>279</v>
      </c>
      <c r="E6" s="12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297</v>
      </c>
    </row>
    <row r="7" s="54" customFormat="1" ht="18" customHeight="1" spans="1:13">
      <c r="A7" s="11">
        <v>4</v>
      </c>
      <c r="B7" s="11" t="s">
        <v>280</v>
      </c>
      <c r="C7" s="31" t="s">
        <v>299</v>
      </c>
      <c r="D7" s="32" t="s">
        <v>279</v>
      </c>
      <c r="E7" s="12" t="s">
        <v>101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297</v>
      </c>
    </row>
    <row r="8" s="54" customFormat="1" ht="18" customHeight="1" spans="1:13">
      <c r="A8" s="36">
        <v>5</v>
      </c>
      <c r="B8" s="11" t="s">
        <v>280</v>
      </c>
      <c r="C8" s="31" t="s">
        <v>300</v>
      </c>
      <c r="D8" s="32" t="s">
        <v>279</v>
      </c>
      <c r="E8" s="12" t="s">
        <v>105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297</v>
      </c>
    </row>
    <row r="9" s="54" customFormat="1" ht="18" customHeight="1" spans="1:13">
      <c r="A9" s="36">
        <v>6</v>
      </c>
      <c r="B9" s="11" t="s">
        <v>280</v>
      </c>
      <c r="C9" s="31" t="s">
        <v>285</v>
      </c>
      <c r="D9" s="32" t="s">
        <v>279</v>
      </c>
      <c r="E9" s="12" t="s">
        <v>106</v>
      </c>
      <c r="F9" s="14" t="s">
        <v>47</v>
      </c>
      <c r="G9" s="15">
        <v>-0.005</v>
      </c>
      <c r="H9" s="15">
        <v>-0.002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297</v>
      </c>
    </row>
    <row r="10" s="54" customFormat="1" ht="18" customHeight="1" spans="1:13">
      <c r="A10" s="11"/>
      <c r="B10" s="11"/>
      <c r="C10" s="31"/>
      <c r="D10" s="32"/>
      <c r="E10" s="12"/>
      <c r="F10" s="14"/>
      <c r="G10" s="15"/>
      <c r="H10" s="15"/>
      <c r="I10" s="16"/>
      <c r="J10" s="16"/>
      <c r="K10" s="15"/>
      <c r="L10" s="11"/>
      <c r="M10" s="11"/>
    </row>
    <row r="11" s="55" customFormat="1" ht="14.25" customHeight="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="1" customFormat="1" ht="14.25" customHeight="1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4" customFormat="1" ht="29.25" customHeight="1" spans="1:13">
      <c r="A13" s="20" t="s">
        <v>286</v>
      </c>
      <c r="B13" s="21"/>
      <c r="C13" s="21"/>
      <c r="D13" s="21"/>
      <c r="E13" s="22"/>
      <c r="F13" s="23"/>
      <c r="G13" s="34"/>
      <c r="H13" s="20" t="s">
        <v>287</v>
      </c>
      <c r="I13" s="21"/>
      <c r="J13" s="21"/>
      <c r="K13" s="22"/>
      <c r="L13" s="59"/>
      <c r="M13" s="29"/>
    </row>
    <row r="14" s="1" customFormat="1" ht="105" customHeight="1" spans="1:13">
      <c r="A14" s="56" t="s">
        <v>301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I19" sqref="I19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303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43" t="s">
        <v>304</v>
      </c>
      <c r="H2" s="44"/>
      <c r="I2" s="50"/>
      <c r="J2" s="43" t="s">
        <v>305</v>
      </c>
      <c r="K2" s="44"/>
      <c r="L2" s="50"/>
      <c r="M2" s="43" t="s">
        <v>306</v>
      </c>
      <c r="N2" s="44"/>
      <c r="O2" s="50"/>
      <c r="P2" s="43" t="s">
        <v>307</v>
      </c>
      <c r="Q2" s="44"/>
      <c r="R2" s="50"/>
      <c r="S2" s="44" t="s">
        <v>308</v>
      </c>
      <c r="T2" s="44"/>
      <c r="U2" s="50"/>
      <c r="V2" s="37" t="s">
        <v>309</v>
      </c>
      <c r="W2" s="37" t="s">
        <v>276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310</v>
      </c>
      <c r="H3" s="6" t="s">
        <v>52</v>
      </c>
      <c r="I3" s="6" t="s">
        <v>267</v>
      </c>
      <c r="J3" s="6" t="s">
        <v>310</v>
      </c>
      <c r="K3" s="6" t="s">
        <v>52</v>
      </c>
      <c r="L3" s="6" t="s">
        <v>267</v>
      </c>
      <c r="M3" s="6" t="s">
        <v>310</v>
      </c>
      <c r="N3" s="6" t="s">
        <v>52</v>
      </c>
      <c r="O3" s="6" t="s">
        <v>267</v>
      </c>
      <c r="P3" s="6" t="s">
        <v>310</v>
      </c>
      <c r="Q3" s="6" t="s">
        <v>52</v>
      </c>
      <c r="R3" s="6" t="s">
        <v>267</v>
      </c>
      <c r="S3" s="6" t="s">
        <v>310</v>
      </c>
      <c r="T3" s="6" t="s">
        <v>52</v>
      </c>
      <c r="U3" s="6" t="s">
        <v>267</v>
      </c>
      <c r="V3" s="52"/>
      <c r="W3" s="52"/>
    </row>
    <row r="4" s="1" customFormat="1" ht="18" customHeight="1" spans="1:23">
      <c r="A4" s="19"/>
      <c r="B4" s="11" t="s">
        <v>280</v>
      </c>
      <c r="C4" s="31" t="s">
        <v>311</v>
      </c>
      <c r="D4" s="32" t="s">
        <v>279</v>
      </c>
      <c r="E4" s="12" t="s">
        <v>103</v>
      </c>
      <c r="F4" s="14" t="s">
        <v>47</v>
      </c>
      <c r="G4" s="31" t="s">
        <v>279</v>
      </c>
      <c r="H4" s="46" t="s">
        <v>312</v>
      </c>
      <c r="I4" s="12" t="s">
        <v>313</v>
      </c>
      <c r="J4" s="51" t="s">
        <v>314</v>
      </c>
      <c r="K4" s="42" t="s">
        <v>315</v>
      </c>
      <c r="L4" s="42" t="s">
        <v>280</v>
      </c>
      <c r="M4" s="51" t="s">
        <v>316</v>
      </c>
      <c r="N4" s="42" t="s">
        <v>317</v>
      </c>
      <c r="O4" s="42" t="s">
        <v>318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280</v>
      </c>
      <c r="C5" s="31" t="s">
        <v>319</v>
      </c>
      <c r="D5" s="32" t="s">
        <v>279</v>
      </c>
      <c r="E5" s="12" t="s">
        <v>102</v>
      </c>
      <c r="F5" s="14" t="s">
        <v>47</v>
      </c>
      <c r="G5" s="31"/>
      <c r="H5" s="32"/>
      <c r="I5" s="12"/>
      <c r="J5" s="1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280</v>
      </c>
      <c r="C6" s="31" t="s">
        <v>320</v>
      </c>
      <c r="D6" s="32" t="s">
        <v>279</v>
      </c>
      <c r="E6" s="12" t="s">
        <v>104</v>
      </c>
      <c r="F6" s="14" t="s">
        <v>47</v>
      </c>
      <c r="G6" s="31" t="s">
        <v>279</v>
      </c>
      <c r="H6" s="46" t="s">
        <v>312</v>
      </c>
      <c r="I6" s="12" t="s">
        <v>313</v>
      </c>
      <c r="J6" s="51" t="s">
        <v>314</v>
      </c>
      <c r="K6" s="42" t="s">
        <v>315</v>
      </c>
      <c r="L6" s="42" t="s">
        <v>280</v>
      </c>
      <c r="M6" s="51" t="s">
        <v>316</v>
      </c>
      <c r="N6" s="42" t="s">
        <v>317</v>
      </c>
      <c r="O6" s="42" t="s">
        <v>318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7"/>
      <c r="B7" s="11" t="s">
        <v>280</v>
      </c>
      <c r="C7" s="31" t="s">
        <v>321</v>
      </c>
      <c r="D7" s="32" t="s">
        <v>279</v>
      </c>
      <c r="E7" s="12" t="s">
        <v>101</v>
      </c>
      <c r="F7" s="14" t="s">
        <v>47</v>
      </c>
      <c r="G7" s="31"/>
      <c r="H7" s="32"/>
      <c r="I7" s="12"/>
      <c r="J7" s="14"/>
      <c r="K7" s="48"/>
      <c r="L7" s="48"/>
      <c r="M7" s="48"/>
      <c r="N7" s="48"/>
      <c r="O7" s="48"/>
      <c r="P7" s="48"/>
      <c r="Q7" s="48"/>
      <c r="R7" s="48"/>
      <c r="S7" s="48"/>
      <c r="T7" s="48"/>
      <c r="U7" s="53"/>
      <c r="V7" s="42"/>
      <c r="W7" s="53"/>
    </row>
    <row r="8" s="1" customFormat="1" ht="14.25" customHeight="1" spans="1:23">
      <c r="A8" s="47"/>
      <c r="B8" s="11" t="s">
        <v>280</v>
      </c>
      <c r="C8" s="31" t="s">
        <v>284</v>
      </c>
      <c r="D8" s="32" t="s">
        <v>279</v>
      </c>
      <c r="E8" s="12" t="s">
        <v>105</v>
      </c>
      <c r="F8" s="14" t="s">
        <v>47</v>
      </c>
      <c r="G8" s="31" t="s">
        <v>279</v>
      </c>
      <c r="H8" s="46" t="s">
        <v>312</v>
      </c>
      <c r="I8" s="12" t="s">
        <v>313</v>
      </c>
      <c r="J8" s="51" t="s">
        <v>314</v>
      </c>
      <c r="K8" s="42" t="s">
        <v>315</v>
      </c>
      <c r="L8" s="42" t="s">
        <v>280</v>
      </c>
      <c r="M8" s="51" t="s">
        <v>316</v>
      </c>
      <c r="N8" s="42" t="s">
        <v>317</v>
      </c>
      <c r="O8" s="42" t="s">
        <v>318</v>
      </c>
      <c r="P8" s="48"/>
      <c r="Q8" s="48"/>
      <c r="R8" s="48"/>
      <c r="S8" s="48"/>
      <c r="T8" s="48"/>
      <c r="U8" s="53"/>
      <c r="V8" s="42" t="s">
        <v>79</v>
      </c>
      <c r="W8" s="53"/>
    </row>
    <row r="9" s="1" customFormat="1" ht="14.25" customHeight="1" spans="1:23">
      <c r="A9" s="47"/>
      <c r="B9" s="11" t="s">
        <v>280</v>
      </c>
      <c r="C9" s="31" t="s">
        <v>322</v>
      </c>
      <c r="D9" s="32" t="s">
        <v>279</v>
      </c>
      <c r="E9" s="12" t="s">
        <v>106</v>
      </c>
      <c r="F9" s="14" t="s">
        <v>47</v>
      </c>
      <c r="G9" s="31"/>
      <c r="H9" s="32"/>
      <c r="I9" s="12"/>
      <c r="J9" s="14"/>
      <c r="K9" s="48"/>
      <c r="L9" s="48"/>
      <c r="M9" s="48"/>
      <c r="N9" s="48"/>
      <c r="O9" s="48"/>
      <c r="P9" s="48"/>
      <c r="Q9" s="48"/>
      <c r="R9" s="48"/>
      <c r="S9" s="48"/>
      <c r="T9" s="48"/>
      <c r="U9" s="53"/>
      <c r="V9" s="42"/>
      <c r="W9" s="53"/>
    </row>
    <row r="10" s="1" customFormat="1" ht="14.25" customHeight="1" spans="1:23">
      <c r="A10" s="47"/>
      <c r="B10" s="48"/>
      <c r="C10" s="48"/>
      <c r="D10" s="48"/>
      <c r="E10" s="49"/>
      <c r="F10" s="47"/>
      <c r="G10" s="14"/>
      <c r="H10" s="48"/>
      <c r="I10" s="48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3"/>
      <c r="V10" s="42"/>
      <c r="W10" s="53"/>
    </row>
    <row r="11" s="4" customFormat="1" ht="29.25" customHeight="1" spans="1:23">
      <c r="A11" s="20" t="s">
        <v>286</v>
      </c>
      <c r="B11" s="21"/>
      <c r="C11" s="21"/>
      <c r="D11" s="21"/>
      <c r="E11" s="22"/>
      <c r="F11" s="23"/>
      <c r="G11" s="34"/>
      <c r="H11" s="41"/>
      <c r="I11" s="41"/>
      <c r="J11" s="20" t="s">
        <v>287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323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H17" sqref="H17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325</v>
      </c>
      <c r="B2" s="37" t="s">
        <v>263</v>
      </c>
      <c r="C2" s="37" t="s">
        <v>264</v>
      </c>
      <c r="D2" s="37" t="s">
        <v>265</v>
      </c>
      <c r="E2" s="36" t="s">
        <v>266</v>
      </c>
      <c r="F2" s="37" t="s">
        <v>267</v>
      </c>
      <c r="G2" s="36" t="s">
        <v>326</v>
      </c>
      <c r="H2" s="36" t="s">
        <v>327</v>
      </c>
      <c r="I2" s="36" t="s">
        <v>328</v>
      </c>
      <c r="J2" s="36" t="s">
        <v>327</v>
      </c>
      <c r="K2" s="36" t="s">
        <v>329</v>
      </c>
      <c r="L2" s="36" t="s">
        <v>327</v>
      </c>
      <c r="M2" s="37" t="s">
        <v>309</v>
      </c>
      <c r="N2" s="37" t="s">
        <v>276</v>
      </c>
    </row>
    <row r="3" s="1" customFormat="1" ht="14.25" customHeight="1" spans="1:15">
      <c r="A3" s="38">
        <v>45363</v>
      </c>
      <c r="B3" s="31" t="s">
        <v>278</v>
      </c>
      <c r="C3" s="32" t="s">
        <v>279</v>
      </c>
      <c r="D3" s="12" t="s">
        <v>103</v>
      </c>
      <c r="E3" s="14" t="s">
        <v>47</v>
      </c>
      <c r="F3" s="11" t="s">
        <v>280</v>
      </c>
      <c r="G3" s="39">
        <v>0.333333333333333</v>
      </c>
      <c r="H3" s="40" t="s">
        <v>330</v>
      </c>
      <c r="I3" s="39">
        <v>0.583333333333333</v>
      </c>
      <c r="J3" s="40" t="s">
        <v>330</v>
      </c>
      <c r="L3" s="42"/>
      <c r="M3" s="42"/>
      <c r="N3" s="42" t="s">
        <v>331</v>
      </c>
      <c r="O3" s="42"/>
    </row>
    <row r="4" s="1" customFormat="1" ht="14.25" customHeight="1" spans="1:15">
      <c r="A4" s="38">
        <v>45366</v>
      </c>
      <c r="B4" s="31" t="s">
        <v>332</v>
      </c>
      <c r="C4" s="32" t="s">
        <v>279</v>
      </c>
      <c r="D4" s="12" t="s">
        <v>102</v>
      </c>
      <c r="E4" s="14" t="s">
        <v>47</v>
      </c>
      <c r="F4" s="11" t="s">
        <v>280</v>
      </c>
      <c r="G4" s="39">
        <v>0.375</v>
      </c>
      <c r="H4" s="40" t="s">
        <v>330</v>
      </c>
      <c r="I4" s="39">
        <v>0.604166666666667</v>
      </c>
      <c r="J4" s="40" t="s">
        <v>330</v>
      </c>
      <c r="L4" s="36"/>
      <c r="M4" s="36"/>
      <c r="N4" s="37" t="s">
        <v>333</v>
      </c>
      <c r="O4" s="37"/>
    </row>
    <row r="5" s="1" customFormat="1" ht="14.25" customHeight="1" spans="1:15">
      <c r="A5" s="38">
        <v>45369</v>
      </c>
      <c r="B5" s="31" t="s">
        <v>334</v>
      </c>
      <c r="C5" s="32" t="s">
        <v>279</v>
      </c>
      <c r="D5" s="12" t="s">
        <v>104</v>
      </c>
      <c r="E5" s="14" t="s">
        <v>47</v>
      </c>
      <c r="F5" s="11" t="s">
        <v>280</v>
      </c>
      <c r="G5" s="39">
        <v>0.395833333333333</v>
      </c>
      <c r="H5" s="40" t="s">
        <v>330</v>
      </c>
      <c r="I5" s="39">
        <v>0.625</v>
      </c>
      <c r="J5" s="40" t="s">
        <v>330</v>
      </c>
      <c r="L5" s="42"/>
      <c r="M5" s="42"/>
      <c r="N5" s="42" t="s">
        <v>335</v>
      </c>
      <c r="O5" s="42"/>
    </row>
    <row r="6" s="1" customFormat="1" ht="14.25" customHeight="1" spans="1:15">
      <c r="A6" s="38">
        <v>45370</v>
      </c>
      <c r="B6" s="31" t="s">
        <v>336</v>
      </c>
      <c r="C6" s="32" t="s">
        <v>279</v>
      </c>
      <c r="D6" s="12" t="s">
        <v>101</v>
      </c>
      <c r="E6" s="14" t="s">
        <v>47</v>
      </c>
      <c r="F6" s="11" t="s">
        <v>280</v>
      </c>
      <c r="G6" s="39">
        <v>0.416666666666667</v>
      </c>
      <c r="H6" s="40" t="s">
        <v>330</v>
      </c>
      <c r="I6" s="39">
        <v>0.645833333333334</v>
      </c>
      <c r="J6" s="40" t="s">
        <v>330</v>
      </c>
      <c r="L6" s="19"/>
      <c r="M6" s="19"/>
      <c r="N6" s="42" t="s">
        <v>335</v>
      </c>
      <c r="O6" s="19"/>
    </row>
    <row r="7" s="1" customFormat="1" ht="14.25" customHeight="1" spans="1:15">
      <c r="A7" s="38">
        <v>45373</v>
      </c>
      <c r="B7" s="31" t="s">
        <v>284</v>
      </c>
      <c r="C7" s="32" t="s">
        <v>279</v>
      </c>
      <c r="D7" s="12" t="s">
        <v>105</v>
      </c>
      <c r="E7" s="14" t="s">
        <v>47</v>
      </c>
      <c r="F7" s="11" t="s">
        <v>280</v>
      </c>
      <c r="G7" s="39">
        <v>0.4375</v>
      </c>
      <c r="H7" s="40" t="s">
        <v>330</v>
      </c>
      <c r="I7" s="39">
        <v>0.666666666666667</v>
      </c>
      <c r="J7" s="40" t="s">
        <v>330</v>
      </c>
      <c r="L7" s="19"/>
      <c r="M7" s="19"/>
      <c r="N7" s="37" t="s">
        <v>333</v>
      </c>
      <c r="O7" s="19"/>
    </row>
    <row r="8" s="1" customFormat="1" ht="14.25" customHeight="1" spans="1:15">
      <c r="A8" s="38">
        <v>45375</v>
      </c>
      <c r="B8" s="31" t="s">
        <v>337</v>
      </c>
      <c r="C8" s="32" t="s">
        <v>279</v>
      </c>
      <c r="D8" s="12" t="s">
        <v>106</v>
      </c>
      <c r="E8" s="14" t="s">
        <v>47</v>
      </c>
      <c r="F8" s="11" t="s">
        <v>280</v>
      </c>
      <c r="G8" s="39">
        <v>0.458333333333333</v>
      </c>
      <c r="H8" s="40" t="s">
        <v>330</v>
      </c>
      <c r="I8" s="39">
        <v>0.645833333333333</v>
      </c>
      <c r="J8" s="40" t="s">
        <v>330</v>
      </c>
      <c r="L8" s="19"/>
      <c r="M8" s="19"/>
      <c r="N8" s="37" t="s">
        <v>333</v>
      </c>
      <c r="O8" s="19"/>
    </row>
    <row r="9" s="4" customFormat="1" ht="29.25" customHeight="1" spans="1:14">
      <c r="A9" s="20" t="s">
        <v>286</v>
      </c>
      <c r="B9" s="21"/>
      <c r="C9" s="21"/>
      <c r="D9" s="22"/>
      <c r="E9" s="23"/>
      <c r="F9" s="41"/>
      <c r="G9" s="34"/>
      <c r="H9" s="41"/>
      <c r="I9" s="20" t="s">
        <v>287</v>
      </c>
      <c r="J9" s="21"/>
      <c r="K9" s="21"/>
      <c r="L9" s="21"/>
      <c r="M9" s="21"/>
      <c r="N9" s="29"/>
    </row>
    <row r="10" s="1" customFormat="1" ht="72.95" customHeight="1" spans="1:14">
      <c r="A10" s="24" t="s">
        <v>338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H12" sqref="H12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6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303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340</v>
      </c>
      <c r="H2" s="6" t="s">
        <v>341</v>
      </c>
      <c r="I2" s="6" t="s">
        <v>342</v>
      </c>
      <c r="J2" s="6" t="s">
        <v>343</v>
      </c>
      <c r="K2" s="7" t="s">
        <v>309</v>
      </c>
      <c r="L2" s="7" t="s">
        <v>276</v>
      </c>
    </row>
    <row r="3" s="2" customFormat="1" ht="15.95" customHeight="1" spans="1:12">
      <c r="A3" s="30" t="s">
        <v>344</v>
      </c>
      <c r="B3" s="11" t="s">
        <v>280</v>
      </c>
      <c r="C3" s="31" t="s">
        <v>278</v>
      </c>
      <c r="D3" s="32" t="s">
        <v>279</v>
      </c>
      <c r="E3" s="12" t="s">
        <v>103</v>
      </c>
      <c r="F3" s="14" t="s">
        <v>47</v>
      </c>
      <c r="G3" s="33" t="s">
        <v>345</v>
      </c>
      <c r="H3" s="33" t="s">
        <v>346</v>
      </c>
      <c r="I3" s="33" t="s">
        <v>347</v>
      </c>
      <c r="J3" s="35" t="s">
        <v>348</v>
      </c>
      <c r="K3" s="35" t="s">
        <v>333</v>
      </c>
      <c r="L3" s="35"/>
    </row>
    <row r="4" s="2" customFormat="1" ht="15.95" customHeight="1" spans="1:12">
      <c r="A4" s="30" t="s">
        <v>344</v>
      </c>
      <c r="B4" s="11" t="s">
        <v>280</v>
      </c>
      <c r="C4" s="31" t="s">
        <v>332</v>
      </c>
      <c r="D4" s="32" t="s">
        <v>279</v>
      </c>
      <c r="E4" s="12" t="s">
        <v>102</v>
      </c>
      <c r="F4" s="14" t="s">
        <v>47</v>
      </c>
      <c r="G4" s="33" t="s">
        <v>345</v>
      </c>
      <c r="H4" s="33" t="s">
        <v>346</v>
      </c>
      <c r="I4" s="33" t="s">
        <v>347</v>
      </c>
      <c r="J4" s="35" t="s">
        <v>348</v>
      </c>
      <c r="K4" s="35" t="s">
        <v>333</v>
      </c>
      <c r="L4" s="35"/>
    </row>
    <row r="5" s="2" customFormat="1" ht="15.95" customHeight="1" spans="1:12">
      <c r="A5" s="30" t="s">
        <v>349</v>
      </c>
      <c r="B5" s="11" t="s">
        <v>280</v>
      </c>
      <c r="C5" s="31" t="s">
        <v>334</v>
      </c>
      <c r="D5" s="32" t="s">
        <v>279</v>
      </c>
      <c r="E5" s="12" t="s">
        <v>104</v>
      </c>
      <c r="F5" s="14" t="s">
        <v>47</v>
      </c>
      <c r="G5" s="33" t="s">
        <v>345</v>
      </c>
      <c r="H5" s="33" t="s">
        <v>346</v>
      </c>
      <c r="I5" s="33" t="s">
        <v>347</v>
      </c>
      <c r="J5" s="35" t="s">
        <v>348</v>
      </c>
      <c r="K5" s="35" t="s">
        <v>333</v>
      </c>
      <c r="L5" s="35"/>
    </row>
    <row r="6" s="2" customFormat="1" ht="15.95" customHeight="1" spans="1:12">
      <c r="A6" s="30" t="s">
        <v>350</v>
      </c>
      <c r="B6" s="11" t="s">
        <v>280</v>
      </c>
      <c r="C6" s="31" t="s">
        <v>336</v>
      </c>
      <c r="D6" s="32" t="s">
        <v>279</v>
      </c>
      <c r="E6" s="12" t="s">
        <v>101</v>
      </c>
      <c r="F6" s="14" t="s">
        <v>47</v>
      </c>
      <c r="G6" s="33" t="s">
        <v>345</v>
      </c>
      <c r="H6" s="33" t="s">
        <v>346</v>
      </c>
      <c r="I6" s="33" t="s">
        <v>347</v>
      </c>
      <c r="J6" s="35" t="s">
        <v>348</v>
      </c>
      <c r="K6" s="35" t="s">
        <v>333</v>
      </c>
      <c r="L6" s="30"/>
    </row>
    <row r="7" s="2" customFormat="1" ht="15.95" customHeight="1" spans="1:12">
      <c r="A7" s="30" t="s">
        <v>344</v>
      </c>
      <c r="B7" s="11" t="s">
        <v>280</v>
      </c>
      <c r="C7" s="31" t="s">
        <v>284</v>
      </c>
      <c r="D7" s="32" t="s">
        <v>279</v>
      </c>
      <c r="E7" s="12" t="s">
        <v>105</v>
      </c>
      <c r="F7" s="14" t="s">
        <v>47</v>
      </c>
      <c r="G7" s="33" t="s">
        <v>345</v>
      </c>
      <c r="H7" s="33" t="s">
        <v>346</v>
      </c>
      <c r="I7" s="33" t="s">
        <v>347</v>
      </c>
      <c r="J7" s="35" t="s">
        <v>348</v>
      </c>
      <c r="K7" s="35" t="s">
        <v>333</v>
      </c>
      <c r="L7" s="30"/>
    </row>
    <row r="8" s="2" customFormat="1" ht="15.95" customHeight="1" spans="1:12">
      <c r="A8" s="30" t="s">
        <v>344</v>
      </c>
      <c r="B8" s="11" t="s">
        <v>280</v>
      </c>
      <c r="C8" s="31" t="s">
        <v>337</v>
      </c>
      <c r="D8" s="32" t="s">
        <v>279</v>
      </c>
      <c r="E8" s="12" t="s">
        <v>106</v>
      </c>
      <c r="F8" s="14" t="s">
        <v>47</v>
      </c>
      <c r="G8" s="33" t="s">
        <v>345</v>
      </c>
      <c r="H8" s="33" t="s">
        <v>346</v>
      </c>
      <c r="I8" s="33" t="s">
        <v>347</v>
      </c>
      <c r="J8" s="35" t="s">
        <v>348</v>
      </c>
      <c r="K8" s="35" t="s">
        <v>333</v>
      </c>
      <c r="L8" s="30"/>
    </row>
    <row r="9" s="2" customFormat="1" ht="15.95" customHeight="1" spans="1:12">
      <c r="A9" s="30"/>
      <c r="B9" s="11"/>
      <c r="C9" s="31"/>
      <c r="D9" s="32"/>
      <c r="E9" s="12"/>
      <c r="F9" s="14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286</v>
      </c>
      <c r="B10" s="21"/>
      <c r="C10" s="21"/>
      <c r="D10" s="21"/>
      <c r="E10" s="22"/>
      <c r="F10" s="23"/>
      <c r="G10" s="34"/>
      <c r="H10" s="20" t="s">
        <v>287</v>
      </c>
      <c r="I10" s="21"/>
      <c r="J10" s="21"/>
      <c r="K10" s="21"/>
      <c r="L10" s="29"/>
    </row>
    <row r="11" s="1" customFormat="1" ht="72.95" customHeight="1" spans="1:12">
      <c r="A11" s="24" t="s">
        <v>351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H15" sqref="H15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352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262</v>
      </c>
      <c r="B2" s="7" t="s">
        <v>267</v>
      </c>
      <c r="C2" s="7" t="s">
        <v>310</v>
      </c>
      <c r="D2" s="7" t="s">
        <v>265</v>
      </c>
      <c r="E2" s="7" t="s">
        <v>266</v>
      </c>
      <c r="F2" s="6" t="s">
        <v>353</v>
      </c>
      <c r="G2" s="6" t="s">
        <v>291</v>
      </c>
      <c r="H2" s="8" t="s">
        <v>292</v>
      </c>
      <c r="I2" s="26" t="s">
        <v>294</v>
      </c>
    </row>
    <row r="3" s="2" customFormat="1" ht="18" customHeight="1" spans="1:9">
      <c r="A3" s="6"/>
      <c r="B3" s="9"/>
      <c r="C3" s="9"/>
      <c r="D3" s="9"/>
      <c r="E3" s="9"/>
      <c r="F3" s="6" t="s">
        <v>354</v>
      </c>
      <c r="G3" s="6" t="s">
        <v>295</v>
      </c>
      <c r="H3" s="10"/>
      <c r="I3" s="27"/>
    </row>
    <row r="4" s="3" customFormat="1" ht="18" customHeight="1" spans="1:9">
      <c r="A4" s="11">
        <v>1</v>
      </c>
      <c r="B4" s="11" t="s">
        <v>355</v>
      </c>
      <c r="C4" s="12" t="s">
        <v>356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/>
    </row>
    <row r="5" s="3" customFormat="1" ht="18" customHeight="1" spans="1:9">
      <c r="A5" s="11">
        <v>2</v>
      </c>
      <c r="B5" s="11" t="s">
        <v>355</v>
      </c>
      <c r="C5" s="12" t="s">
        <v>356</v>
      </c>
      <c r="D5" s="13" t="s">
        <v>105</v>
      </c>
      <c r="E5" s="14" t="s">
        <v>47</v>
      </c>
      <c r="F5" s="15">
        <v>0.006</v>
      </c>
      <c r="G5" s="15">
        <v>-0.009</v>
      </c>
      <c r="H5" s="16">
        <f>SUM(F5:G5)</f>
        <v>-0.003</v>
      </c>
      <c r="I5" s="11"/>
    </row>
    <row r="6" s="3" customFormat="1" ht="18" customHeight="1" spans="1:9">
      <c r="A6" s="11">
        <v>3</v>
      </c>
      <c r="B6" s="17" t="s">
        <v>355</v>
      </c>
      <c r="C6" s="18" t="s">
        <v>357</v>
      </c>
      <c r="D6" s="13" t="s">
        <v>101</v>
      </c>
      <c r="E6" s="14" t="s">
        <v>47</v>
      </c>
      <c r="F6" s="15">
        <v>-0.008</v>
      </c>
      <c r="G6" s="15">
        <v>-0.009</v>
      </c>
      <c r="H6" s="16">
        <f>SUM(F6:G6)</f>
        <v>-0.017</v>
      </c>
      <c r="I6" s="11"/>
    </row>
    <row r="7" s="3" customFormat="1" ht="18" customHeight="1" spans="1:9">
      <c r="A7" s="11"/>
      <c r="B7" s="11"/>
      <c r="C7" s="18"/>
      <c r="D7" s="13"/>
      <c r="E7" s="14"/>
      <c r="F7" s="15"/>
      <c r="G7" s="15"/>
      <c r="H7" s="16"/>
      <c r="I7" s="28"/>
    </row>
    <row r="8" s="3" customFormat="1" ht="18" customHeight="1" spans="1:9">
      <c r="A8" s="11"/>
      <c r="B8" s="11"/>
      <c r="C8" s="18"/>
      <c r="D8" s="13"/>
      <c r="E8" s="14"/>
      <c r="F8" s="15"/>
      <c r="G8" s="15"/>
      <c r="H8" s="16"/>
      <c r="I8" s="28"/>
    </row>
    <row r="9" s="3" customFormat="1" ht="18" customHeight="1" spans="1:9">
      <c r="A9" s="11"/>
      <c r="B9" s="11"/>
      <c r="C9" s="18"/>
      <c r="D9" s="13"/>
      <c r="E9" s="14"/>
      <c r="F9" s="15"/>
      <c r="G9" s="15"/>
      <c r="H9" s="16"/>
      <c r="I9" s="28"/>
    </row>
    <row r="10" s="3" customFormat="1" ht="18" customHeight="1" spans="1:9">
      <c r="A10" s="11"/>
      <c r="B10" s="11"/>
      <c r="C10" s="18"/>
      <c r="D10" s="13"/>
      <c r="E10" s="14"/>
      <c r="F10" s="15"/>
      <c r="G10" s="15"/>
      <c r="H10" s="16"/>
      <c r="I10" s="28"/>
    </row>
    <row r="11" s="1" customFormat="1" ht="18" customHeight="1" spans="1:9">
      <c r="A11" s="19"/>
      <c r="B11" s="19"/>
      <c r="C11" s="19"/>
      <c r="D11" s="19"/>
      <c r="E11" s="19"/>
      <c r="F11" s="19"/>
      <c r="G11" s="19"/>
      <c r="H11" s="19"/>
      <c r="I11" s="19"/>
    </row>
    <row r="12" s="4" customFormat="1" ht="29.25" customHeight="1" spans="1:9">
      <c r="A12" s="20" t="s">
        <v>286</v>
      </c>
      <c r="B12" s="21"/>
      <c r="C12" s="21"/>
      <c r="D12" s="22"/>
      <c r="E12" s="23"/>
      <c r="F12" s="20" t="s">
        <v>287</v>
      </c>
      <c r="G12" s="21"/>
      <c r="H12" s="22"/>
      <c r="I12" s="29"/>
    </row>
    <row r="13" s="1" customFormat="1" ht="51.95" customHeight="1" spans="1:9">
      <c r="A13" s="24" t="s">
        <v>358</v>
      </c>
      <c r="B13" s="24"/>
      <c r="C13" s="25"/>
      <c r="D13" s="25"/>
      <c r="E13" s="25"/>
      <c r="F13" s="25"/>
      <c r="G13" s="25"/>
      <c r="H13" s="25"/>
      <c r="I13" s="2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2024-05-17T08:24:03Z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