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<sst xmlns="http://schemas.openxmlformats.org/spreadsheetml/2006/main" count="838" uniqueCount="339">
  <si>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</si>
  <si>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</si>
  <si>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</si>
  <si>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</si>
  <si>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</si>
  <si>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</si>
  <si>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</si>
  <si>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</si>
  <si>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</si>
  <si>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</si>
  <si>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</si>
  <si>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</si>
  <si>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</si>
  <si>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</si>
  <si>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</si>
  <si>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</si>
  <si>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</si>
  <si>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</si>
  <si>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</si>
  <si>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</si>
  <si>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</si>
  <si>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</si>
  <si>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</si>
  <si>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</si>
  <si>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</si>
  <si>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</si>
  <si>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</si>
  <si>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</si>
  <si>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</si>
  <si>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</si>
  <si>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</si>
  <si>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</si>
  <si>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</si>
  <si>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</si>
  <si>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</si>
  <si>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</si>
  <si>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</si>
  <si>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</si>
  <si>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</si>
  <si>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</si>
  <si>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</si>
  <si>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</si>
  <si>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</si>
  <si>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</si>
  <si>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</si>
  <si>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</si>
  <si>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</si>
  <si>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</si>
  <si>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</si>
  <si>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</si>
  <si>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</si>
  <si>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</si>
  <si>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</si>
  <si>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</si>
  <si>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</si>
  <si>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</si>
  <si>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</si>
  <si>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</si>
  <si>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</si>
  <si>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</si>
  <si>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</si>
  <si>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</si>
  <si>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QAUUAM94522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</si>
  <si>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</si>
  <si>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</si>
  <si>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</si>
  <si>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</si>
  <si>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</si>
  <si>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</si>
  <si>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</si>
  <si>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</si>
  <si>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</si>
  <si>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</si>
  <si>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</si>
  <si>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</si>
  <si>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</si>
  <si>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</si>
  <si>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</si>
  <si>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</si>
  <si>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</si>
  <si>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</si>
  <si>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</si>
  <si>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</si>
  <si>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</si>
  <si>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</si>
  <si>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</si>
  <si>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</si>
  <si>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</si>
  <si>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</si>
  <si>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</si>
  <si>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</si>
  <si>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</si>
  <si>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</si>
  <si>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</si>
  <si>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</si>
  <si>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</si>
  <si>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</si>
  <si>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</si>
  <si>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</si>
  <si>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</si>
  <si>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</si>
  <si>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</si>
  <si>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</si>
  <si>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</si>
  <si>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</si>
  <si>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</si>
  <si>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</si>
  <si>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</si>
  <si>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</si>
  <si>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</si>
  <si>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</si>
  <si>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</si>
  <si>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</si>
  <si>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</si>
  <si>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</si>
  <si>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</si>
  <si>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</si>
  <si>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</si>
  <si>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</si>
  <si>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1、领，压线有大小</t>
  </si>
  <si>
    <t>2、拉肩起拱，侧骨不顺直</t>
  </si>
  <si>
    <t>3、线头没有剪干净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</si>
  <si>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</si>
  <si>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</si>
  <si>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</si>
  <si>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</si>
  <si>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</si>
  <si>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</si>
  <si>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</si>
  <si>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</si>
  <si>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</si>
  <si>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</si>
  <si>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</si>
  <si>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</si>
  <si>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</si>
  <si>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</si>
  <si>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</si>
  <si>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</si>
  <si>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</si>
  <si>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儿童长裤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</si>
  <si>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</si>
  <si>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</si>
  <si>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</si>
  <si>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</si>
  <si>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</si>
  <si>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</si>
  <si>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</si>
  <si>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</si>
  <si>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</si>
  <si>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</si>
  <si>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</si>
  <si>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</si>
  <si>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±1</t>
  </si>
  <si>
    <t>+0</t>
  </si>
  <si>
    <t>胸围</t>
  </si>
  <si>
    <t>摆围(拉量）</t>
  </si>
  <si>
    <r>
      <rPr>
        <b/>
        <sz val="12"/>
        <rFont val="微软雅黑"/>
        <charset val="134"/>
      </rPr>
      <t>摆围</t>
    </r>
    <r>
      <rPr>
        <b/>
        <sz val="12"/>
        <rFont val="微软雅黑"/>
        <charset val="0"/>
      </rPr>
      <t>(</t>
    </r>
    <r>
      <rPr>
        <b/>
        <sz val="12"/>
        <rFont val="微软雅黑"/>
        <charset val="134"/>
      </rPr>
      <t>松量）</t>
    </r>
  </si>
  <si>
    <t>±0.5</t>
  </si>
  <si>
    <t>上领围</t>
  </si>
  <si>
    <t>+1</t>
  </si>
  <si>
    <t>肩宽</t>
  </si>
  <si>
    <t>±0.3</t>
  </si>
  <si>
    <t>肩点袖长</t>
  </si>
  <si>
    <t>袖肥/2</t>
  </si>
  <si>
    <t>袖肘围/2</t>
  </si>
  <si>
    <t>袖口围/2（拉量）</t>
  </si>
  <si>
    <t>袖口围/2（松量）</t>
  </si>
  <si>
    <t>下摆高</t>
  </si>
  <si>
    <t>袖口高</t>
  </si>
  <si>
    <t>领口高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</si>
  <si>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</si>
  <si>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</si>
  <si>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</si>
  <si>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</si>
  <si>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</si>
  <si>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</si>
  <si>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</si>
  <si>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</si>
  <si>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</si>
  <si>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</si>
  <si>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</si>
  <si>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</si>
  <si>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</si>
  <si>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</si>
  <si>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</si>
  <si>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</si>
  <si>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120/56</t>
  </si>
  <si>
    <t>130/59</t>
  </si>
  <si>
    <t>140/57</t>
  </si>
  <si>
    <t>150/63</t>
  </si>
  <si>
    <t>160/69</t>
  </si>
  <si>
    <t>170/75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</si>
  <si>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</si>
  <si>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</si>
  <si>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</si>
  <si>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</si>
  <si>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</si>
  <si>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</si>
  <si>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</si>
  <si>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</si>
  <si>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</si>
  <si>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</si>
  <si>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</si>
  <si>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</si>
  <si>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</si>
  <si>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</si>
  <si>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</si>
  <si>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</si>
  <si>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</si>
  <si>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</si>
  <si>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</si>
  <si>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采购凭证编号：CGDD24042600061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</si>
  <si>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</si>
  <si>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</si>
  <si>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</si>
  <si>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</si>
  <si>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</si>
  <si>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</si>
  <si>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</si>
  <si>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</si>
  <si>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</si>
  <si>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</si>
  <si>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</si>
  <si>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</si>
  <si>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</si>
  <si>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</si>
  <si>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</si>
  <si>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</si>
  <si>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</si>
  <si>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</si>
  <si>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1、压领线有大小</t>
  </si>
  <si>
    <t>2、上袖、下摆容皱，侧骨不顺直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</si>
  <si>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</si>
  <si>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</si>
  <si>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</si>
  <si>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</si>
  <si>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</si>
  <si>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</si>
  <si>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</si>
  <si>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</si>
  <si>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尾期验货，抽验80件，验货合格</t>
  </si>
  <si>
    <t>尾期验货过程中出现的不良品已经改正，可以出货</t>
  </si>
  <si>
    <t>服装QC部门</t>
  </si>
  <si>
    <t>检验人</t>
  </si>
  <si>
    <t>+0 -0.5 +0</t>
  </si>
  <si>
    <t>+0 -0.5 -0.5</t>
  </si>
  <si>
    <t>-0.5 -0.5 +0</t>
  </si>
  <si>
    <t>-0.5 -0.5 -0.5</t>
  </si>
  <si>
    <t>+0 +0 +0</t>
  </si>
  <si>
    <t>-1 +0 +0</t>
  </si>
  <si>
    <t>-1 -0.5 +0</t>
  </si>
  <si>
    <t>-1 -1 +0</t>
  </si>
  <si>
    <t>+1 +1 +0</t>
  </si>
  <si>
    <t>+1 +0.5 +0</t>
  </si>
  <si>
    <t>+1 +0 +1</t>
  </si>
  <si>
    <t>+0 +0 +1</t>
  </si>
  <si>
    <t>+0 +0 -0.5</t>
  </si>
  <si>
    <t>-0.5 +0 +0</t>
  </si>
  <si>
    <t>+0.5 +0 +0</t>
  </si>
  <si>
    <t>+0.3 +0 -0.5</t>
  </si>
  <si>
    <t>+0.5 +0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</si>
  <si>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</si>
  <si>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</si>
  <si>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</si>
  <si>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</si>
  <si>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</si>
  <si>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</si>
  <si>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</si>
  <si>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</si>
  <si>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</si>
  <si>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</si>
  <si>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</si>
  <si>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</si>
  <si>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</si>
  <si>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</si>
  <si>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</si>
  <si>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</si>
  <si>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防水氨纶空气层</t>
  </si>
  <si>
    <t>正辉</t>
  </si>
  <si>
    <t>制表时间：2024/4/8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</si>
  <si>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</si>
  <si>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</si>
  <si>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</si>
  <si>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</si>
  <si>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</si>
  <si>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</si>
  <si>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</si>
  <si>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</si>
  <si>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</si>
  <si>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</si>
  <si>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</si>
  <si>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</si>
  <si>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</si>
  <si>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</si>
  <si>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</si>
  <si>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</si>
  <si>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</si>
  <si>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</si>
  <si>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</si>
  <si>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</si>
  <si>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</si>
  <si>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</si>
  <si>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</si>
  <si>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</si>
  <si>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</si>
  <si>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</si>
  <si>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</si>
  <si>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</si>
  <si>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</si>
  <si>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</si>
  <si>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</si>
  <si>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</si>
  <si>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</si>
  <si>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</si>
  <si>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</si>
  <si>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</si>
  <si>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</si>
  <si>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</si>
  <si>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</si>
  <si>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</si>
  <si>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</si>
  <si>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</si>
  <si>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</si>
  <si>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</si>
  <si>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</si>
  <si>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</si>
  <si>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</si>
  <si>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</si>
  <si>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制表时间：2024/4/20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</si>
  <si>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</si>
  <si>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</si>
  <si>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</si>
  <si>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</si>
  <si>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</si>
  <si>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</si>
  <si>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1CM压花织带</t>
  </si>
  <si>
    <t>制表时间：4-15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</si>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</sst>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微软雅黑"/>
      <charset val="0"/>
    </font>
    <font>
      <sz val="10"/>
      <name val="宋体"/>
      <charset val="134"/>
      <scheme val="major"/>
    </font>
    <font>
      <b/>
      <sz val="12"/>
      <name val="微软雅黑"/>
      <charset val="134"/>
    </font>
    <font>
      <sz val="10"/>
      <name val="微软雅黑"/>
      <charset val="134"/>
    </font>
    <font>
      <b/>
      <sz val="12"/>
      <name val="仿宋_GB2312"/>
      <charset val="0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Arial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9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0" borderId="0"/>
    <xf numFmtId="0" fontId="55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13" borderId="99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00" applyNumberFormat="0" applyFill="0" applyAlignment="0" applyProtection="0">
      <alignment vertical="center"/>
    </xf>
    <xf numFmtId="0" fontId="10" fillId="0" borderId="0"/>
    <xf numFmtId="0" fontId="66" fillId="0" borderId="100" applyNumberFormat="0" applyFill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61" fillId="0" borderId="101" applyNumberFormat="0" applyFill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7" fillId="17" borderId="102" applyNumberFormat="0" applyAlignment="0" applyProtection="0">
      <alignment vertical="center"/>
    </xf>
    <xf numFmtId="0" fontId="68" fillId="17" borderId="98" applyNumberFormat="0" applyAlignment="0" applyProtection="0">
      <alignment vertical="center"/>
    </xf>
    <xf numFmtId="0" fontId="69" fillId="18" borderId="103" applyNumberFormat="0" applyAlignment="0" applyProtection="0">
      <alignment vertical="center"/>
    </xf>
    <xf numFmtId="0" fontId="10" fillId="0" borderId="0">
      <alignment vertical="center"/>
    </xf>
    <xf numFmtId="0" fontId="55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70" fillId="0" borderId="104" applyNumberFormat="0" applyFill="0" applyAlignment="0" applyProtection="0">
      <alignment vertical="center"/>
    </xf>
    <xf numFmtId="0" fontId="71" fillId="0" borderId="105" applyNumberFormat="0" applyFill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74" fillId="0" borderId="0"/>
    <xf numFmtId="0" fontId="10" fillId="0" borderId="0">
      <alignment vertical="center"/>
    </xf>
    <xf numFmtId="0" fontId="12" fillId="0" borderId="0">
      <alignment vertical="center"/>
    </xf>
  </cellStyleXfs>
  <cellXfs count="5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10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10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20" fillId="0" borderId="13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3" fillId="0" borderId="2" xfId="3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left" vertical="center"/>
    </xf>
    <xf numFmtId="0" fontId="26" fillId="0" borderId="2" xfId="6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78" fontId="30" fillId="0" borderId="2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shrinkToFit="1"/>
    </xf>
    <xf numFmtId="0" fontId="28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32" fillId="0" borderId="0" xfId="30" applyNumberFormat="1" applyFont="1" applyFill="1" applyBorder="1" applyAlignment="1">
      <alignment horizontal="center" vertical="center"/>
    </xf>
    <xf numFmtId="0" fontId="33" fillId="0" borderId="0" xfId="54" applyFont="1" applyFill="1" applyAlignment="1"/>
    <xf numFmtId="0" fontId="11" fillId="0" borderId="0" xfId="54" applyFont="1" applyFill="1" applyAlignment="1"/>
    <xf numFmtId="0" fontId="15" fillId="0" borderId="12" xfId="54" applyFont="1" applyFill="1" applyBorder="1" applyAlignment="1">
      <alignment horizontal="center"/>
    </xf>
    <xf numFmtId="0" fontId="17" fillId="0" borderId="12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15" fillId="0" borderId="16" xfId="53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0" fontId="21" fillId="0" borderId="2" xfId="54" applyFont="1" applyFill="1" applyBorder="1" applyAlignment="1" applyProtection="1">
      <alignment horizontal="center" vertical="center"/>
    </xf>
    <xf numFmtId="0" fontId="21" fillId="0" borderId="17" xfId="54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49" fontId="33" fillId="0" borderId="2" xfId="55" applyNumberFormat="1" applyFont="1" applyFill="1" applyBorder="1" applyAlignment="1">
      <alignment horizontal="center" vertical="center"/>
    </xf>
    <xf numFmtId="49" fontId="33" fillId="0" borderId="17" xfId="55" applyNumberFormat="1" applyFont="1" applyFill="1" applyBorder="1" applyAlignment="1">
      <alignment horizontal="center" vertical="center"/>
    </xf>
    <xf numFmtId="0" fontId="15" fillId="0" borderId="18" xfId="54" applyFont="1" applyFill="1" applyBorder="1" applyAlignment="1">
      <alignment horizontal="center"/>
    </xf>
    <xf numFmtId="49" fontId="15" fillId="0" borderId="19" xfId="54" applyNumberFormat="1" applyFont="1" applyFill="1" applyBorder="1" applyAlignment="1">
      <alignment horizontal="center"/>
    </xf>
    <xf numFmtId="49" fontId="33" fillId="0" borderId="19" xfId="55" applyNumberFormat="1" applyFont="1" applyFill="1" applyBorder="1" applyAlignment="1">
      <alignment horizontal="center" vertical="center"/>
    </xf>
    <xf numFmtId="49" fontId="33" fillId="0" borderId="20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10" fillId="0" borderId="0" xfId="53" applyFill="1" applyBorder="1" applyAlignment="1">
      <alignment horizontal="left" vertical="center"/>
    </xf>
    <xf numFmtId="0" fontId="10" fillId="0" borderId="0" xfId="53" applyFont="1" applyFill="1" applyAlignment="1">
      <alignment horizontal="left" vertical="center"/>
    </xf>
    <xf numFmtId="0" fontId="10" fillId="0" borderId="0" xfId="53" applyFill="1" applyAlignment="1">
      <alignment horizontal="left" vertical="center"/>
    </xf>
    <xf numFmtId="0" fontId="34" fillId="0" borderId="21" xfId="53" applyFont="1" applyBorder="1" applyAlignment="1">
      <alignment horizontal="center" vertical="top"/>
    </xf>
    <xf numFmtId="0" fontId="35" fillId="0" borderId="22" xfId="53" applyFont="1" applyFill="1" applyBorder="1" applyAlignment="1">
      <alignment horizontal="left" vertical="center"/>
    </xf>
    <xf numFmtId="0" fontId="18" fillId="0" borderId="23" xfId="53" applyFont="1" applyFill="1" applyBorder="1" applyAlignment="1">
      <alignment horizontal="left" vertical="center"/>
    </xf>
    <xf numFmtId="0" fontId="35" fillId="0" borderId="23" xfId="53" applyFont="1" applyFill="1" applyBorder="1" applyAlignment="1">
      <alignment horizontal="center" vertical="center"/>
    </xf>
    <xf numFmtId="0" fontId="11" fillId="0" borderId="23" xfId="53" applyFont="1" applyFill="1" applyBorder="1" applyAlignment="1">
      <alignment vertical="center"/>
    </xf>
    <xf numFmtId="0" fontId="35" fillId="0" borderId="23" xfId="53" applyFont="1" applyFill="1" applyBorder="1" applyAlignment="1">
      <alignment vertical="center"/>
    </xf>
    <xf numFmtId="0" fontId="18" fillId="0" borderId="24" xfId="53" applyFont="1" applyBorder="1" applyAlignment="1">
      <alignment horizontal="left" vertical="center"/>
    </xf>
    <xf numFmtId="0" fontId="18" fillId="0" borderId="25" xfId="53" applyFont="1" applyBorder="1" applyAlignment="1">
      <alignment horizontal="left" vertical="center"/>
    </xf>
    <xf numFmtId="0" fontId="35" fillId="0" borderId="26" xfId="53" applyFont="1" applyFill="1" applyBorder="1" applyAlignment="1">
      <alignment vertical="center"/>
    </xf>
    <xf numFmtId="0" fontId="18" fillId="0" borderId="24" xfId="53" applyFont="1" applyFill="1" applyBorder="1" applyAlignment="1">
      <alignment horizontal="left" vertical="center"/>
    </xf>
    <xf numFmtId="0" fontId="35" fillId="0" borderId="24" xfId="53" applyFont="1" applyFill="1" applyBorder="1" applyAlignment="1">
      <alignment vertical="center"/>
    </xf>
    <xf numFmtId="58" fontId="11" fillId="0" borderId="24" xfId="53" applyNumberFormat="1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center" vertical="center"/>
    </xf>
    <xf numFmtId="0" fontId="35" fillId="0" borderId="24" xfId="53" applyFont="1" applyFill="1" applyBorder="1" applyAlignment="1">
      <alignment horizontal="center" vertical="center"/>
    </xf>
    <xf numFmtId="0" fontId="35" fillId="0" borderId="26" xfId="53" applyFont="1" applyFill="1" applyBorder="1" applyAlignment="1">
      <alignment horizontal="left" vertical="center"/>
    </xf>
    <xf numFmtId="0" fontId="35" fillId="0" borderId="24" xfId="53" applyFont="1" applyFill="1" applyBorder="1" applyAlignment="1">
      <alignment horizontal="left" vertical="center"/>
    </xf>
    <xf numFmtId="0" fontId="35" fillId="0" borderId="27" xfId="53" applyFont="1" applyFill="1" applyBorder="1" applyAlignment="1">
      <alignment vertical="center"/>
    </xf>
    <xf numFmtId="0" fontId="18" fillId="0" borderId="28" xfId="53" applyFont="1" applyFill="1" applyBorder="1" applyAlignment="1">
      <alignment horizontal="left" vertical="center"/>
    </xf>
    <xf numFmtId="0" fontId="35" fillId="0" borderId="28" xfId="53" applyFont="1" applyFill="1" applyBorder="1" applyAlignment="1">
      <alignment vertical="center"/>
    </xf>
    <xf numFmtId="0" fontId="11" fillId="0" borderId="28" xfId="53" applyFont="1" applyFill="1" applyBorder="1" applyAlignment="1">
      <alignment horizontal="left" vertical="center"/>
    </xf>
    <xf numFmtId="0" fontId="35" fillId="0" borderId="28" xfId="53" applyFont="1" applyFill="1" applyBorder="1" applyAlignment="1">
      <alignment horizontal="left" vertical="center"/>
    </xf>
    <xf numFmtId="0" fontId="35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5" fillId="0" borderId="22" xfId="53" applyFont="1" applyFill="1" applyBorder="1" applyAlignment="1">
      <alignment vertical="center"/>
    </xf>
    <xf numFmtId="0" fontId="35" fillId="0" borderId="29" xfId="53" applyFont="1" applyFill="1" applyBorder="1" applyAlignment="1">
      <alignment horizontal="left" vertical="center"/>
    </xf>
    <xf numFmtId="0" fontId="35" fillId="0" borderId="30" xfId="53" applyFont="1" applyFill="1" applyBorder="1" applyAlignment="1">
      <alignment horizontal="left" vertical="center"/>
    </xf>
    <xf numFmtId="0" fontId="11" fillId="0" borderId="24" xfId="53" applyFont="1" applyFill="1" applyBorder="1" applyAlignment="1">
      <alignment horizontal="left" vertical="center"/>
    </xf>
    <xf numFmtId="0" fontId="11" fillId="0" borderId="24" xfId="53" applyFont="1" applyFill="1" applyBorder="1" applyAlignment="1">
      <alignment vertical="center"/>
    </xf>
    <xf numFmtId="0" fontId="11" fillId="0" borderId="31" xfId="53" applyFont="1" applyFill="1" applyBorder="1" applyAlignment="1">
      <alignment horizontal="center" vertical="center"/>
    </xf>
    <xf numFmtId="0" fontId="11" fillId="0" borderId="32" xfId="53" applyFont="1" applyFill="1" applyBorder="1" applyAlignment="1">
      <alignment horizontal="center" vertical="center"/>
    </xf>
    <xf numFmtId="0" fontId="36" fillId="0" borderId="33" xfId="53" applyFont="1" applyFill="1" applyBorder="1" applyAlignment="1">
      <alignment horizontal="left" vertical="center"/>
    </xf>
    <xf numFmtId="0" fontId="36" fillId="0" borderId="32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5" fillId="0" borderId="23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left" vertical="center"/>
    </xf>
    <xf numFmtId="0" fontId="11" fillId="0" borderId="32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 wrapText="1"/>
    </xf>
    <xf numFmtId="0" fontId="11" fillId="0" borderId="24" xfId="53" applyFont="1" applyFill="1" applyBorder="1" applyAlignment="1">
      <alignment horizontal="left" vertical="center" wrapText="1"/>
    </xf>
    <xf numFmtId="0" fontId="35" fillId="0" borderId="27" xfId="53" applyFont="1" applyFill="1" applyBorder="1" applyAlignment="1">
      <alignment horizontal="left" vertical="center"/>
    </xf>
    <xf numFmtId="0" fontId="10" fillId="0" borderId="28" xfId="53" applyFill="1" applyBorder="1" applyAlignment="1">
      <alignment horizontal="center" vertical="center"/>
    </xf>
    <xf numFmtId="0" fontId="35" fillId="0" borderId="34" xfId="53" applyFont="1" applyFill="1" applyBorder="1" applyAlignment="1">
      <alignment horizontal="center" vertical="center"/>
    </xf>
    <xf numFmtId="0" fontId="35" fillId="0" borderId="35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right" vertical="center"/>
    </xf>
    <xf numFmtId="0" fontId="11" fillId="0" borderId="32" xfId="53" applyFont="1" applyFill="1" applyBorder="1" applyAlignment="1">
      <alignment horizontal="right" vertical="center"/>
    </xf>
    <xf numFmtId="0" fontId="36" fillId="0" borderId="22" xfId="53" applyFont="1" applyFill="1" applyBorder="1" applyAlignment="1">
      <alignment horizontal="left" vertical="center"/>
    </xf>
    <xf numFmtId="0" fontId="36" fillId="0" borderId="23" xfId="53" applyFont="1" applyFill="1" applyBorder="1" applyAlignment="1">
      <alignment horizontal="left" vertical="center"/>
    </xf>
    <xf numFmtId="0" fontId="35" fillId="0" borderId="31" xfId="53" applyFont="1" applyFill="1" applyBorder="1" applyAlignment="1">
      <alignment horizontal="left" vertical="center"/>
    </xf>
    <xf numFmtId="0" fontId="35" fillId="0" borderId="36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horizontal="center" vertical="center"/>
    </xf>
    <xf numFmtId="58" fontId="11" fillId="0" borderId="28" xfId="53" applyNumberFormat="1" applyFont="1" applyFill="1" applyBorder="1" applyAlignment="1">
      <alignment horizontal="center" vertical="center"/>
    </xf>
    <xf numFmtId="0" fontId="35" fillId="0" borderId="28" xfId="53" applyFont="1" applyFill="1" applyBorder="1" applyAlignment="1">
      <alignment horizontal="center" vertical="center"/>
    </xf>
    <xf numFmtId="0" fontId="11" fillId="0" borderId="23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center" vertical="center"/>
    </xf>
    <xf numFmtId="0" fontId="35" fillId="0" borderId="25" xfId="53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left" vertical="center"/>
    </xf>
    <xf numFmtId="0" fontId="11" fillId="0" borderId="38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9" xfId="53" applyFont="1" applyFill="1" applyBorder="1" applyAlignment="1">
      <alignment horizontal="left" vertical="center"/>
    </xf>
    <xf numFmtId="0" fontId="11" fillId="0" borderId="40" xfId="53" applyFont="1" applyFill="1" applyBorder="1" applyAlignment="1">
      <alignment horizontal="center" vertical="center"/>
    </xf>
    <xf numFmtId="0" fontId="36" fillId="0" borderId="40" xfId="53" applyFont="1" applyFill="1" applyBorder="1" applyAlignment="1">
      <alignment horizontal="left" vertical="center"/>
    </xf>
    <xf numFmtId="0" fontId="35" fillId="0" borderId="37" xfId="53" applyFont="1" applyFill="1" applyBorder="1" applyAlignment="1">
      <alignment horizontal="left" vertical="center"/>
    </xf>
    <xf numFmtId="0" fontId="35" fillId="0" borderId="25" xfId="53" applyFont="1" applyFill="1" applyBorder="1" applyAlignment="1">
      <alignment horizontal="left" vertical="center"/>
    </xf>
    <xf numFmtId="0" fontId="11" fillId="0" borderId="40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left" vertical="center" wrapText="1"/>
    </xf>
    <xf numFmtId="0" fontId="10" fillId="0" borderId="38" xfId="53" applyFill="1" applyBorder="1" applyAlignment="1">
      <alignment horizontal="center" vertical="center"/>
    </xf>
    <xf numFmtId="0" fontId="35" fillId="0" borderId="39" xfId="53" applyFont="1" applyFill="1" applyBorder="1" applyAlignment="1">
      <alignment horizontal="center" vertical="center"/>
    </xf>
    <xf numFmtId="0" fontId="11" fillId="0" borderId="36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center" vertical="center" wrapText="1"/>
    </xf>
    <xf numFmtId="0" fontId="10" fillId="0" borderId="40" xfId="53" applyFont="1" applyFill="1" applyBorder="1" applyAlignment="1">
      <alignment horizontal="center" vertical="center"/>
    </xf>
    <xf numFmtId="0" fontId="22" fillId="0" borderId="40" xfId="53" applyFont="1" applyFill="1" applyBorder="1" applyAlignment="1">
      <alignment horizontal="center" vertical="center"/>
    </xf>
    <xf numFmtId="0" fontId="11" fillId="0" borderId="36" xfId="53" applyFont="1" applyFill="1" applyBorder="1" applyAlignment="1">
      <alignment horizontal="right" vertical="center"/>
    </xf>
    <xf numFmtId="0" fontId="11" fillId="0" borderId="41" xfId="53" applyFont="1" applyFill="1" applyBorder="1" applyAlignment="1">
      <alignment horizontal="center" vertical="center"/>
    </xf>
    <xf numFmtId="0" fontId="36" fillId="0" borderId="37" xfId="53" applyFont="1" applyFill="1" applyBorder="1" applyAlignment="1">
      <alignment horizontal="left" vertical="center"/>
    </xf>
    <xf numFmtId="0" fontId="11" fillId="0" borderId="38" xfId="53" applyFont="1" applyFill="1" applyBorder="1" applyAlignment="1">
      <alignment horizontal="center" vertical="center"/>
    </xf>
    <xf numFmtId="0" fontId="33" fillId="0" borderId="0" xfId="54" applyFont="1" applyFill="1" applyAlignment="1">
      <alignment horizontal="center"/>
    </xf>
    <xf numFmtId="0" fontId="17" fillId="0" borderId="42" xfId="53" applyFont="1" applyFill="1" applyBorder="1" applyAlignment="1">
      <alignment horizontal="left" vertical="center"/>
    </xf>
    <xf numFmtId="0" fontId="0" fillId="0" borderId="43" xfId="53" applyFont="1" applyFill="1" applyBorder="1" applyAlignment="1">
      <alignment horizontal="center" vertical="center"/>
    </xf>
    <xf numFmtId="0" fontId="37" fillId="0" borderId="43" xfId="53" applyFont="1" applyFill="1" applyBorder="1" applyAlignment="1">
      <alignment horizontal="center" vertical="center"/>
    </xf>
    <xf numFmtId="0" fontId="17" fillId="0" borderId="43" xfId="53" applyFont="1" applyFill="1" applyBorder="1" applyAlignment="1">
      <alignment vertical="center"/>
    </xf>
    <xf numFmtId="0" fontId="19" fillId="0" borderId="43" xfId="53" applyFont="1" applyFill="1" applyBorder="1" applyAlignment="1">
      <alignment horizontal="center" vertical="center"/>
    </xf>
    <xf numFmtId="0" fontId="19" fillId="0" borderId="44" xfId="53" applyFont="1" applyFill="1" applyBorder="1" applyAlignment="1">
      <alignment horizontal="center" vertical="center"/>
    </xf>
    <xf numFmtId="0" fontId="15" fillId="0" borderId="45" xfId="54" applyFont="1" applyFill="1" applyBorder="1" applyAlignment="1"/>
    <xf numFmtId="0" fontId="20" fillId="0" borderId="46" xfId="54" applyFont="1" applyFill="1" applyBorder="1" applyAlignment="1" applyProtection="1">
      <alignment horizontal="center" vertical="center"/>
    </xf>
    <xf numFmtId="0" fontId="21" fillId="0" borderId="5" xfId="54" applyFont="1" applyFill="1" applyBorder="1" applyAlignment="1">
      <alignment horizontal="center" vertical="center"/>
    </xf>
    <xf numFmtId="0" fontId="15" fillId="0" borderId="8" xfId="54" applyFont="1" applyFill="1" applyBorder="1" applyAlignment="1"/>
    <xf numFmtId="0" fontId="12" fillId="0" borderId="2" xfId="60" applyFont="1" applyFill="1" applyBorder="1" applyAlignment="1">
      <alignment horizontal="center"/>
    </xf>
    <xf numFmtId="0" fontId="18" fillId="0" borderId="5" xfId="60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9" fillId="0" borderId="2" xfId="53" applyFont="1" applyFill="1" applyBorder="1" applyAlignment="1">
      <alignment horizontal="left" vertical="center"/>
    </xf>
    <xf numFmtId="0" fontId="29" fillId="0" borderId="2" xfId="53" applyFont="1" applyFill="1" applyBorder="1" applyAlignment="1">
      <alignment horizontal="center" vertical="center"/>
    </xf>
    <xf numFmtId="0" fontId="29" fillId="3" borderId="2" xfId="53" applyFont="1" applyFill="1" applyBorder="1" applyAlignment="1">
      <alignment horizontal="center" vertical="center"/>
    </xf>
    <xf numFmtId="0" fontId="29" fillId="0" borderId="5" xfId="53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11" fillId="0" borderId="48" xfId="0" applyNumberFormat="1" applyFont="1" applyFill="1" applyBorder="1" applyAlignment="1">
      <alignment horizontal="center" shrinkToFit="1"/>
    </xf>
    <xf numFmtId="0" fontId="30" fillId="0" borderId="49" xfId="0" applyNumberFormat="1" applyFont="1" applyFill="1" applyBorder="1" applyAlignment="1">
      <alignment horizontal="center" shrinkToFit="1"/>
    </xf>
    <xf numFmtId="0" fontId="38" fillId="0" borderId="50" xfId="0" applyNumberFormat="1" applyFont="1" applyFill="1" applyBorder="1" applyAlignment="1">
      <alignment horizontal="center" vertical="center"/>
    </xf>
    <xf numFmtId="0" fontId="15" fillId="0" borderId="5" xfId="54" applyFont="1" applyFill="1" applyBorder="1" applyAlignment="1"/>
    <xf numFmtId="0" fontId="18" fillId="0" borderId="49" xfId="0" applyNumberFormat="1" applyFont="1" applyFill="1" applyBorder="1" applyAlignment="1">
      <alignment horizontal="center" shrinkToFit="1"/>
    </xf>
    <xf numFmtId="0" fontId="30" fillId="0" borderId="3" xfId="0" applyNumberFormat="1" applyFont="1" applyFill="1" applyBorder="1" applyAlignment="1">
      <alignment horizontal="center" vertical="center"/>
    </xf>
    <xf numFmtId="0" fontId="30" fillId="0" borderId="50" xfId="0" applyNumberFormat="1" applyFont="1" applyFill="1" applyBorder="1" applyAlignment="1">
      <alignment horizontal="center" vertical="center"/>
    </xf>
    <xf numFmtId="0" fontId="39" fillId="0" borderId="46" xfId="60" applyFont="1" applyFill="1" applyBorder="1" applyAlignment="1">
      <alignment horizontal="center"/>
    </xf>
    <xf numFmtId="0" fontId="40" fillId="0" borderId="2" xfId="0" applyNumberFormat="1" applyFont="1" applyFill="1" applyBorder="1" applyAlignment="1">
      <alignment horizontal="center" vertical="center"/>
    </xf>
    <xf numFmtId="178" fontId="30" fillId="0" borderId="5" xfId="0" applyNumberFormat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0" fontId="28" fillId="0" borderId="52" xfId="0" applyNumberFormat="1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0" fontId="28" fillId="0" borderId="53" xfId="0" applyNumberFormat="1" applyFont="1" applyFill="1" applyBorder="1" applyAlignment="1">
      <alignment horizontal="center" vertical="center"/>
    </xf>
    <xf numFmtId="0" fontId="15" fillId="0" borderId="54" xfId="54" applyFont="1" applyFill="1" applyBorder="1" applyAlignment="1"/>
    <xf numFmtId="179" fontId="2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55" xfId="53" applyFont="1" applyFill="1" applyBorder="1" applyAlignment="1">
      <alignment horizontal="left" vertical="center"/>
    </xf>
    <xf numFmtId="0" fontId="15" fillId="0" borderId="43" xfId="53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21" fillId="0" borderId="7" xfId="54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49" fontId="33" fillId="0" borderId="36" xfId="55" applyNumberFormat="1" applyFont="1" applyFill="1" applyBorder="1" applyAlignment="1">
      <alignment horizontal="center" vertical="center"/>
    </xf>
    <xf numFmtId="49" fontId="33" fillId="0" borderId="24" xfId="55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49" fontId="33" fillId="0" borderId="56" xfId="55" applyNumberFormat="1" applyFont="1" applyFill="1" applyBorder="1" applyAlignment="1">
      <alignment horizontal="center" vertical="center"/>
    </xf>
    <xf numFmtId="49" fontId="33" fillId="0" borderId="57" xfId="55" applyNumberFormat="1" applyFont="1" applyFill="1" applyBorder="1" applyAlignment="1">
      <alignment horizontal="center" vertical="center"/>
    </xf>
    <xf numFmtId="49" fontId="42" fillId="0" borderId="57" xfId="55" applyNumberFormat="1" applyFont="1" applyFill="1" applyBorder="1" applyAlignment="1">
      <alignment horizontal="center" vertical="center"/>
    </xf>
    <xf numFmtId="49" fontId="9" fillId="0" borderId="57" xfId="0" applyNumberFormat="1" applyFont="1" applyFill="1" applyBorder="1" applyAlignment="1">
      <alignment horizontal="center" vertical="center"/>
    </xf>
    <xf numFmtId="49" fontId="15" fillId="0" borderId="58" xfId="54" applyNumberFormat="1" applyFont="1" applyFill="1" applyBorder="1" applyAlignment="1">
      <alignment horizontal="center"/>
    </xf>
    <xf numFmtId="49" fontId="15" fillId="0" borderId="59" xfId="54" applyNumberFormat="1" applyFont="1" applyFill="1" applyBorder="1" applyAlignment="1">
      <alignment horizontal="center"/>
    </xf>
    <xf numFmtId="49" fontId="33" fillId="0" borderId="59" xfId="55" applyNumberFormat="1" applyFont="1" applyFill="1" applyBorder="1" applyAlignment="1">
      <alignment horizontal="center" vertical="center"/>
    </xf>
    <xf numFmtId="49" fontId="9" fillId="0" borderId="59" xfId="0" applyNumberFormat="1" applyFont="1" applyFill="1" applyBorder="1" applyAlignment="1">
      <alignment horizontal="center" vertical="center"/>
    </xf>
    <xf numFmtId="14" fontId="21" fillId="0" borderId="0" xfId="54" applyNumberFormat="1" applyFont="1" applyFill="1" applyAlignment="1"/>
    <xf numFmtId="58" fontId="33" fillId="0" borderId="0" xfId="54" applyNumberFormat="1" applyFont="1" applyFill="1" applyAlignment="1">
      <alignment horizontal="left"/>
    </xf>
    <xf numFmtId="0" fontId="41" fillId="0" borderId="5" xfId="0" applyFont="1" applyFill="1" applyBorder="1" applyAlignment="1">
      <alignment horizontal="center" vertical="center"/>
    </xf>
    <xf numFmtId="49" fontId="9" fillId="0" borderId="60" xfId="0" applyNumberFormat="1" applyFont="1" applyFill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0" fontId="10" fillId="0" borderId="0" xfId="53" applyFont="1" applyAlignment="1">
      <alignment horizontal="left" vertical="center"/>
    </xf>
    <xf numFmtId="0" fontId="22" fillId="0" borderId="61" xfId="53" applyFont="1" applyBorder="1" applyAlignment="1">
      <alignment horizontal="left" vertical="center"/>
    </xf>
    <xf numFmtId="0" fontId="18" fillId="0" borderId="62" xfId="53" applyFont="1" applyBorder="1" applyAlignment="1">
      <alignment horizontal="center" vertical="center"/>
    </xf>
    <xf numFmtId="0" fontId="22" fillId="0" borderId="62" xfId="53" applyFont="1" applyBorder="1" applyAlignment="1">
      <alignment horizontal="center" vertical="center"/>
    </xf>
    <xf numFmtId="0" fontId="36" fillId="0" borderId="62" xfId="53" applyFont="1" applyBorder="1" applyAlignment="1">
      <alignment horizontal="left" vertical="center"/>
    </xf>
    <xf numFmtId="0" fontId="36" fillId="0" borderId="22" xfId="53" applyFont="1" applyBorder="1" applyAlignment="1">
      <alignment horizontal="center" vertical="center"/>
    </xf>
    <xf numFmtId="0" fontId="36" fillId="0" borderId="23" xfId="53" applyFont="1" applyBorder="1" applyAlignment="1">
      <alignment horizontal="center" vertical="center"/>
    </xf>
    <xf numFmtId="0" fontId="36" fillId="0" borderId="37" xfId="53" applyFont="1" applyBorder="1" applyAlignment="1">
      <alignment horizontal="center" vertical="center"/>
    </xf>
    <xf numFmtId="0" fontId="22" fillId="0" borderId="22" xfId="53" applyFont="1" applyBorder="1" applyAlignment="1">
      <alignment horizontal="center" vertical="center"/>
    </xf>
    <xf numFmtId="0" fontId="22" fillId="0" borderId="23" xfId="53" applyFont="1" applyBorder="1" applyAlignment="1">
      <alignment horizontal="center" vertical="center"/>
    </xf>
    <xf numFmtId="0" fontId="22" fillId="0" borderId="37" xfId="53" applyFont="1" applyBorder="1" applyAlignment="1">
      <alignment horizontal="center" vertical="center"/>
    </xf>
    <xf numFmtId="0" fontId="36" fillId="0" borderId="26" xfId="53" applyFont="1" applyBorder="1" applyAlignment="1">
      <alignment horizontal="left" vertical="center"/>
    </xf>
    <xf numFmtId="0" fontId="36" fillId="0" borderId="24" xfId="53" applyFont="1" applyBorder="1" applyAlignment="1">
      <alignment horizontal="left" vertical="center"/>
    </xf>
    <xf numFmtId="14" fontId="18" fillId="0" borderId="24" xfId="53" applyNumberFormat="1" applyFont="1" applyBorder="1" applyAlignment="1">
      <alignment horizontal="center" vertical="center"/>
    </xf>
    <xf numFmtId="14" fontId="18" fillId="0" borderId="25" xfId="53" applyNumberFormat="1" applyFont="1" applyBorder="1" applyAlignment="1">
      <alignment horizontal="center" vertical="center"/>
    </xf>
    <xf numFmtId="0" fontId="36" fillId="0" borderId="26" xfId="53" applyFont="1" applyBorder="1" applyAlignment="1">
      <alignment vertical="center"/>
    </xf>
    <xf numFmtId="49" fontId="18" fillId="0" borderId="24" xfId="53" applyNumberFormat="1" applyFont="1" applyBorder="1" applyAlignment="1">
      <alignment horizontal="center" vertical="center"/>
    </xf>
    <xf numFmtId="0" fontId="18" fillId="0" borderId="25" xfId="53" applyFont="1" applyBorder="1" applyAlignment="1">
      <alignment horizontal="center" vertical="center"/>
    </xf>
    <xf numFmtId="0" fontId="36" fillId="0" borderId="24" xfId="53" applyFont="1" applyBorder="1" applyAlignment="1">
      <alignment vertical="center"/>
    </xf>
    <xf numFmtId="0" fontId="18" fillId="0" borderId="63" xfId="53" applyFont="1" applyBorder="1" applyAlignment="1">
      <alignment horizontal="center" vertical="center"/>
    </xf>
    <xf numFmtId="0" fontId="18" fillId="0" borderId="64" xfId="53" applyFont="1" applyBorder="1" applyAlignment="1">
      <alignment horizontal="center" vertical="center"/>
    </xf>
    <xf numFmtId="0" fontId="10" fillId="0" borderId="24" xfId="53" applyFont="1" applyBorder="1" applyAlignment="1">
      <alignment vertical="center"/>
    </xf>
    <xf numFmtId="0" fontId="43" fillId="0" borderId="27" xfId="53" applyFont="1" applyBorder="1" applyAlignment="1">
      <alignment vertical="center"/>
    </xf>
    <xf numFmtId="0" fontId="18" fillId="0" borderId="65" xfId="53" applyFont="1" applyBorder="1" applyAlignment="1">
      <alignment horizontal="center" vertical="center"/>
    </xf>
    <xf numFmtId="0" fontId="18" fillId="0" borderId="41" xfId="53" applyFont="1" applyBorder="1" applyAlignment="1">
      <alignment horizontal="center" vertical="center"/>
    </xf>
    <xf numFmtId="0" fontId="36" fillId="0" borderId="27" xfId="53" applyFont="1" applyBorder="1" applyAlignment="1">
      <alignment horizontal="left" vertical="center"/>
    </xf>
    <xf numFmtId="0" fontId="36" fillId="0" borderId="28" xfId="53" applyFont="1" applyBorder="1" applyAlignment="1">
      <alignment horizontal="left" vertical="center"/>
    </xf>
    <xf numFmtId="14" fontId="18" fillId="0" borderId="28" xfId="53" applyNumberFormat="1" applyFont="1" applyBorder="1" applyAlignment="1">
      <alignment horizontal="center" vertical="center"/>
    </xf>
    <xf numFmtId="14" fontId="18" fillId="0" borderId="38" xfId="53" applyNumberFormat="1" applyFont="1" applyBorder="1" applyAlignment="1">
      <alignment horizontal="center" vertical="center"/>
    </xf>
    <xf numFmtId="0" fontId="22" fillId="0" borderId="0" xfId="53" applyFont="1" applyBorder="1" applyAlignment="1">
      <alignment horizontal="left" vertical="center"/>
    </xf>
    <xf numFmtId="0" fontId="36" fillId="0" borderId="22" xfId="53" applyFont="1" applyBorder="1" applyAlignment="1">
      <alignment vertical="center"/>
    </xf>
    <xf numFmtId="0" fontId="10" fillId="0" borderId="23" xfId="53" applyFont="1" applyBorder="1" applyAlignment="1">
      <alignment horizontal="left" vertical="center"/>
    </xf>
    <xf numFmtId="0" fontId="18" fillId="0" borderId="23" xfId="53" applyFont="1" applyBorder="1" applyAlignment="1">
      <alignment horizontal="left" vertical="center"/>
    </xf>
    <xf numFmtId="0" fontId="10" fillId="0" borderId="23" xfId="53" applyFont="1" applyBorder="1" applyAlignment="1">
      <alignment vertical="center"/>
    </xf>
    <xf numFmtId="0" fontId="36" fillId="0" borderId="23" xfId="53" applyFont="1" applyBorder="1" applyAlignment="1">
      <alignment vertical="center"/>
    </xf>
    <xf numFmtId="0" fontId="10" fillId="0" borderId="24" xfId="53" applyFont="1" applyBorder="1" applyAlignment="1">
      <alignment horizontal="left" vertical="center"/>
    </xf>
    <xf numFmtId="0" fontId="36" fillId="0" borderId="0" xfId="53" applyFont="1" applyBorder="1" applyAlignment="1">
      <alignment horizontal="left" vertical="center"/>
    </xf>
    <xf numFmtId="0" fontId="11" fillId="0" borderId="35" xfId="53" applyFont="1" applyBorder="1" applyAlignment="1">
      <alignment horizontal="left" vertical="center" wrapText="1"/>
    </xf>
    <xf numFmtId="0" fontId="11" fillId="0" borderId="30" xfId="53" applyFont="1" applyBorder="1" applyAlignment="1">
      <alignment horizontal="left" vertical="center" wrapText="1"/>
    </xf>
    <xf numFmtId="0" fontId="11" fillId="0" borderId="66" xfId="53" applyFont="1" applyBorder="1" applyAlignment="1">
      <alignment horizontal="left" vertical="center" wrapText="1"/>
    </xf>
    <xf numFmtId="0" fontId="11" fillId="0" borderId="33" xfId="53" applyFont="1" applyBorder="1" applyAlignment="1">
      <alignment horizontal="left" vertical="center"/>
    </xf>
    <xf numFmtId="0" fontId="11" fillId="0" borderId="32" xfId="53" applyFont="1" applyBorder="1" applyAlignment="1">
      <alignment horizontal="left" vertical="center"/>
    </xf>
    <xf numFmtId="0" fontId="11" fillId="0" borderId="36" xfId="53" applyFont="1" applyBorder="1" applyAlignment="1">
      <alignment horizontal="left" vertical="center"/>
    </xf>
    <xf numFmtId="0" fontId="11" fillId="0" borderId="31" xfId="53" applyFont="1" applyBorder="1" applyAlignment="1">
      <alignment horizontal="left" vertical="center"/>
    </xf>
    <xf numFmtId="0" fontId="18" fillId="0" borderId="27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11" fillId="0" borderId="22" xfId="53" applyFont="1" applyBorder="1" applyAlignment="1">
      <alignment horizontal="left" vertical="center" wrapText="1"/>
    </xf>
    <xf numFmtId="0" fontId="11" fillId="0" borderId="23" xfId="5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6" fillId="0" borderId="26" xfId="53" applyFont="1" applyFill="1" applyBorder="1" applyAlignment="1">
      <alignment horizontal="left" vertical="center"/>
    </xf>
    <xf numFmtId="0" fontId="36" fillId="0" borderId="27" xfId="53" applyFont="1" applyBorder="1" applyAlignment="1">
      <alignment horizontal="center" vertical="center"/>
    </xf>
    <xf numFmtId="0" fontId="36" fillId="0" borderId="28" xfId="53" applyFont="1" applyBorder="1" applyAlignment="1">
      <alignment horizontal="center" vertical="center"/>
    </xf>
    <xf numFmtId="0" fontId="36" fillId="0" borderId="26" xfId="53" applyFont="1" applyBorder="1" applyAlignment="1">
      <alignment horizontal="center" vertical="center"/>
    </xf>
    <xf numFmtId="0" fontId="36" fillId="0" borderId="24" xfId="53" applyFont="1" applyBorder="1" applyAlignment="1">
      <alignment horizontal="center" vertical="center"/>
    </xf>
    <xf numFmtId="0" fontId="35" fillId="0" borderId="24" xfId="53" applyFont="1" applyBorder="1" applyAlignment="1">
      <alignment horizontal="left" vertical="center"/>
    </xf>
    <xf numFmtId="0" fontId="36" fillId="0" borderId="67" xfId="53" applyFont="1" applyFill="1" applyBorder="1" applyAlignment="1">
      <alignment horizontal="left" vertical="center"/>
    </xf>
    <xf numFmtId="0" fontId="36" fillId="0" borderId="68" xfId="53" applyFont="1" applyFill="1" applyBorder="1" applyAlignment="1">
      <alignment horizontal="left" vertical="center"/>
    </xf>
    <xf numFmtId="0" fontId="22" fillId="0" borderId="0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18" fillId="0" borderId="32" xfId="53" applyFont="1" applyFill="1" applyBorder="1" applyAlignment="1">
      <alignment horizontal="left" vertical="center"/>
    </xf>
    <xf numFmtId="0" fontId="36" fillId="0" borderId="33" xfId="53" applyFont="1" applyBorder="1" applyAlignment="1">
      <alignment horizontal="left" vertical="center"/>
    </xf>
    <xf numFmtId="0" fontId="36" fillId="0" borderId="32" xfId="53" applyFont="1" applyBorder="1" applyAlignment="1">
      <alignment horizontal="left" vertical="center"/>
    </xf>
    <xf numFmtId="0" fontId="22" fillId="0" borderId="69" xfId="53" applyFont="1" applyBorder="1" applyAlignment="1">
      <alignment vertical="center"/>
    </xf>
    <xf numFmtId="0" fontId="18" fillId="0" borderId="70" xfId="53" applyFont="1" applyBorder="1" applyAlignment="1">
      <alignment horizontal="center" vertical="center"/>
    </xf>
    <xf numFmtId="0" fontId="22" fillId="0" borderId="70" xfId="53" applyFont="1" applyBorder="1" applyAlignment="1">
      <alignment vertical="center"/>
    </xf>
    <xf numFmtId="58" fontId="10" fillId="0" borderId="70" xfId="53" applyNumberFormat="1" applyFont="1" applyBorder="1" applyAlignment="1">
      <alignment vertical="center"/>
    </xf>
    <xf numFmtId="0" fontId="22" fillId="0" borderId="70" xfId="53" applyFont="1" applyBorder="1" applyAlignment="1">
      <alignment horizontal="center" vertical="center"/>
    </xf>
    <xf numFmtId="0" fontId="22" fillId="0" borderId="71" xfId="53" applyFont="1" applyFill="1" applyBorder="1" applyAlignment="1">
      <alignment horizontal="left" vertical="center"/>
    </xf>
    <xf numFmtId="0" fontId="22" fillId="0" borderId="70" xfId="53" applyFont="1" applyFill="1" applyBorder="1" applyAlignment="1">
      <alignment horizontal="left" vertical="center"/>
    </xf>
    <xf numFmtId="0" fontId="22" fillId="0" borderId="72" xfId="53" applyFont="1" applyFill="1" applyBorder="1" applyAlignment="1">
      <alignment horizontal="center" vertical="center"/>
    </xf>
    <xf numFmtId="0" fontId="22" fillId="0" borderId="57" xfId="53" applyFont="1" applyFill="1" applyBorder="1" applyAlignment="1">
      <alignment horizontal="center" vertical="center"/>
    </xf>
    <xf numFmtId="0" fontId="22" fillId="0" borderId="27" xfId="53" applyFont="1" applyFill="1" applyBorder="1" applyAlignment="1">
      <alignment horizontal="center" vertical="center"/>
    </xf>
    <xf numFmtId="0" fontId="22" fillId="0" borderId="28" xfId="53" applyFont="1" applyFill="1" applyBorder="1" applyAlignment="1">
      <alignment horizontal="center" vertical="center"/>
    </xf>
    <xf numFmtId="0" fontId="10" fillId="0" borderId="62" xfId="53" applyFont="1" applyBorder="1" applyAlignment="1">
      <alignment horizontal="center" vertical="center"/>
    </xf>
    <xf numFmtId="0" fontId="10" fillId="0" borderId="73" xfId="53" applyFont="1" applyBorder="1" applyAlignment="1">
      <alignment horizontal="center" vertical="center"/>
    </xf>
    <xf numFmtId="0" fontId="18" fillId="0" borderId="38" xfId="53" applyFont="1" applyBorder="1" applyAlignment="1">
      <alignment horizontal="left" vertical="center"/>
    </xf>
    <xf numFmtId="0" fontId="18" fillId="0" borderId="37" xfId="53" applyFont="1" applyBorder="1" applyAlignment="1">
      <alignment horizontal="left" vertical="center"/>
    </xf>
    <xf numFmtId="0" fontId="36" fillId="0" borderId="38" xfId="53" applyFont="1" applyBorder="1" applyAlignment="1">
      <alignment horizontal="left" vertical="center"/>
    </xf>
    <xf numFmtId="0" fontId="35" fillId="0" borderId="23" xfId="53" applyFont="1" applyBorder="1" applyAlignment="1">
      <alignment horizontal="left" vertical="center"/>
    </xf>
    <xf numFmtId="0" fontId="35" fillId="0" borderId="37" xfId="53" applyFont="1" applyBorder="1" applyAlignment="1">
      <alignment horizontal="left" vertical="center"/>
    </xf>
    <xf numFmtId="0" fontId="35" fillId="0" borderId="31" xfId="53" applyFont="1" applyBorder="1" applyAlignment="1">
      <alignment horizontal="left" vertical="center"/>
    </xf>
    <xf numFmtId="0" fontId="35" fillId="0" borderId="32" xfId="53" applyFont="1" applyBorder="1" applyAlignment="1">
      <alignment horizontal="left" vertical="center"/>
    </xf>
    <xf numFmtId="0" fontId="35" fillId="0" borderId="40" xfId="53" applyFont="1" applyBorder="1" applyAlignment="1">
      <alignment horizontal="left" vertical="center"/>
    </xf>
    <xf numFmtId="0" fontId="18" fillId="0" borderId="25" xfId="53" applyFont="1" applyFill="1" applyBorder="1" applyAlignment="1">
      <alignment horizontal="left" vertical="center"/>
    </xf>
    <xf numFmtId="0" fontId="36" fillId="0" borderId="38" xfId="53" applyFont="1" applyBorder="1" applyAlignment="1">
      <alignment horizontal="center" vertical="center"/>
    </xf>
    <xf numFmtId="0" fontId="35" fillId="0" borderId="25" xfId="53" applyFont="1" applyBorder="1" applyAlignment="1">
      <alignment horizontal="left" vertical="center"/>
    </xf>
    <xf numFmtId="0" fontId="36" fillId="0" borderId="41" xfId="53" applyFont="1" applyFill="1" applyBorder="1" applyAlignment="1">
      <alignment horizontal="left" vertical="center"/>
    </xf>
    <xf numFmtId="0" fontId="18" fillId="0" borderId="39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36" fillId="0" borderId="40" xfId="53" applyFont="1" applyBorder="1" applyAlignment="1">
      <alignment horizontal="left" vertical="center"/>
    </xf>
    <xf numFmtId="0" fontId="18" fillId="0" borderId="74" xfId="53" applyFont="1" applyBorder="1" applyAlignment="1">
      <alignment horizontal="center" vertical="center"/>
    </xf>
    <xf numFmtId="0" fontId="22" fillId="0" borderId="75" xfId="53" applyFont="1" applyFill="1" applyBorder="1" applyAlignment="1">
      <alignment horizontal="left" vertical="center"/>
    </xf>
    <xf numFmtId="0" fontId="22" fillId="0" borderId="76" xfId="53" applyFont="1" applyFill="1" applyBorder="1" applyAlignment="1">
      <alignment horizontal="center" vertical="center"/>
    </xf>
    <xf numFmtId="0" fontId="22" fillId="0" borderId="38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17" fillId="0" borderId="77" xfId="53" applyFont="1" applyFill="1" applyBorder="1" applyAlignment="1">
      <alignment horizontal="center" vertical="center"/>
    </xf>
    <xf numFmtId="0" fontId="18" fillId="0" borderId="77" xfId="53" applyFont="1" applyFill="1" applyBorder="1" applyAlignment="1">
      <alignment horizontal="center" vertical="center"/>
    </xf>
    <xf numFmtId="0" fontId="17" fillId="0" borderId="55" xfId="53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/>
    </xf>
    <xf numFmtId="0" fontId="31" fillId="0" borderId="51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5" fillId="0" borderId="43" xfId="54" applyFont="1" applyFill="1" applyBorder="1" applyAlignment="1">
      <alignment horizontal="center"/>
    </xf>
    <xf numFmtId="0" fontId="17" fillId="0" borderId="43" xfId="53" applyFont="1" applyFill="1" applyBorder="1" applyAlignment="1">
      <alignment horizontal="left" vertical="center"/>
    </xf>
    <xf numFmtId="0" fontId="15" fillId="0" borderId="78" xfId="53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left" vertical="center"/>
    </xf>
    <xf numFmtId="0" fontId="15" fillId="0" borderId="2" xfId="54" applyFont="1" applyFill="1" applyBorder="1" applyAlignment="1">
      <alignment horizontal="center"/>
    </xf>
    <xf numFmtId="0" fontId="21" fillId="0" borderId="80" xfId="54" applyFont="1" applyFill="1" applyBorder="1" applyAlignment="1" applyProtection="1">
      <alignment horizontal="center" vertical="center"/>
    </xf>
    <xf numFmtId="0" fontId="0" fillId="0" borderId="81" xfId="0" applyFont="1" applyFill="1" applyBorder="1" applyAlignment="1">
      <alignment horizontal="left" vertical="center"/>
    </xf>
    <xf numFmtId="180" fontId="24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4" fillId="0" borderId="24" xfId="0" applyNumberFormat="1" applyFont="1" applyFill="1" applyBorder="1" applyAlignment="1">
      <alignment horizontal="center" vertical="center"/>
    </xf>
    <xf numFmtId="0" fontId="15" fillId="0" borderId="24" xfId="54" applyFont="1" applyFill="1" applyBorder="1" applyAlignment="1"/>
    <xf numFmtId="0" fontId="24" fillId="0" borderId="83" xfId="0" applyNumberFormat="1" applyFont="1" applyFill="1" applyBorder="1" applyAlignment="1">
      <alignment horizontal="center" vertical="center"/>
    </xf>
    <xf numFmtId="49" fontId="33" fillId="0" borderId="83" xfId="55" applyNumberFormat="1" applyFont="1" applyFill="1" applyBorder="1" applyAlignment="1">
      <alignment horizontal="center" vertical="center"/>
    </xf>
    <xf numFmtId="0" fontId="15" fillId="0" borderId="53" xfId="54" applyFont="1" applyFill="1" applyBorder="1" applyAlignment="1">
      <alignment horizontal="center"/>
    </xf>
    <xf numFmtId="49" fontId="33" fillId="0" borderId="84" xfId="55" applyNumberFormat="1" applyFont="1" applyFill="1" applyBorder="1" applyAlignment="1">
      <alignment horizontal="center" vertical="center"/>
    </xf>
    <xf numFmtId="0" fontId="10" fillId="0" borderId="0" xfId="53" applyFont="1" applyBorder="1" applyAlignment="1">
      <alignment horizontal="left" vertical="center"/>
    </xf>
    <xf numFmtId="0" fontId="44" fillId="0" borderId="21" xfId="53" applyFont="1" applyBorder="1" applyAlignment="1">
      <alignment horizontal="center" vertical="top"/>
    </xf>
    <xf numFmtId="0" fontId="36" fillId="0" borderId="85" xfId="53" applyFont="1" applyBorder="1" applyAlignment="1">
      <alignment horizontal="left" vertical="center"/>
    </xf>
    <xf numFmtId="0" fontId="36" fillId="0" borderId="21" xfId="53" applyFont="1" applyBorder="1" applyAlignment="1">
      <alignment horizontal="left" vertical="center"/>
    </xf>
    <xf numFmtId="0" fontId="36" fillId="0" borderId="34" xfId="53" applyFont="1" applyBorder="1" applyAlignment="1">
      <alignment horizontal="left" vertical="center"/>
    </xf>
    <xf numFmtId="0" fontId="22" fillId="0" borderId="71" xfId="53" applyFont="1" applyBorder="1" applyAlignment="1">
      <alignment horizontal="left" vertical="center"/>
    </xf>
    <xf numFmtId="0" fontId="22" fillId="0" borderId="70" xfId="53" applyFont="1" applyBorder="1" applyAlignment="1">
      <alignment horizontal="left" vertical="center"/>
    </xf>
    <xf numFmtId="0" fontId="36" fillId="0" borderId="72" xfId="53" applyFont="1" applyBorder="1" applyAlignment="1">
      <alignment vertical="center"/>
    </xf>
    <xf numFmtId="0" fontId="10" fillId="0" borderId="57" xfId="53" applyFont="1" applyBorder="1" applyAlignment="1">
      <alignment horizontal="left" vertical="center"/>
    </xf>
    <xf numFmtId="0" fontId="18" fillId="0" borderId="57" xfId="53" applyFont="1" applyBorder="1" applyAlignment="1">
      <alignment horizontal="left" vertical="center"/>
    </xf>
    <xf numFmtId="0" fontId="10" fillId="0" borderId="57" xfId="53" applyFont="1" applyBorder="1" applyAlignment="1">
      <alignment vertical="center"/>
    </xf>
    <xf numFmtId="0" fontId="36" fillId="0" borderId="57" xfId="53" applyFont="1" applyBorder="1" applyAlignment="1">
      <alignment vertical="center"/>
    </xf>
    <xf numFmtId="0" fontId="36" fillId="0" borderId="72" xfId="53" applyFont="1" applyBorder="1" applyAlignment="1">
      <alignment horizontal="center" vertical="center"/>
    </xf>
    <xf numFmtId="0" fontId="18" fillId="0" borderId="57" xfId="53" applyFont="1" applyBorder="1" applyAlignment="1">
      <alignment horizontal="center" vertical="center"/>
    </xf>
    <xf numFmtId="0" fontId="36" fillId="0" borderId="57" xfId="53" applyFont="1" applyBorder="1" applyAlignment="1">
      <alignment horizontal="center" vertical="center"/>
    </xf>
    <xf numFmtId="0" fontId="10" fillId="0" borderId="57" xfId="53" applyFont="1" applyBorder="1" applyAlignment="1">
      <alignment horizontal="center" vertical="center"/>
    </xf>
    <xf numFmtId="0" fontId="18" fillId="0" borderId="24" xfId="53" applyFont="1" applyBorder="1" applyAlignment="1">
      <alignment horizontal="center" vertical="center"/>
    </xf>
    <xf numFmtId="0" fontId="10" fillId="0" borderId="24" xfId="53" applyFont="1" applyBorder="1" applyAlignment="1">
      <alignment horizontal="center" vertical="center"/>
    </xf>
    <xf numFmtId="0" fontId="36" fillId="0" borderId="67" xfId="53" applyFont="1" applyBorder="1" applyAlignment="1">
      <alignment horizontal="left" vertical="center" wrapText="1"/>
    </xf>
    <xf numFmtId="0" fontId="36" fillId="0" borderId="68" xfId="53" applyFont="1" applyBorder="1" applyAlignment="1">
      <alignment horizontal="left" vertical="center" wrapText="1"/>
    </xf>
    <xf numFmtId="0" fontId="36" fillId="0" borderId="86" xfId="53" applyFont="1" applyBorder="1" applyAlignment="1">
      <alignment horizontal="left" vertical="center"/>
    </xf>
    <xf numFmtId="0" fontId="36" fillId="0" borderId="87" xfId="53" applyFont="1" applyBorder="1" applyAlignment="1">
      <alignment horizontal="left" vertical="center"/>
    </xf>
    <xf numFmtId="0" fontId="45" fillId="0" borderId="88" xfId="53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18" fillId="0" borderId="2" xfId="53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18" fillId="0" borderId="57" xfId="53" applyNumberFormat="1" applyFont="1" applyBorder="1" applyAlignment="1">
      <alignment horizontal="center" vertical="center"/>
    </xf>
    <xf numFmtId="9" fontId="18" fillId="0" borderId="24" xfId="53" applyNumberFormat="1" applyFont="1" applyBorder="1" applyAlignment="1">
      <alignment horizontal="center" vertical="center"/>
    </xf>
    <xf numFmtId="0" fontId="18" fillId="0" borderId="26" xfId="53" applyFont="1" applyBorder="1" applyAlignment="1">
      <alignment horizontal="left" vertical="center"/>
    </xf>
    <xf numFmtId="0" fontId="22" fillId="0" borderId="71" xfId="0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9" fontId="18" fillId="0" borderId="35" xfId="53" applyNumberFormat="1" applyFont="1" applyBorder="1" applyAlignment="1">
      <alignment horizontal="left" vertical="center"/>
    </xf>
    <xf numFmtId="9" fontId="18" fillId="0" borderId="30" xfId="53" applyNumberFormat="1" applyFont="1" applyBorder="1" applyAlignment="1">
      <alignment horizontal="left" vertical="center"/>
    </xf>
    <xf numFmtId="9" fontId="18" fillId="0" borderId="67" xfId="53" applyNumberFormat="1" applyFont="1" applyBorder="1" applyAlignment="1">
      <alignment horizontal="left" vertical="center"/>
    </xf>
    <xf numFmtId="9" fontId="18" fillId="0" borderId="68" xfId="53" applyNumberFormat="1" applyFont="1" applyBorder="1" applyAlignment="1">
      <alignment horizontal="left" vertical="center"/>
    </xf>
    <xf numFmtId="0" fontId="35" fillId="0" borderId="72" xfId="53" applyFont="1" applyFill="1" applyBorder="1" applyAlignment="1">
      <alignment horizontal="left" vertical="center"/>
    </xf>
    <xf numFmtId="0" fontId="35" fillId="0" borderId="57" xfId="53" applyFont="1" applyFill="1" applyBorder="1" applyAlignment="1">
      <alignment horizontal="left" vertical="center"/>
    </xf>
    <xf numFmtId="0" fontId="35" fillId="0" borderId="65" xfId="53" applyFont="1" applyFill="1" applyBorder="1" applyAlignment="1">
      <alignment horizontal="left" vertical="center"/>
    </xf>
    <xf numFmtId="0" fontId="35" fillId="0" borderId="68" xfId="53" applyFont="1" applyFill="1" applyBorder="1" applyAlignment="1">
      <alignment horizontal="left" vertical="center"/>
    </xf>
    <xf numFmtId="0" fontId="22" fillId="0" borderId="34" xfId="53" applyFont="1" applyFill="1" applyBorder="1" applyAlignment="1">
      <alignment horizontal="left" vertical="center"/>
    </xf>
    <xf numFmtId="0" fontId="18" fillId="0" borderId="89" xfId="53" applyFont="1" applyFill="1" applyBorder="1" applyAlignment="1">
      <alignment horizontal="left" vertical="center"/>
    </xf>
    <xf numFmtId="0" fontId="18" fillId="0" borderId="90" xfId="53" applyFont="1" applyFill="1" applyBorder="1" applyAlignment="1">
      <alignment horizontal="left" vertical="center"/>
    </xf>
    <xf numFmtId="0" fontId="22" fillId="0" borderId="61" xfId="53" applyFont="1" applyBorder="1" applyAlignment="1">
      <alignment vertical="center"/>
    </xf>
    <xf numFmtId="0" fontId="48" fillId="0" borderId="70" xfId="53" applyFont="1" applyBorder="1" applyAlignment="1">
      <alignment horizontal="center" vertical="center"/>
    </xf>
    <xf numFmtId="0" fontId="22" fillId="0" borderId="62" xfId="53" applyFont="1" applyBorder="1" applyAlignment="1">
      <alignment vertical="center"/>
    </xf>
    <xf numFmtId="0" fontId="18" fillId="0" borderId="91" xfId="53" applyFont="1" applyBorder="1" applyAlignment="1">
      <alignment vertical="center"/>
    </xf>
    <xf numFmtId="0" fontId="22" fillId="0" borderId="91" xfId="53" applyFont="1" applyBorder="1" applyAlignment="1">
      <alignment vertical="center"/>
    </xf>
    <xf numFmtId="58" fontId="10" fillId="0" borderId="62" xfId="53" applyNumberFormat="1" applyFont="1" applyBorder="1" applyAlignment="1">
      <alignment vertical="center"/>
    </xf>
    <xf numFmtId="0" fontId="22" fillId="0" borderId="34" xfId="53" applyFont="1" applyBorder="1" applyAlignment="1">
      <alignment horizontal="center" vertical="center"/>
    </xf>
    <xf numFmtId="0" fontId="18" fillId="0" borderId="92" xfId="53" applyFont="1" applyFill="1" applyBorder="1" applyAlignment="1">
      <alignment horizontal="left" vertical="center"/>
    </xf>
    <xf numFmtId="0" fontId="18" fillId="0" borderId="34" xfId="53" applyFont="1" applyFill="1" applyBorder="1" applyAlignment="1">
      <alignment horizontal="left" vertical="center"/>
    </xf>
    <xf numFmtId="0" fontId="36" fillId="0" borderId="93" xfId="53" applyFont="1" applyBorder="1" applyAlignment="1">
      <alignment horizontal="left" vertical="center"/>
    </xf>
    <xf numFmtId="0" fontId="22" fillId="0" borderId="75" xfId="53" applyFont="1" applyBorder="1" applyAlignment="1">
      <alignment horizontal="left" vertical="center"/>
    </xf>
    <xf numFmtId="0" fontId="18" fillId="0" borderId="76" xfId="53" applyFont="1" applyBorder="1" applyAlignment="1">
      <alignment horizontal="left" vertical="center"/>
    </xf>
    <xf numFmtId="0" fontId="36" fillId="0" borderId="0" xfId="53" applyFont="1" applyBorder="1" applyAlignment="1">
      <alignment vertical="center"/>
    </xf>
    <xf numFmtId="0" fontId="36" fillId="0" borderId="41" xfId="53" applyFont="1" applyBorder="1" applyAlignment="1">
      <alignment horizontal="left" vertical="center" wrapText="1"/>
    </xf>
    <xf numFmtId="0" fontId="36" fillId="0" borderId="76" xfId="53" applyFont="1" applyBorder="1" applyAlignment="1">
      <alignment horizontal="left" vertical="center"/>
    </xf>
    <xf numFmtId="0" fontId="36" fillId="0" borderId="2" xfId="53" applyFont="1" applyBorder="1" applyAlignment="1">
      <alignment horizontal="center" vertical="center"/>
    </xf>
    <xf numFmtId="0" fontId="49" fillId="0" borderId="40" xfId="53" applyFont="1" applyBorder="1" applyAlignment="1">
      <alignment horizontal="left" vertical="center"/>
    </xf>
    <xf numFmtId="0" fontId="11" fillId="0" borderId="25" xfId="53" applyFont="1" applyBorder="1" applyAlignment="1">
      <alignment horizontal="left" vertical="center"/>
    </xf>
    <xf numFmtId="0" fontId="22" fillId="0" borderId="75" xfId="0" applyFont="1" applyBorder="1" applyAlignment="1">
      <alignment horizontal="left" vertical="center"/>
    </xf>
    <xf numFmtId="9" fontId="18" fillId="0" borderId="39" xfId="53" applyNumberFormat="1" applyFont="1" applyBorder="1" applyAlignment="1">
      <alignment horizontal="left" vertical="center"/>
    </xf>
    <xf numFmtId="9" fontId="18" fillId="0" borderId="41" xfId="53" applyNumberFormat="1" applyFont="1" applyBorder="1" applyAlignment="1">
      <alignment horizontal="left" vertical="center"/>
    </xf>
    <xf numFmtId="0" fontId="35" fillId="0" borderId="76" xfId="53" applyFont="1" applyFill="1" applyBorder="1" applyAlignment="1">
      <alignment horizontal="left" vertical="center"/>
    </xf>
    <xf numFmtId="0" fontId="35" fillId="0" borderId="41" xfId="53" applyFont="1" applyFill="1" applyBorder="1" applyAlignment="1">
      <alignment horizontal="left" vertical="center"/>
    </xf>
    <xf numFmtId="0" fontId="18" fillId="0" borderId="94" xfId="53" applyFont="1" applyFill="1" applyBorder="1" applyAlignment="1">
      <alignment horizontal="left" vertical="center"/>
    </xf>
    <xf numFmtId="0" fontId="22" fillId="0" borderId="95" xfId="53" applyFont="1" applyBorder="1" applyAlignment="1">
      <alignment horizontal="center" vertical="center"/>
    </xf>
    <xf numFmtId="0" fontId="18" fillId="0" borderId="91" xfId="53" applyFont="1" applyBorder="1" applyAlignment="1">
      <alignment horizontal="center" vertical="center"/>
    </xf>
    <xf numFmtId="0" fontId="18" fillId="0" borderId="93" xfId="53" applyFont="1" applyBorder="1" applyAlignment="1">
      <alignment horizontal="center" vertical="center"/>
    </xf>
    <xf numFmtId="0" fontId="18" fillId="0" borderId="93" xfId="53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1" fillId="0" borderId="13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50" fillId="0" borderId="16" xfId="0" applyFont="1" applyBorder="1" applyAlignment="1">
      <alignment horizontal="center" vertical="center" wrapText="1"/>
    </xf>
    <xf numFmtId="0" fontId="51" fillId="0" borderId="96" xfId="0" applyFont="1" applyBorder="1" applyAlignment="1">
      <alignment horizontal="center" vertical="center"/>
    </xf>
    <xf numFmtId="0" fontId="51" fillId="0" borderId="17" xfId="0" applyFont="1" applyBorder="1"/>
    <xf numFmtId="0" fontId="0" fillId="0" borderId="17" xfId="0" applyBorder="1"/>
    <xf numFmtId="0" fontId="0" fillId="0" borderId="9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32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32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32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19050</xdr:rowOff>
    </xdr:from>
    <xdr:to>
      <xdr:col>8</xdr:col>
      <xdr:colOff>916305</xdr:colOff>
      <xdr:row>4</xdr:row>
      <xdr:rowOff>104775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600075"/>
          <a:ext cx="847725" cy="561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2" customWidth="1"/>
    <col min="3" max="3" width="10.125" customWidth="1"/>
  </cols>
  <sheetData>
    <row r="1" ht="21" customHeight="1" spans="1:2">
      <c r="A1" s="503"/>
      <c r="B1" s="504" t="s">
        <v>0</v>
      </c>
    </row>
    <row r="2" spans="1:2">
      <c r="A2" s="9">
        <v>1</v>
      </c>
      <c r="B2" s="505" t="s">
        <v>1</v>
      </c>
    </row>
    <row r="3" spans="1:2">
      <c r="A3" s="9">
        <v>2</v>
      </c>
      <c r="B3" s="505" t="s">
        <v>2</v>
      </c>
    </row>
    <row r="4" spans="1:2">
      <c r="A4" s="9">
        <v>3</v>
      </c>
      <c r="B4" s="505" t="s">
        <v>3</v>
      </c>
    </row>
    <row r="5" spans="1:2">
      <c r="A5" s="9">
        <v>4</v>
      </c>
      <c r="B5" s="505" t="s">
        <v>4</v>
      </c>
    </row>
    <row r="6" spans="1:2">
      <c r="A6" s="9">
        <v>5</v>
      </c>
      <c r="B6" s="505" t="s">
        <v>5</v>
      </c>
    </row>
    <row r="7" spans="1:2">
      <c r="A7" s="9">
        <v>6</v>
      </c>
      <c r="B7" s="505" t="s">
        <v>6</v>
      </c>
    </row>
    <row r="8" s="501" customFormat="1" ht="15" customHeight="1" spans="1:2">
      <c r="A8" s="506">
        <v>7</v>
      </c>
      <c r="B8" s="507" t="s">
        <v>7</v>
      </c>
    </row>
    <row r="9" ht="18.95" customHeight="1" spans="1:2">
      <c r="A9" s="503"/>
      <c r="B9" s="508" t="s">
        <v>8</v>
      </c>
    </row>
    <row r="10" ht="15.95" customHeight="1" spans="1:2">
      <c r="A10" s="9">
        <v>1</v>
      </c>
      <c r="B10" s="509" t="s">
        <v>9</v>
      </c>
    </row>
    <row r="11" spans="1:2">
      <c r="A11" s="9">
        <v>2</v>
      </c>
      <c r="B11" s="505" t="s">
        <v>10</v>
      </c>
    </row>
    <row r="12" spans="1:2">
      <c r="A12" s="9">
        <v>3</v>
      </c>
      <c r="B12" s="507" t="s">
        <v>11</v>
      </c>
    </row>
    <row r="13" spans="1:2">
      <c r="A13" s="9">
        <v>4</v>
      </c>
      <c r="B13" s="505" t="s">
        <v>12</v>
      </c>
    </row>
    <row r="14" spans="1:2">
      <c r="A14" s="9">
        <v>5</v>
      </c>
      <c r="B14" s="505" t="s">
        <v>13</v>
      </c>
    </row>
    <row r="15" spans="1:2">
      <c r="A15" s="9">
        <v>6</v>
      </c>
      <c r="B15" s="505" t="s">
        <v>14</v>
      </c>
    </row>
    <row r="16" spans="1:2">
      <c r="A16" s="9">
        <v>7</v>
      </c>
      <c r="B16" s="505" t="s">
        <v>15</v>
      </c>
    </row>
    <row r="17" spans="1:2">
      <c r="A17" s="9">
        <v>8</v>
      </c>
      <c r="B17" s="505" t="s">
        <v>16</v>
      </c>
    </row>
    <row r="18" spans="1:2">
      <c r="A18" s="9">
        <v>9</v>
      </c>
      <c r="B18" s="505" t="s">
        <v>17</v>
      </c>
    </row>
    <row r="19" spans="1:2">
      <c r="A19" s="9"/>
      <c r="B19" s="505"/>
    </row>
    <row r="20" ht="20.25" spans="1:2">
      <c r="A20" s="503"/>
      <c r="B20" s="504" t="s">
        <v>18</v>
      </c>
    </row>
    <row r="21" spans="1:2">
      <c r="A21" s="9">
        <v>1</v>
      </c>
      <c r="B21" s="510" t="s">
        <v>19</v>
      </c>
    </row>
    <row r="22" spans="1:2">
      <c r="A22" s="9">
        <v>2</v>
      </c>
      <c r="B22" s="505" t="s">
        <v>20</v>
      </c>
    </row>
    <row r="23" spans="1:2">
      <c r="A23" s="9">
        <v>3</v>
      </c>
      <c r="B23" s="505" t="s">
        <v>21</v>
      </c>
    </row>
    <row r="24" spans="1:2">
      <c r="A24" s="9">
        <v>4</v>
      </c>
      <c r="B24" s="505" t="s">
        <v>22</v>
      </c>
    </row>
    <row r="25" spans="1:2">
      <c r="A25" s="9">
        <v>5</v>
      </c>
      <c r="B25" s="505" t="s">
        <v>23</v>
      </c>
    </row>
    <row r="26" spans="1:2">
      <c r="A26" s="9">
        <v>6</v>
      </c>
      <c r="B26" s="505" t="s">
        <v>24</v>
      </c>
    </row>
    <row r="27" spans="1:2">
      <c r="A27" s="9">
        <v>7</v>
      </c>
      <c r="B27" s="505" t="s">
        <v>25</v>
      </c>
    </row>
    <row r="28" spans="1:2">
      <c r="A28" s="9"/>
      <c r="B28" s="505"/>
    </row>
    <row r="29" ht="20.25" spans="1:2">
      <c r="A29" s="503"/>
      <c r="B29" s="504" t="s">
        <v>26</v>
      </c>
    </row>
    <row r="30" spans="1:2">
      <c r="A30" s="9">
        <v>1</v>
      </c>
      <c r="B30" s="510" t="s">
        <v>27</v>
      </c>
    </row>
    <row r="31" spans="1:2">
      <c r="A31" s="9">
        <v>2</v>
      </c>
      <c r="B31" s="505" t="s">
        <v>28</v>
      </c>
    </row>
    <row r="32" spans="1:2">
      <c r="A32" s="9">
        <v>3</v>
      </c>
      <c r="B32" s="505" t="s">
        <v>29</v>
      </c>
    </row>
    <row r="33" ht="28.5" spans="1:2">
      <c r="A33" s="9">
        <v>4</v>
      </c>
      <c r="B33" s="505" t="s">
        <v>30</v>
      </c>
    </row>
    <row r="34" spans="1:2">
      <c r="A34" s="9">
        <v>5</v>
      </c>
      <c r="B34" s="505" t="s">
        <v>31</v>
      </c>
    </row>
    <row r="35" spans="1:2">
      <c r="A35" s="9">
        <v>6</v>
      </c>
      <c r="B35" s="505" t="s">
        <v>32</v>
      </c>
    </row>
    <row r="36" spans="1:2">
      <c r="A36" s="9">
        <v>7</v>
      </c>
      <c r="B36" s="505" t="s">
        <v>33</v>
      </c>
    </row>
    <row r="37" spans="1:2">
      <c r="A37" s="9"/>
      <c r="B37" s="505"/>
    </row>
    <row r="39" spans="1:2">
      <c r="A39" s="511" t="s">
        <v>34</v>
      </c>
      <c r="B39" s="51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283</v>
      </c>
      <c r="H2" s="4"/>
      <c r="I2" s="4" t="s">
        <v>284</v>
      </c>
      <c r="J2" s="4"/>
      <c r="K2" s="6" t="s">
        <v>285</v>
      </c>
      <c r="L2" s="70" t="s">
        <v>286</v>
      </c>
      <c r="M2" s="21" t="s">
        <v>287</v>
      </c>
    </row>
    <row r="3" s="1" customFormat="1" ht="16.5" spans="1:13">
      <c r="A3" s="4"/>
      <c r="B3" s="7"/>
      <c r="C3" s="7"/>
      <c r="D3" s="7"/>
      <c r="E3" s="7"/>
      <c r="F3" s="7"/>
      <c r="G3" s="4" t="s">
        <v>288</v>
      </c>
      <c r="H3" s="4" t="s">
        <v>289</v>
      </c>
      <c r="I3" s="4" t="s">
        <v>288</v>
      </c>
      <c r="J3" s="4" t="s">
        <v>289</v>
      </c>
      <c r="K3" s="8"/>
      <c r="L3" s="71"/>
      <c r="M3" s="22"/>
    </row>
    <row r="4" ht="22" customHeight="1" spans="1:13">
      <c r="A4" s="61">
        <v>1</v>
      </c>
      <c r="B4" s="25" t="s">
        <v>278</v>
      </c>
      <c r="C4" s="25">
        <v>24020520</v>
      </c>
      <c r="D4" s="25" t="s">
        <v>277</v>
      </c>
      <c r="E4" s="11" t="s">
        <v>112</v>
      </c>
      <c r="F4" s="12" t="s">
        <v>62</v>
      </c>
      <c r="G4" s="62">
        <v>0</v>
      </c>
      <c r="H4" s="63">
        <v>-0.01</v>
      </c>
      <c r="I4" s="63">
        <v>-0.01</v>
      </c>
      <c r="J4" s="63">
        <v>-0.02</v>
      </c>
      <c r="K4" s="66"/>
      <c r="L4" s="14" t="s">
        <v>95</v>
      </c>
      <c r="M4" s="14" t="s">
        <v>290</v>
      </c>
    </row>
    <row r="5" ht="22" customHeight="1" spans="1:13">
      <c r="A5" s="61">
        <v>2</v>
      </c>
      <c r="B5" s="25" t="s">
        <v>278</v>
      </c>
      <c r="C5" s="25">
        <v>24020519</v>
      </c>
      <c r="D5" s="25" t="s">
        <v>277</v>
      </c>
      <c r="E5" s="11" t="s">
        <v>111</v>
      </c>
      <c r="F5" s="12" t="s">
        <v>62</v>
      </c>
      <c r="G5" s="62">
        <v>0</v>
      </c>
      <c r="H5" s="63">
        <v>-0.01</v>
      </c>
      <c r="I5" s="63">
        <v>-0.01</v>
      </c>
      <c r="J5" s="63">
        <v>-0.02</v>
      </c>
      <c r="K5" s="66"/>
      <c r="L5" s="14" t="s">
        <v>95</v>
      </c>
      <c r="M5" s="14" t="s">
        <v>290</v>
      </c>
    </row>
    <row r="6" ht="22" customHeight="1" spans="1:13">
      <c r="A6" s="61"/>
      <c r="B6" s="25"/>
      <c r="C6" s="25"/>
      <c r="D6" s="25"/>
      <c r="E6" s="11"/>
      <c r="F6" s="12"/>
      <c r="G6" s="62"/>
      <c r="H6" s="62"/>
      <c r="I6" s="72"/>
      <c r="J6" s="72"/>
      <c r="K6" s="66"/>
      <c r="L6" s="14"/>
      <c r="M6" s="14"/>
    </row>
    <row r="7" ht="22" customHeight="1" spans="1:13">
      <c r="A7" s="61"/>
      <c r="B7" s="25"/>
      <c r="C7" s="25"/>
      <c r="D7" s="25"/>
      <c r="E7" s="11"/>
      <c r="F7" s="12"/>
      <c r="G7" s="62"/>
      <c r="H7" s="62"/>
      <c r="I7" s="72"/>
      <c r="J7" s="72"/>
      <c r="K7" s="66"/>
      <c r="L7" s="14"/>
      <c r="M7" s="14"/>
    </row>
    <row r="8" ht="22" customHeight="1" spans="1:13">
      <c r="A8" s="61"/>
      <c r="B8" s="64"/>
      <c r="C8" s="29"/>
      <c r="D8" s="29"/>
      <c r="E8" s="29"/>
      <c r="F8" s="65"/>
      <c r="G8" s="66"/>
      <c r="H8" s="67"/>
      <c r="I8" s="67"/>
      <c r="J8" s="67"/>
      <c r="K8" s="66"/>
      <c r="L8" s="9"/>
      <c r="M8" s="9"/>
    </row>
    <row r="9" ht="22" customHeight="1" spans="1:13">
      <c r="A9" s="61"/>
      <c r="B9" s="64"/>
      <c r="C9" s="29"/>
      <c r="D9" s="29"/>
      <c r="E9" s="29"/>
      <c r="F9" s="65"/>
      <c r="G9" s="66"/>
      <c r="H9" s="67"/>
      <c r="I9" s="67"/>
      <c r="J9" s="67"/>
      <c r="K9" s="66"/>
      <c r="L9" s="9"/>
      <c r="M9" s="9"/>
    </row>
    <row r="10" ht="22" customHeight="1" spans="1:13">
      <c r="A10" s="61"/>
      <c r="B10" s="64"/>
      <c r="C10" s="29"/>
      <c r="D10" s="29"/>
      <c r="E10" s="29"/>
      <c r="F10" s="65"/>
      <c r="G10" s="66"/>
      <c r="H10" s="67"/>
      <c r="I10" s="67"/>
      <c r="J10" s="67"/>
      <c r="K10" s="66"/>
      <c r="L10" s="9"/>
      <c r="M10" s="9"/>
    </row>
    <row r="11" ht="22" customHeight="1" spans="1:13">
      <c r="A11" s="61"/>
      <c r="B11" s="64"/>
      <c r="C11" s="29"/>
      <c r="D11" s="29"/>
      <c r="E11" s="29"/>
      <c r="F11" s="65"/>
      <c r="G11" s="66"/>
      <c r="H11" s="67"/>
      <c r="I11" s="67"/>
      <c r="J11" s="67"/>
      <c r="K11" s="66"/>
      <c r="L11" s="9"/>
      <c r="M11" s="9"/>
    </row>
    <row r="12" s="2" customFormat="1" ht="18.75" spans="1:13">
      <c r="A12" s="15" t="s">
        <v>291</v>
      </c>
      <c r="B12" s="16"/>
      <c r="C12" s="16"/>
      <c r="D12" s="29"/>
      <c r="E12" s="17"/>
      <c r="F12" s="65"/>
      <c r="G12" s="30"/>
      <c r="H12" s="15" t="s">
        <v>280</v>
      </c>
      <c r="I12" s="16"/>
      <c r="J12" s="16"/>
      <c r="K12" s="17"/>
      <c r="L12" s="73"/>
      <c r="M12" s="23"/>
    </row>
    <row r="13" ht="84" customHeight="1" spans="1:13">
      <c r="A13" s="68" t="s">
        <v>292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25" sqref="G2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294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37" t="s">
        <v>295</v>
      </c>
      <c r="H2" s="38"/>
      <c r="I2" s="58"/>
      <c r="J2" s="37" t="s">
        <v>296</v>
      </c>
      <c r="K2" s="38"/>
      <c r="L2" s="58"/>
      <c r="M2" s="37" t="s">
        <v>297</v>
      </c>
      <c r="N2" s="38"/>
      <c r="O2" s="58"/>
      <c r="P2" s="37" t="s">
        <v>298</v>
      </c>
      <c r="Q2" s="38"/>
      <c r="R2" s="58"/>
      <c r="S2" s="38" t="s">
        <v>299</v>
      </c>
      <c r="T2" s="38"/>
      <c r="U2" s="58"/>
      <c r="V2" s="33" t="s">
        <v>300</v>
      </c>
      <c r="W2" s="33" t="s">
        <v>276</v>
      </c>
    </row>
    <row r="3" s="1" customFormat="1" ht="16.5" spans="1:23">
      <c r="A3" s="7"/>
      <c r="B3" s="39"/>
      <c r="C3" s="39"/>
      <c r="D3" s="39"/>
      <c r="E3" s="39"/>
      <c r="F3" s="39"/>
      <c r="G3" s="4" t="s">
        <v>301</v>
      </c>
      <c r="H3" s="4" t="s">
        <v>67</v>
      </c>
      <c r="I3" s="4" t="s">
        <v>267</v>
      </c>
      <c r="J3" s="4" t="s">
        <v>301</v>
      </c>
      <c r="K3" s="4" t="s">
        <v>67</v>
      </c>
      <c r="L3" s="4" t="s">
        <v>267</v>
      </c>
      <c r="M3" s="4" t="s">
        <v>301</v>
      </c>
      <c r="N3" s="4" t="s">
        <v>67</v>
      </c>
      <c r="O3" s="4" t="s">
        <v>267</v>
      </c>
      <c r="P3" s="4" t="s">
        <v>301</v>
      </c>
      <c r="Q3" s="4" t="s">
        <v>67</v>
      </c>
      <c r="R3" s="4" t="s">
        <v>267</v>
      </c>
      <c r="S3" s="4" t="s">
        <v>301</v>
      </c>
      <c r="T3" s="4" t="s">
        <v>67</v>
      </c>
      <c r="U3" s="4" t="s">
        <v>267</v>
      </c>
      <c r="V3" s="60"/>
      <c r="W3" s="60"/>
    </row>
    <row r="4" ht="18.75" spans="1:23">
      <c r="A4" s="40" t="s">
        <v>302</v>
      </c>
      <c r="B4" s="41" t="s">
        <v>278</v>
      </c>
      <c r="C4" s="25">
        <v>24020520</v>
      </c>
      <c r="D4" s="25" t="s">
        <v>277</v>
      </c>
      <c r="E4" s="11" t="s">
        <v>112</v>
      </c>
      <c r="F4" s="12" t="s">
        <v>62</v>
      </c>
      <c r="G4" s="28"/>
      <c r="H4" s="42"/>
      <c r="I4" s="42"/>
      <c r="J4" s="42"/>
      <c r="K4" s="28"/>
      <c r="L4" s="28"/>
      <c r="M4" s="14"/>
      <c r="N4" s="14"/>
      <c r="O4" s="14"/>
      <c r="P4" s="14"/>
      <c r="Q4" s="14"/>
      <c r="R4" s="14"/>
      <c r="S4" s="14"/>
      <c r="T4" s="14"/>
      <c r="U4" s="14"/>
      <c r="V4" s="14" t="s">
        <v>303</v>
      </c>
      <c r="W4" s="14"/>
    </row>
    <row r="5" ht="18.75" spans="1:23">
      <c r="A5" s="43"/>
      <c r="B5" s="44"/>
      <c r="C5" s="25">
        <v>24020519</v>
      </c>
      <c r="D5" s="25" t="s">
        <v>277</v>
      </c>
      <c r="E5" s="11" t="s">
        <v>111</v>
      </c>
      <c r="F5" s="12" t="s">
        <v>62</v>
      </c>
      <c r="G5" s="45" t="s">
        <v>304</v>
      </c>
      <c r="H5" s="46"/>
      <c r="I5" s="59"/>
      <c r="J5" s="45" t="s">
        <v>305</v>
      </c>
      <c r="K5" s="46"/>
      <c r="L5" s="59"/>
      <c r="M5" s="37" t="s">
        <v>306</v>
      </c>
      <c r="N5" s="38"/>
      <c r="O5" s="58"/>
      <c r="P5" s="37" t="s">
        <v>307</v>
      </c>
      <c r="Q5" s="38"/>
      <c r="R5" s="58"/>
      <c r="S5" s="38" t="s">
        <v>308</v>
      </c>
      <c r="T5" s="38"/>
      <c r="U5" s="58"/>
      <c r="V5" s="14"/>
      <c r="W5" s="14"/>
    </row>
    <row r="6" ht="18.75" spans="1:23">
      <c r="A6" s="43"/>
      <c r="B6" s="44"/>
      <c r="C6" s="25"/>
      <c r="D6" s="25"/>
      <c r="E6" s="11"/>
      <c r="F6" s="47"/>
      <c r="G6" s="48" t="s">
        <v>301</v>
      </c>
      <c r="H6" s="48" t="s">
        <v>67</v>
      </c>
      <c r="I6" s="48" t="s">
        <v>267</v>
      </c>
      <c r="J6" s="48" t="s">
        <v>301</v>
      </c>
      <c r="K6" s="48" t="s">
        <v>67</v>
      </c>
      <c r="L6" s="48" t="s">
        <v>267</v>
      </c>
      <c r="M6" s="4" t="s">
        <v>301</v>
      </c>
      <c r="N6" s="4" t="s">
        <v>67</v>
      </c>
      <c r="O6" s="4" t="s">
        <v>267</v>
      </c>
      <c r="P6" s="4" t="s">
        <v>301</v>
      </c>
      <c r="Q6" s="4" t="s">
        <v>67</v>
      </c>
      <c r="R6" s="4" t="s">
        <v>267</v>
      </c>
      <c r="S6" s="4" t="s">
        <v>301</v>
      </c>
      <c r="T6" s="4" t="s">
        <v>67</v>
      </c>
      <c r="U6" s="4" t="s">
        <v>267</v>
      </c>
      <c r="V6" s="14"/>
      <c r="W6" s="14"/>
    </row>
    <row r="7" ht="18.75" spans="1:23">
      <c r="A7" s="49"/>
      <c r="B7" s="50"/>
      <c r="C7" s="25"/>
      <c r="D7" s="25"/>
      <c r="E7" s="11"/>
      <c r="F7" s="47"/>
      <c r="G7" s="28"/>
      <c r="H7" s="42"/>
      <c r="I7" s="42"/>
      <c r="J7" s="42"/>
      <c r="K7" s="42"/>
      <c r="L7" s="2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0"/>
      <c r="B8" s="41"/>
      <c r="C8" s="51"/>
      <c r="D8" s="51"/>
      <c r="E8" s="51"/>
      <c r="F8" s="40"/>
      <c r="G8" s="14"/>
      <c r="H8" s="42"/>
      <c r="I8" s="42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ht="22" customHeight="1" spans="1:23">
      <c r="A9" s="43"/>
      <c r="B9" s="44"/>
      <c r="C9" s="49"/>
      <c r="D9" s="52"/>
      <c r="E9" s="49"/>
      <c r="F9" s="49"/>
      <c r="G9" s="14"/>
      <c r="H9" s="42"/>
      <c r="I9" s="42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0"/>
      <c r="B10" s="41"/>
      <c r="C10" s="53"/>
      <c r="D10" s="51"/>
      <c r="E10" s="53"/>
      <c r="F10" s="40"/>
      <c r="G10" s="14"/>
      <c r="H10" s="42"/>
      <c r="I10" s="42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3"/>
      <c r="B11" s="44"/>
      <c r="C11" s="54"/>
      <c r="D11" s="52"/>
      <c r="E11" s="54"/>
      <c r="F11" s="49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55"/>
      <c r="B12" s="55"/>
      <c r="C12" s="55"/>
      <c r="D12" s="55"/>
      <c r="E12" s="55"/>
      <c r="F12" s="55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4"/>
      <c r="B13" s="54"/>
      <c r="C13" s="54"/>
      <c r="D13" s="54"/>
      <c r="E13" s="54"/>
      <c r="F13" s="5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5"/>
      <c r="B14" s="55"/>
      <c r="C14" s="55"/>
      <c r="D14" s="55"/>
      <c r="E14" s="55"/>
      <c r="F14" s="5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4"/>
      <c r="B15" s="54"/>
      <c r="C15" s="54"/>
      <c r="D15" s="54"/>
      <c r="E15" s="54"/>
      <c r="F15" s="5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5" t="s">
        <v>291</v>
      </c>
      <c r="B17" s="16"/>
      <c r="C17" s="16"/>
      <c r="D17" s="16"/>
      <c r="E17" s="17"/>
      <c r="F17" s="18"/>
      <c r="G17" s="30"/>
      <c r="H17" s="36"/>
      <c r="I17" s="36"/>
      <c r="J17" s="15" t="s">
        <v>280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80" customHeight="1" spans="1:23">
      <c r="A18" s="56" t="s">
        <v>309</v>
      </c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311</v>
      </c>
      <c r="B2" s="33" t="s">
        <v>263</v>
      </c>
      <c r="C2" s="33" t="s">
        <v>264</v>
      </c>
      <c r="D2" s="33" t="s">
        <v>265</v>
      </c>
      <c r="E2" s="33" t="s">
        <v>266</v>
      </c>
      <c r="F2" s="33" t="s">
        <v>267</v>
      </c>
      <c r="G2" s="32" t="s">
        <v>312</v>
      </c>
      <c r="H2" s="32" t="s">
        <v>313</v>
      </c>
      <c r="I2" s="32" t="s">
        <v>314</v>
      </c>
      <c r="J2" s="32" t="s">
        <v>313</v>
      </c>
      <c r="K2" s="32" t="s">
        <v>315</v>
      </c>
      <c r="L2" s="32" t="s">
        <v>313</v>
      </c>
      <c r="M2" s="33" t="s">
        <v>300</v>
      </c>
      <c r="N2" s="33" t="s">
        <v>276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4" t="s">
        <v>311</v>
      </c>
      <c r="B4" s="35" t="s">
        <v>316</v>
      </c>
      <c r="C4" s="35" t="s">
        <v>301</v>
      </c>
      <c r="D4" s="35" t="s">
        <v>265</v>
      </c>
      <c r="E4" s="33" t="s">
        <v>266</v>
      </c>
      <c r="F4" s="33" t="s">
        <v>267</v>
      </c>
      <c r="G4" s="32" t="s">
        <v>312</v>
      </c>
      <c r="H4" s="32" t="s">
        <v>313</v>
      </c>
      <c r="I4" s="32" t="s">
        <v>314</v>
      </c>
      <c r="J4" s="32" t="s">
        <v>313</v>
      </c>
      <c r="K4" s="32" t="s">
        <v>315</v>
      </c>
      <c r="L4" s="32" t="s">
        <v>313</v>
      </c>
      <c r="M4" s="33" t="s">
        <v>300</v>
      </c>
      <c r="N4" s="33" t="s">
        <v>276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317</v>
      </c>
      <c r="B11" s="16"/>
      <c r="C11" s="16"/>
      <c r="D11" s="17"/>
      <c r="E11" s="18"/>
      <c r="F11" s="36"/>
      <c r="G11" s="30"/>
      <c r="H11" s="36"/>
      <c r="I11" s="15" t="s">
        <v>318</v>
      </c>
      <c r="J11" s="16"/>
      <c r="K11" s="16"/>
      <c r="L11" s="16"/>
      <c r="M11" s="16"/>
      <c r="N11" s="23"/>
    </row>
    <row r="12" ht="16.5" spans="1:14">
      <c r="A12" s="19" t="s">
        <v>319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23" sqref="F23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294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300</v>
      </c>
      <c r="L2" s="5" t="s">
        <v>276</v>
      </c>
    </row>
    <row r="3" ht="18.75" spans="1:12">
      <c r="A3" s="24" t="s">
        <v>302</v>
      </c>
      <c r="B3" s="25" t="s">
        <v>278</v>
      </c>
      <c r="C3" s="25">
        <v>24020520</v>
      </c>
      <c r="D3" s="26" t="s">
        <v>277</v>
      </c>
      <c r="E3" s="11" t="s">
        <v>112</v>
      </c>
      <c r="F3" s="12" t="s">
        <v>62</v>
      </c>
      <c r="G3" s="27" t="s">
        <v>325</v>
      </c>
      <c r="H3" s="28" t="s">
        <v>326</v>
      </c>
      <c r="I3" s="28"/>
      <c r="J3" s="14"/>
      <c r="K3" s="31" t="s">
        <v>327</v>
      </c>
      <c r="L3" s="14" t="s">
        <v>290</v>
      </c>
    </row>
    <row r="4" ht="18.75" spans="1:12">
      <c r="A4" s="24" t="s">
        <v>302</v>
      </c>
      <c r="B4" s="25" t="s">
        <v>278</v>
      </c>
      <c r="C4" s="25">
        <v>24020519</v>
      </c>
      <c r="D4" s="26" t="s">
        <v>277</v>
      </c>
      <c r="E4" s="11" t="s">
        <v>111</v>
      </c>
      <c r="F4" s="12" t="s">
        <v>62</v>
      </c>
      <c r="G4" s="27" t="s">
        <v>325</v>
      </c>
      <c r="H4" s="28" t="s">
        <v>326</v>
      </c>
      <c r="I4" s="28"/>
      <c r="J4" s="14"/>
      <c r="K4" s="31" t="s">
        <v>327</v>
      </c>
      <c r="L4" s="14" t="s">
        <v>290</v>
      </c>
    </row>
    <row r="5" ht="18.75" spans="1:12">
      <c r="A5" s="24"/>
      <c r="B5" s="25"/>
      <c r="C5" s="25"/>
      <c r="D5" s="25"/>
      <c r="E5" s="11"/>
      <c r="F5" s="12"/>
      <c r="G5" s="27"/>
      <c r="H5" s="28"/>
      <c r="I5" s="9"/>
      <c r="J5" s="9"/>
      <c r="K5" s="31" t="s">
        <v>327</v>
      </c>
      <c r="L5" s="14" t="s">
        <v>290</v>
      </c>
    </row>
    <row r="6" ht="18.75" spans="1:12">
      <c r="A6" s="24"/>
      <c r="B6" s="25"/>
      <c r="C6" s="25"/>
      <c r="D6" s="25"/>
      <c r="E6" s="11"/>
      <c r="F6" s="12"/>
      <c r="G6" s="27"/>
      <c r="H6" s="28"/>
      <c r="I6" s="9"/>
      <c r="J6" s="9"/>
      <c r="K6" s="31" t="s">
        <v>327</v>
      </c>
      <c r="L6" s="14" t="s">
        <v>290</v>
      </c>
    </row>
    <row r="7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328</v>
      </c>
      <c r="B9" s="16"/>
      <c r="C9" s="16"/>
      <c r="D9" s="16"/>
      <c r="E9" s="17"/>
      <c r="F9" s="18"/>
      <c r="G9" s="30"/>
      <c r="H9" s="15" t="s">
        <v>329</v>
      </c>
      <c r="I9" s="16"/>
      <c r="J9" s="16"/>
      <c r="K9" s="16"/>
      <c r="L9" s="23"/>
    </row>
    <row r="10" ht="16.5" spans="1:12">
      <c r="A10" s="19" t="s">
        <v>330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4" sqref="H4:H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262</v>
      </c>
      <c r="B2" s="5" t="s">
        <v>267</v>
      </c>
      <c r="C2" s="5" t="s">
        <v>301</v>
      </c>
      <c r="D2" s="5" t="s">
        <v>265</v>
      </c>
      <c r="E2" s="5" t="s">
        <v>266</v>
      </c>
      <c r="F2" s="4" t="s">
        <v>332</v>
      </c>
      <c r="G2" s="4" t="s">
        <v>284</v>
      </c>
      <c r="H2" s="6" t="s">
        <v>285</v>
      </c>
      <c r="I2" s="21" t="s">
        <v>287</v>
      </c>
    </row>
    <row r="3" s="1" customFormat="1" ht="16.5" spans="1:9">
      <c r="A3" s="4"/>
      <c r="B3" s="7"/>
      <c r="C3" s="7"/>
      <c r="D3" s="7"/>
      <c r="E3" s="7"/>
      <c r="F3" s="4" t="s">
        <v>333</v>
      </c>
      <c r="G3" s="4" t="s">
        <v>288</v>
      </c>
      <c r="H3" s="8"/>
      <c r="I3" s="22"/>
    </row>
    <row r="4" ht="18.75" spans="1:9">
      <c r="A4" s="9">
        <v>1</v>
      </c>
      <c r="B4" s="9" t="s">
        <v>334</v>
      </c>
      <c r="C4" s="10" t="s">
        <v>335</v>
      </c>
      <c r="D4" s="11" t="s">
        <v>112</v>
      </c>
      <c r="E4" s="12" t="s">
        <v>62</v>
      </c>
      <c r="F4" s="13">
        <v>-0.05</v>
      </c>
      <c r="G4" s="13">
        <v>-0.04</v>
      </c>
      <c r="H4" s="13">
        <f>G4+F4</f>
        <v>-0.09</v>
      </c>
      <c r="I4" s="14" t="s">
        <v>290</v>
      </c>
    </row>
    <row r="5" ht="18.75" spans="1:9">
      <c r="A5" s="9">
        <v>2</v>
      </c>
      <c r="B5" s="9" t="s">
        <v>334</v>
      </c>
      <c r="C5" s="10" t="s">
        <v>335</v>
      </c>
      <c r="D5" s="11" t="s">
        <v>111</v>
      </c>
      <c r="E5" s="12" t="s">
        <v>62</v>
      </c>
      <c r="F5" s="13">
        <v>-0.06</v>
      </c>
      <c r="G5" s="13">
        <v>-0.04</v>
      </c>
      <c r="H5" s="13">
        <f>G5+F5</f>
        <v>-0.1</v>
      </c>
      <c r="I5" s="14" t="s">
        <v>290</v>
      </c>
    </row>
    <row r="6" spans="1:9">
      <c r="A6" s="9"/>
      <c r="B6" s="9"/>
      <c r="C6" s="14"/>
      <c r="D6" s="14"/>
      <c r="E6" s="14"/>
      <c r="F6" s="14"/>
      <c r="G6" s="14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336</v>
      </c>
      <c r="B12" s="16"/>
      <c r="C12" s="16"/>
      <c r="D12" s="17"/>
      <c r="E12" s="18"/>
      <c r="F12" s="15" t="s">
        <v>337</v>
      </c>
      <c r="G12" s="16"/>
      <c r="H12" s="17"/>
      <c r="I12" s="23"/>
    </row>
    <row r="13" ht="16.5" spans="1:9">
      <c r="A13" s="19" t="s">
        <v>338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1" t="s">
        <v>35</v>
      </c>
      <c r="C2" s="482"/>
      <c r="D2" s="482"/>
      <c r="E2" s="482"/>
      <c r="F2" s="482"/>
      <c r="G2" s="482"/>
      <c r="H2" s="482"/>
      <c r="I2" s="496"/>
    </row>
    <row r="3" ht="27.95" customHeight="1" spans="2:9">
      <c r="B3" s="483"/>
      <c r="C3" s="484"/>
      <c r="D3" s="485" t="s">
        <v>36</v>
      </c>
      <c r="E3" s="486"/>
      <c r="F3" s="487" t="s">
        <v>37</v>
      </c>
      <c r="G3" s="488"/>
      <c r="H3" s="485" t="s">
        <v>38</v>
      </c>
      <c r="I3" s="497"/>
    </row>
    <row r="4" ht="27.95" customHeight="1" spans="2:9">
      <c r="B4" s="483" t="s">
        <v>39</v>
      </c>
      <c r="C4" s="484" t="s">
        <v>40</v>
      </c>
      <c r="D4" s="484" t="s">
        <v>41</v>
      </c>
      <c r="E4" s="484" t="s">
        <v>42</v>
      </c>
      <c r="F4" s="489" t="s">
        <v>41</v>
      </c>
      <c r="G4" s="489" t="s">
        <v>42</v>
      </c>
      <c r="H4" s="484" t="s">
        <v>41</v>
      </c>
      <c r="I4" s="498" t="s">
        <v>42</v>
      </c>
    </row>
    <row r="5" ht="27.95" customHeight="1" spans="2:9">
      <c r="B5" s="490" t="s">
        <v>43</v>
      </c>
      <c r="C5" s="9">
        <v>13</v>
      </c>
      <c r="D5" s="9">
        <v>0</v>
      </c>
      <c r="E5" s="9">
        <v>1</v>
      </c>
      <c r="F5" s="491">
        <v>0</v>
      </c>
      <c r="G5" s="491">
        <v>1</v>
      </c>
      <c r="H5" s="9">
        <v>1</v>
      </c>
      <c r="I5" s="499">
        <v>2</v>
      </c>
    </row>
    <row r="6" ht="27.95" customHeight="1" spans="2:9">
      <c r="B6" s="490" t="s">
        <v>44</v>
      </c>
      <c r="C6" s="9">
        <v>20</v>
      </c>
      <c r="D6" s="9">
        <v>0</v>
      </c>
      <c r="E6" s="9">
        <v>1</v>
      </c>
      <c r="F6" s="491">
        <v>1</v>
      </c>
      <c r="G6" s="491">
        <v>2</v>
      </c>
      <c r="H6" s="9">
        <v>2</v>
      </c>
      <c r="I6" s="499">
        <v>3</v>
      </c>
    </row>
    <row r="7" ht="27.95" customHeight="1" spans="2:9">
      <c r="B7" s="490" t="s">
        <v>45</v>
      </c>
      <c r="C7" s="9">
        <v>32</v>
      </c>
      <c r="D7" s="9">
        <v>0</v>
      </c>
      <c r="E7" s="9">
        <v>1</v>
      </c>
      <c r="F7" s="491">
        <v>2</v>
      </c>
      <c r="G7" s="491">
        <v>3</v>
      </c>
      <c r="H7" s="9">
        <v>3</v>
      </c>
      <c r="I7" s="499">
        <v>4</v>
      </c>
    </row>
    <row r="8" ht="27.95" customHeight="1" spans="2:9">
      <c r="B8" s="490" t="s">
        <v>46</v>
      </c>
      <c r="C8" s="9">
        <v>50</v>
      </c>
      <c r="D8" s="9">
        <v>1</v>
      </c>
      <c r="E8" s="9">
        <v>2</v>
      </c>
      <c r="F8" s="491">
        <v>3</v>
      </c>
      <c r="G8" s="491">
        <v>4</v>
      </c>
      <c r="H8" s="9">
        <v>5</v>
      </c>
      <c r="I8" s="499">
        <v>6</v>
      </c>
    </row>
    <row r="9" ht="27.95" customHeight="1" spans="2:9">
      <c r="B9" s="490" t="s">
        <v>47</v>
      </c>
      <c r="C9" s="9">
        <v>80</v>
      </c>
      <c r="D9" s="9">
        <v>2</v>
      </c>
      <c r="E9" s="9">
        <v>3</v>
      </c>
      <c r="F9" s="491">
        <v>5</v>
      </c>
      <c r="G9" s="491">
        <v>6</v>
      </c>
      <c r="H9" s="9">
        <v>7</v>
      </c>
      <c r="I9" s="499">
        <v>8</v>
      </c>
    </row>
    <row r="10" ht="27.95" customHeight="1" spans="2:9">
      <c r="B10" s="490" t="s">
        <v>48</v>
      </c>
      <c r="C10" s="9">
        <v>125</v>
      </c>
      <c r="D10" s="9">
        <v>3</v>
      </c>
      <c r="E10" s="9">
        <v>4</v>
      </c>
      <c r="F10" s="491">
        <v>7</v>
      </c>
      <c r="G10" s="491">
        <v>8</v>
      </c>
      <c r="H10" s="9">
        <v>10</v>
      </c>
      <c r="I10" s="499">
        <v>11</v>
      </c>
    </row>
    <row r="11" ht="27.95" customHeight="1" spans="2:9">
      <c r="B11" s="490" t="s">
        <v>49</v>
      </c>
      <c r="C11" s="9">
        <v>200</v>
      </c>
      <c r="D11" s="9">
        <v>5</v>
      </c>
      <c r="E11" s="9">
        <v>6</v>
      </c>
      <c r="F11" s="491">
        <v>10</v>
      </c>
      <c r="G11" s="491">
        <v>11</v>
      </c>
      <c r="H11" s="9">
        <v>14</v>
      </c>
      <c r="I11" s="499">
        <v>15</v>
      </c>
    </row>
    <row r="12" ht="27.95" customHeight="1" spans="2:9">
      <c r="B12" s="492" t="s">
        <v>50</v>
      </c>
      <c r="C12" s="493">
        <v>315</v>
      </c>
      <c r="D12" s="493">
        <v>7</v>
      </c>
      <c r="E12" s="493">
        <v>8</v>
      </c>
      <c r="F12" s="494">
        <v>14</v>
      </c>
      <c r="G12" s="494">
        <v>15</v>
      </c>
      <c r="H12" s="493">
        <v>21</v>
      </c>
      <c r="I12" s="500">
        <v>22</v>
      </c>
    </row>
    <row r="14" spans="2:4">
      <c r="B14" s="495" t="s">
        <v>51</v>
      </c>
      <c r="C14" s="495"/>
      <c r="D14" s="4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88" customWidth="1"/>
    <col min="2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410" t="s">
        <v>52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ht="15" spans="1:11">
      <c r="A2" s="289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63" t="s">
        <v>56</v>
      </c>
      <c r="J2" s="363"/>
      <c r="K2" s="364"/>
    </row>
    <row r="3" ht="14.25" spans="1:11">
      <c r="A3" s="293" t="s">
        <v>58</v>
      </c>
      <c r="B3" s="294"/>
      <c r="C3" s="295"/>
      <c r="D3" s="296" t="s">
        <v>59</v>
      </c>
      <c r="E3" s="297"/>
      <c r="F3" s="297"/>
      <c r="G3" s="298"/>
      <c r="H3" s="296" t="s">
        <v>60</v>
      </c>
      <c r="I3" s="297"/>
      <c r="J3" s="297"/>
      <c r="K3" s="298"/>
    </row>
    <row r="4" ht="14.25" spans="1:11">
      <c r="A4" s="299" t="s">
        <v>61</v>
      </c>
      <c r="B4" s="148" t="s">
        <v>62</v>
      </c>
      <c r="C4" s="149"/>
      <c r="D4" s="299" t="s">
        <v>63</v>
      </c>
      <c r="E4" s="300"/>
      <c r="F4" s="301">
        <v>45438</v>
      </c>
      <c r="G4" s="302"/>
      <c r="H4" s="299" t="s">
        <v>64</v>
      </c>
      <c r="I4" s="300"/>
      <c r="J4" s="148" t="s">
        <v>65</v>
      </c>
      <c r="K4" s="149" t="s">
        <v>66</v>
      </c>
    </row>
    <row r="5" ht="14.25" spans="1:11">
      <c r="A5" s="303" t="s">
        <v>67</v>
      </c>
      <c r="B5" s="148" t="s">
        <v>68</v>
      </c>
      <c r="C5" s="149"/>
      <c r="D5" s="299" t="s">
        <v>69</v>
      </c>
      <c r="E5" s="300"/>
      <c r="F5" s="301">
        <v>45407</v>
      </c>
      <c r="G5" s="302"/>
      <c r="H5" s="299" t="s">
        <v>70</v>
      </c>
      <c r="I5" s="300"/>
      <c r="J5" s="148" t="s">
        <v>65</v>
      </c>
      <c r="K5" s="149" t="s">
        <v>66</v>
      </c>
    </row>
    <row r="6" ht="14.25" spans="1:11">
      <c r="A6" s="299" t="s">
        <v>71</v>
      </c>
      <c r="B6" s="304" t="s">
        <v>72</v>
      </c>
      <c r="C6" s="305">
        <v>6</v>
      </c>
      <c r="D6" s="303" t="s">
        <v>73</v>
      </c>
      <c r="E6" s="306"/>
      <c r="F6" s="301">
        <v>45417</v>
      </c>
      <c r="G6" s="302"/>
      <c r="H6" s="299" t="s">
        <v>74</v>
      </c>
      <c r="I6" s="300"/>
      <c r="J6" s="148" t="s">
        <v>65</v>
      </c>
      <c r="K6" s="149" t="s">
        <v>66</v>
      </c>
    </row>
    <row r="7" ht="14.25" spans="1:11">
      <c r="A7" s="299" t="s">
        <v>75</v>
      </c>
      <c r="B7" s="307">
        <v>1048</v>
      </c>
      <c r="C7" s="308"/>
      <c r="D7" s="303" t="s">
        <v>76</v>
      </c>
      <c r="E7" s="309"/>
      <c r="F7" s="301">
        <v>45422</v>
      </c>
      <c r="G7" s="302"/>
      <c r="H7" s="299" t="s">
        <v>77</v>
      </c>
      <c r="I7" s="300"/>
      <c r="J7" s="148" t="s">
        <v>65</v>
      </c>
      <c r="K7" s="149" t="s">
        <v>66</v>
      </c>
    </row>
    <row r="8" ht="15" spans="1:11">
      <c r="A8" s="310" t="s">
        <v>78</v>
      </c>
      <c r="B8" s="311" t="s">
        <v>79</v>
      </c>
      <c r="C8" s="312"/>
      <c r="D8" s="313" t="s">
        <v>80</v>
      </c>
      <c r="E8" s="314"/>
      <c r="F8" s="315">
        <v>45427</v>
      </c>
      <c r="G8" s="316"/>
      <c r="H8" s="313" t="s">
        <v>81</v>
      </c>
      <c r="I8" s="314"/>
      <c r="J8" s="333" t="s">
        <v>65</v>
      </c>
      <c r="K8" s="365" t="s">
        <v>66</v>
      </c>
    </row>
    <row r="9" ht="15" spans="1:11">
      <c r="A9" s="411" t="s">
        <v>82</v>
      </c>
      <c r="B9" s="412"/>
      <c r="C9" s="412"/>
      <c r="D9" s="413"/>
      <c r="E9" s="413"/>
      <c r="F9" s="413"/>
      <c r="G9" s="413"/>
      <c r="H9" s="413"/>
      <c r="I9" s="413"/>
      <c r="J9" s="413"/>
      <c r="K9" s="462"/>
    </row>
    <row r="10" ht="15" spans="1:11">
      <c r="A10" s="414" t="s">
        <v>83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63"/>
    </row>
    <row r="11" ht="14.25" spans="1:11">
      <c r="A11" s="416" t="s">
        <v>84</v>
      </c>
      <c r="B11" s="417" t="s">
        <v>85</v>
      </c>
      <c r="C11" s="418" t="s">
        <v>86</v>
      </c>
      <c r="D11" s="419"/>
      <c r="E11" s="420" t="s">
        <v>87</v>
      </c>
      <c r="F11" s="417" t="s">
        <v>85</v>
      </c>
      <c r="G11" s="418" t="s">
        <v>86</v>
      </c>
      <c r="H11" s="418" t="s">
        <v>88</v>
      </c>
      <c r="I11" s="420" t="s">
        <v>89</v>
      </c>
      <c r="J11" s="417" t="s">
        <v>85</v>
      </c>
      <c r="K11" s="464" t="s">
        <v>86</v>
      </c>
    </row>
    <row r="12" ht="14.25" spans="1:11">
      <c r="A12" s="303" t="s">
        <v>90</v>
      </c>
      <c r="B12" s="323" t="s">
        <v>85</v>
      </c>
      <c r="C12" s="148" t="s">
        <v>86</v>
      </c>
      <c r="D12" s="309"/>
      <c r="E12" s="306" t="s">
        <v>91</v>
      </c>
      <c r="F12" s="323" t="s">
        <v>85</v>
      </c>
      <c r="G12" s="148" t="s">
        <v>86</v>
      </c>
      <c r="H12" s="148" t="s">
        <v>88</v>
      </c>
      <c r="I12" s="306" t="s">
        <v>92</v>
      </c>
      <c r="J12" s="323" t="s">
        <v>85</v>
      </c>
      <c r="K12" s="149" t="s">
        <v>86</v>
      </c>
    </row>
    <row r="13" ht="14.25" spans="1:11">
      <c r="A13" s="303" t="s">
        <v>93</v>
      </c>
      <c r="B13" s="323" t="s">
        <v>85</v>
      </c>
      <c r="C13" s="148" t="s">
        <v>86</v>
      </c>
      <c r="D13" s="309"/>
      <c r="E13" s="306" t="s">
        <v>94</v>
      </c>
      <c r="F13" s="148" t="s">
        <v>95</v>
      </c>
      <c r="G13" s="148" t="s">
        <v>96</v>
      </c>
      <c r="H13" s="148" t="s">
        <v>88</v>
      </c>
      <c r="I13" s="306" t="s">
        <v>97</v>
      </c>
      <c r="J13" s="323" t="s">
        <v>85</v>
      </c>
      <c r="K13" s="149" t="s">
        <v>86</v>
      </c>
    </row>
    <row r="14" ht="15" spans="1:11">
      <c r="A14" s="313" t="s">
        <v>98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67"/>
    </row>
    <row r="15" ht="15" spans="1:11">
      <c r="A15" s="414" t="s">
        <v>99</v>
      </c>
      <c r="B15" s="415"/>
      <c r="C15" s="415"/>
      <c r="D15" s="415"/>
      <c r="E15" s="415"/>
      <c r="F15" s="415"/>
      <c r="G15" s="415"/>
      <c r="H15" s="415"/>
      <c r="I15" s="415"/>
      <c r="J15" s="415"/>
      <c r="K15" s="463"/>
    </row>
    <row r="16" ht="14.25" spans="1:11">
      <c r="A16" s="421" t="s">
        <v>100</v>
      </c>
      <c r="B16" s="418" t="s">
        <v>95</v>
      </c>
      <c r="C16" s="418" t="s">
        <v>96</v>
      </c>
      <c r="D16" s="422"/>
      <c r="E16" s="423" t="s">
        <v>101</v>
      </c>
      <c r="F16" s="418" t="s">
        <v>95</v>
      </c>
      <c r="G16" s="418" t="s">
        <v>96</v>
      </c>
      <c r="H16" s="424"/>
      <c r="I16" s="423" t="s">
        <v>102</v>
      </c>
      <c r="J16" s="418" t="s">
        <v>95</v>
      </c>
      <c r="K16" s="464" t="s">
        <v>96</v>
      </c>
    </row>
    <row r="17" customHeight="1" spans="1:22">
      <c r="A17" s="340" t="s">
        <v>103</v>
      </c>
      <c r="B17" s="148" t="s">
        <v>95</v>
      </c>
      <c r="C17" s="148" t="s">
        <v>96</v>
      </c>
      <c r="D17" s="425"/>
      <c r="E17" s="341" t="s">
        <v>104</v>
      </c>
      <c r="F17" s="148" t="s">
        <v>95</v>
      </c>
      <c r="G17" s="148" t="s">
        <v>96</v>
      </c>
      <c r="H17" s="426"/>
      <c r="I17" s="341" t="s">
        <v>105</v>
      </c>
      <c r="J17" s="148" t="s">
        <v>95</v>
      </c>
      <c r="K17" s="149" t="s">
        <v>96</v>
      </c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V17" s="465"/>
    </row>
    <row r="18" ht="18" customHeight="1" spans="1:11">
      <c r="A18" s="427" t="s">
        <v>106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66"/>
    </row>
    <row r="19" s="409" customFormat="1" ht="18" customHeight="1" spans="1:11">
      <c r="A19" s="414" t="s">
        <v>107</v>
      </c>
      <c r="B19" s="415"/>
      <c r="C19" s="415"/>
      <c r="D19" s="415"/>
      <c r="E19" s="415"/>
      <c r="F19" s="415"/>
      <c r="G19" s="415"/>
      <c r="H19" s="415"/>
      <c r="I19" s="415"/>
      <c r="J19" s="415"/>
      <c r="K19" s="463"/>
    </row>
    <row r="20" customHeight="1" spans="1:11">
      <c r="A20" s="429" t="s">
        <v>108</v>
      </c>
      <c r="B20" s="430"/>
      <c r="C20" s="430"/>
      <c r="D20" s="430"/>
      <c r="E20" s="430"/>
      <c r="F20" s="430"/>
      <c r="G20" s="430"/>
      <c r="H20" s="430"/>
      <c r="I20" s="430"/>
      <c r="J20" s="430"/>
      <c r="K20" s="467"/>
    </row>
    <row r="21" ht="21.75" customHeight="1" spans="1:11">
      <c r="A21" s="431" t="s">
        <v>109</v>
      </c>
      <c r="B21" s="104"/>
      <c r="C21" s="432">
        <v>120</v>
      </c>
      <c r="D21" s="432">
        <v>130</v>
      </c>
      <c r="E21" s="432">
        <v>140</v>
      </c>
      <c r="F21" s="432">
        <v>150</v>
      </c>
      <c r="G21" s="432">
        <v>160</v>
      </c>
      <c r="H21" s="433">
        <v>165</v>
      </c>
      <c r="I21" s="104"/>
      <c r="J21" s="468"/>
      <c r="K21" s="372" t="s">
        <v>110</v>
      </c>
    </row>
    <row r="22" ht="23" customHeight="1" spans="1:11">
      <c r="A22" s="434" t="s">
        <v>111</v>
      </c>
      <c r="B22" s="435"/>
      <c r="C22" s="435" t="s">
        <v>95</v>
      </c>
      <c r="D22" s="435" t="s">
        <v>95</v>
      </c>
      <c r="E22" s="435" t="s">
        <v>95</v>
      </c>
      <c r="F22" s="435" t="s">
        <v>95</v>
      </c>
      <c r="G22" s="435" t="s">
        <v>95</v>
      </c>
      <c r="H22" s="435" t="s">
        <v>95</v>
      </c>
      <c r="I22" s="435"/>
      <c r="J22" s="435"/>
      <c r="K22" s="469" t="s">
        <v>95</v>
      </c>
    </row>
    <row r="23" ht="23" customHeight="1" spans="1:11">
      <c r="A23" s="434" t="s">
        <v>112</v>
      </c>
      <c r="B23" s="435"/>
      <c r="C23" s="435" t="s">
        <v>95</v>
      </c>
      <c r="D23" s="435" t="s">
        <v>95</v>
      </c>
      <c r="E23" s="435" t="s">
        <v>95</v>
      </c>
      <c r="F23" s="435" t="s">
        <v>95</v>
      </c>
      <c r="G23" s="435" t="s">
        <v>95</v>
      </c>
      <c r="H23" s="435" t="s">
        <v>95</v>
      </c>
      <c r="I23" s="435"/>
      <c r="J23" s="435"/>
      <c r="K23" s="469" t="s">
        <v>95</v>
      </c>
    </row>
    <row r="24" ht="23" customHeight="1" spans="1:11">
      <c r="A24" s="436"/>
      <c r="B24" s="437"/>
      <c r="C24" s="435"/>
      <c r="D24" s="435"/>
      <c r="E24" s="435"/>
      <c r="F24" s="435"/>
      <c r="G24" s="435"/>
      <c r="H24" s="435"/>
      <c r="I24" s="437"/>
      <c r="J24" s="437"/>
      <c r="K24" s="470"/>
    </row>
    <row r="25" ht="23" customHeight="1" spans="1:11">
      <c r="A25" s="436"/>
      <c r="B25" s="438"/>
      <c r="C25" s="435"/>
      <c r="D25" s="435"/>
      <c r="E25" s="435"/>
      <c r="F25" s="435"/>
      <c r="G25" s="435"/>
      <c r="H25" s="435"/>
      <c r="I25" s="438"/>
      <c r="J25" s="438"/>
      <c r="K25" s="470"/>
    </row>
    <row r="26" ht="23" customHeight="1" spans="1:11">
      <c r="A26" s="439"/>
      <c r="B26" s="438"/>
      <c r="C26" s="438"/>
      <c r="D26" s="438"/>
      <c r="E26" s="438"/>
      <c r="F26" s="438"/>
      <c r="G26" s="438"/>
      <c r="H26" s="438"/>
      <c r="I26" s="438"/>
      <c r="J26" s="438"/>
      <c r="K26" s="470"/>
    </row>
    <row r="27" ht="23" customHeight="1" spans="1:11">
      <c r="A27" s="439"/>
      <c r="B27" s="438"/>
      <c r="C27" s="438"/>
      <c r="D27" s="438"/>
      <c r="E27" s="438"/>
      <c r="F27" s="438"/>
      <c r="G27" s="438"/>
      <c r="H27" s="438"/>
      <c r="I27" s="438"/>
      <c r="J27" s="438"/>
      <c r="K27" s="470"/>
    </row>
    <row r="28" ht="18" customHeight="1" spans="1:11">
      <c r="A28" s="440" t="s">
        <v>113</v>
      </c>
      <c r="B28" s="441"/>
      <c r="C28" s="441"/>
      <c r="D28" s="441"/>
      <c r="E28" s="441"/>
      <c r="F28" s="441"/>
      <c r="G28" s="441"/>
      <c r="H28" s="441"/>
      <c r="I28" s="441"/>
      <c r="J28" s="441"/>
      <c r="K28" s="471"/>
    </row>
    <row r="29" ht="18.75" customHeight="1" spans="1:11">
      <c r="A29" s="442"/>
      <c r="B29" s="443"/>
      <c r="C29" s="443"/>
      <c r="D29" s="443"/>
      <c r="E29" s="443"/>
      <c r="F29" s="443"/>
      <c r="G29" s="443"/>
      <c r="H29" s="443"/>
      <c r="I29" s="443"/>
      <c r="J29" s="443"/>
      <c r="K29" s="472"/>
    </row>
    <row r="30" ht="18.75" customHeight="1" spans="1:11">
      <c r="A30" s="444"/>
      <c r="B30" s="445"/>
      <c r="C30" s="445"/>
      <c r="D30" s="445"/>
      <c r="E30" s="445"/>
      <c r="F30" s="445"/>
      <c r="G30" s="445"/>
      <c r="H30" s="445"/>
      <c r="I30" s="445"/>
      <c r="J30" s="445"/>
      <c r="K30" s="473"/>
    </row>
    <row r="31" ht="18" customHeight="1" spans="1:11">
      <c r="A31" s="440" t="s">
        <v>114</v>
      </c>
      <c r="B31" s="441"/>
      <c r="C31" s="441"/>
      <c r="D31" s="441"/>
      <c r="E31" s="441"/>
      <c r="F31" s="441"/>
      <c r="G31" s="441"/>
      <c r="H31" s="441"/>
      <c r="I31" s="441"/>
      <c r="J31" s="441"/>
      <c r="K31" s="471"/>
    </row>
    <row r="32" ht="14.25" spans="1:11">
      <c r="A32" s="446" t="s">
        <v>115</v>
      </c>
      <c r="B32" s="447"/>
      <c r="C32" s="447"/>
      <c r="D32" s="447"/>
      <c r="E32" s="447"/>
      <c r="F32" s="447"/>
      <c r="G32" s="447"/>
      <c r="H32" s="447"/>
      <c r="I32" s="447"/>
      <c r="J32" s="447"/>
      <c r="K32" s="474"/>
    </row>
    <row r="33" ht="15" spans="1:11">
      <c r="A33" s="156" t="s">
        <v>116</v>
      </c>
      <c r="B33" s="157"/>
      <c r="C33" s="148" t="s">
        <v>65</v>
      </c>
      <c r="D33" s="148" t="s">
        <v>66</v>
      </c>
      <c r="E33" s="448" t="s">
        <v>117</v>
      </c>
      <c r="F33" s="449"/>
      <c r="G33" s="449"/>
      <c r="H33" s="449"/>
      <c r="I33" s="449"/>
      <c r="J33" s="449"/>
      <c r="K33" s="475"/>
    </row>
    <row r="34" ht="15" spans="1:11">
      <c r="A34" s="450" t="s">
        <v>118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</row>
    <row r="35" ht="21" customHeight="1" spans="1:11">
      <c r="A35" s="451" t="s">
        <v>119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76"/>
    </row>
    <row r="36" ht="21" customHeight="1" spans="1:11">
      <c r="A36" s="348" t="s">
        <v>120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78"/>
    </row>
    <row r="37" ht="21" customHeight="1" spans="1:11">
      <c r="A37" s="348" t="s">
        <v>121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78"/>
    </row>
    <row r="38" ht="21" customHeight="1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78"/>
    </row>
    <row r="39" ht="21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78"/>
    </row>
    <row r="40" ht="21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78"/>
    </row>
    <row r="41" ht="21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78"/>
    </row>
    <row r="42" ht="15" spans="1:11">
      <c r="A42" s="343" t="s">
        <v>122</v>
      </c>
      <c r="B42" s="344"/>
      <c r="C42" s="344"/>
      <c r="D42" s="344"/>
      <c r="E42" s="344"/>
      <c r="F42" s="344"/>
      <c r="G42" s="344"/>
      <c r="H42" s="344"/>
      <c r="I42" s="344"/>
      <c r="J42" s="344"/>
      <c r="K42" s="376"/>
    </row>
    <row r="43" ht="15" spans="1:11">
      <c r="A43" s="414" t="s">
        <v>123</v>
      </c>
      <c r="B43" s="415"/>
      <c r="C43" s="415"/>
      <c r="D43" s="415"/>
      <c r="E43" s="415"/>
      <c r="F43" s="415"/>
      <c r="G43" s="415"/>
      <c r="H43" s="415"/>
      <c r="I43" s="415"/>
      <c r="J43" s="415"/>
      <c r="K43" s="463"/>
    </row>
    <row r="44" ht="14.25" spans="1:11">
      <c r="A44" s="421" t="s">
        <v>124</v>
      </c>
      <c r="B44" s="418" t="s">
        <v>95</v>
      </c>
      <c r="C44" s="418" t="s">
        <v>96</v>
      </c>
      <c r="D44" s="418" t="s">
        <v>88</v>
      </c>
      <c r="E44" s="423" t="s">
        <v>125</v>
      </c>
      <c r="F44" s="418" t="s">
        <v>95</v>
      </c>
      <c r="G44" s="418" t="s">
        <v>96</v>
      </c>
      <c r="H44" s="418" t="s">
        <v>88</v>
      </c>
      <c r="I44" s="423" t="s">
        <v>126</v>
      </c>
      <c r="J44" s="418" t="s">
        <v>95</v>
      </c>
      <c r="K44" s="464" t="s">
        <v>96</v>
      </c>
    </row>
    <row r="45" ht="14.25" spans="1:11">
      <c r="A45" s="340" t="s">
        <v>87</v>
      </c>
      <c r="B45" s="148" t="s">
        <v>95</v>
      </c>
      <c r="C45" s="148" t="s">
        <v>96</v>
      </c>
      <c r="D45" s="148" t="s">
        <v>88</v>
      </c>
      <c r="E45" s="341" t="s">
        <v>94</v>
      </c>
      <c r="F45" s="148" t="s">
        <v>95</v>
      </c>
      <c r="G45" s="148" t="s">
        <v>96</v>
      </c>
      <c r="H45" s="148" t="s">
        <v>88</v>
      </c>
      <c r="I45" s="341" t="s">
        <v>105</v>
      </c>
      <c r="J45" s="148" t="s">
        <v>95</v>
      </c>
      <c r="K45" s="149" t="s">
        <v>96</v>
      </c>
    </row>
    <row r="46" ht="15" spans="1:11">
      <c r="A46" s="313" t="s">
        <v>98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67"/>
    </row>
    <row r="47" ht="15" spans="1:11">
      <c r="A47" s="450" t="s">
        <v>127</v>
      </c>
      <c r="B47" s="450"/>
      <c r="C47" s="450"/>
      <c r="D47" s="450"/>
      <c r="E47" s="450"/>
      <c r="F47" s="450"/>
      <c r="G47" s="450"/>
      <c r="H47" s="450"/>
      <c r="I47" s="450"/>
      <c r="J47" s="450"/>
      <c r="K47" s="450"/>
    </row>
    <row r="48" ht="15" spans="1:11">
      <c r="A48" s="451"/>
      <c r="B48" s="452"/>
      <c r="C48" s="452"/>
      <c r="D48" s="452"/>
      <c r="E48" s="452"/>
      <c r="F48" s="452"/>
      <c r="G48" s="452"/>
      <c r="H48" s="452"/>
      <c r="I48" s="452"/>
      <c r="J48" s="452"/>
      <c r="K48" s="476"/>
    </row>
    <row r="49" ht="15" spans="1:11">
      <c r="A49" s="453" t="s">
        <v>128</v>
      </c>
      <c r="B49" s="454" t="s">
        <v>129</v>
      </c>
      <c r="C49" s="454"/>
      <c r="D49" s="455" t="s">
        <v>130</v>
      </c>
      <c r="E49" s="456" t="s">
        <v>131</v>
      </c>
      <c r="F49" s="457" t="s">
        <v>132</v>
      </c>
      <c r="G49" s="458">
        <v>45408</v>
      </c>
      <c r="H49" s="459" t="s">
        <v>133</v>
      </c>
      <c r="I49" s="477"/>
      <c r="J49" s="478" t="s">
        <v>134</v>
      </c>
      <c r="K49" s="479"/>
    </row>
    <row r="50" ht="15" spans="1:11">
      <c r="A50" s="450" t="s">
        <v>135</v>
      </c>
      <c r="B50" s="450"/>
      <c r="C50" s="450"/>
      <c r="D50" s="450"/>
      <c r="E50" s="450"/>
      <c r="F50" s="450"/>
      <c r="G50" s="450"/>
      <c r="H50" s="450"/>
      <c r="I50" s="450"/>
      <c r="J50" s="450"/>
      <c r="K50" s="450"/>
    </row>
    <row r="51" ht="24" customHeight="1" spans="1:11">
      <c r="A51" s="460" t="s">
        <v>136</v>
      </c>
      <c r="B51" s="461"/>
      <c r="C51" s="461"/>
      <c r="D51" s="461"/>
      <c r="E51" s="461"/>
      <c r="F51" s="461"/>
      <c r="G51" s="461"/>
      <c r="H51" s="461"/>
      <c r="I51" s="461"/>
      <c r="J51" s="461"/>
      <c r="K51" s="480"/>
    </row>
    <row r="52" ht="15" spans="1:11">
      <c r="A52" s="453" t="s">
        <v>128</v>
      </c>
      <c r="B52" s="454" t="s">
        <v>129</v>
      </c>
      <c r="C52" s="454"/>
      <c r="D52" s="455" t="s">
        <v>130</v>
      </c>
      <c r="E52" s="456" t="s">
        <v>131</v>
      </c>
      <c r="F52" s="457" t="s">
        <v>137</v>
      </c>
      <c r="G52" s="458">
        <v>45408</v>
      </c>
      <c r="H52" s="459" t="s">
        <v>133</v>
      </c>
      <c r="I52" s="477"/>
      <c r="J52" s="478" t="s">
        <v>134</v>
      </c>
      <c r="K52" s="47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A2" sqref="A2:H20"/>
    </sheetView>
  </sheetViews>
  <sheetFormatPr defaultColWidth="9" defaultRowHeight="14.25"/>
  <cols>
    <col min="1" max="1" width="19.25" style="86" customWidth="1"/>
    <col min="2" max="2" width="9" style="86" customWidth="1"/>
    <col min="3" max="4" width="8.5" style="87" customWidth="1"/>
    <col min="5" max="7" width="8.5" style="86" customWidth="1"/>
    <col min="8" max="8" width="6.5" style="86" customWidth="1"/>
    <col min="9" max="9" width="2.75" style="86" customWidth="1"/>
    <col min="10" max="10" width="9.15833333333333" style="86" customWidth="1"/>
    <col min="11" max="11" width="10.75" style="86" customWidth="1"/>
    <col min="12" max="15" width="9.75" style="86" customWidth="1"/>
    <col min="16" max="16" width="9.75" style="384" customWidth="1"/>
    <col min="17" max="254" width="9" style="86"/>
    <col min="255" max="16384" width="9" style="89"/>
  </cols>
  <sheetData>
    <row r="1" s="86" customFormat="1" ht="29" customHeight="1" spans="1:257">
      <c r="A1" s="90" t="s">
        <v>138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391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</row>
    <row r="2" s="86" customFormat="1" ht="20" customHeight="1" spans="1:257">
      <c r="A2" s="221" t="s">
        <v>61</v>
      </c>
      <c r="B2" s="385" t="str">
        <f>首期!B4</f>
        <v>QAUUAM94522</v>
      </c>
      <c r="C2" s="386"/>
      <c r="D2" s="387"/>
      <c r="E2" s="224" t="s">
        <v>67</v>
      </c>
      <c r="F2" s="225" t="s">
        <v>139</v>
      </c>
      <c r="G2" s="225"/>
      <c r="H2" s="225"/>
      <c r="I2" s="392"/>
      <c r="J2" s="393" t="s">
        <v>57</v>
      </c>
      <c r="K2" s="267" t="s">
        <v>56</v>
      </c>
      <c r="L2" s="267"/>
      <c r="M2" s="267"/>
      <c r="N2" s="267"/>
      <c r="O2" s="394"/>
      <c r="P2" s="395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</row>
    <row r="3" s="86" customFormat="1" spans="1:257">
      <c r="A3" s="228" t="s">
        <v>140</v>
      </c>
      <c r="B3" s="100" t="s">
        <v>141</v>
      </c>
      <c r="C3" s="101"/>
      <c r="D3" s="100"/>
      <c r="E3" s="100"/>
      <c r="F3" s="100"/>
      <c r="G3" s="100"/>
      <c r="H3" s="100"/>
      <c r="I3" s="396"/>
      <c r="J3" s="128"/>
      <c r="K3" s="128"/>
      <c r="L3" s="128"/>
      <c r="M3" s="128"/>
      <c r="N3" s="128"/>
      <c r="O3" s="397"/>
      <c r="P3" s="398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  <c r="IW3" s="89"/>
    </row>
    <row r="4" s="86" customFormat="1" ht="16.5" spans="1:257">
      <c r="A4" s="228"/>
      <c r="B4" s="102" t="s">
        <v>142</v>
      </c>
      <c r="C4" s="102" t="s">
        <v>143</v>
      </c>
      <c r="D4" s="102" t="s">
        <v>144</v>
      </c>
      <c r="E4" s="102" t="s">
        <v>145</v>
      </c>
      <c r="F4" s="102" t="s">
        <v>146</v>
      </c>
      <c r="G4" s="102" t="s">
        <v>147</v>
      </c>
      <c r="H4" s="103" t="s">
        <v>148</v>
      </c>
      <c r="I4" s="396"/>
      <c r="J4" s="399"/>
      <c r="K4" s="400" t="s">
        <v>111</v>
      </c>
      <c r="L4" s="400" t="s">
        <v>149</v>
      </c>
      <c r="M4" s="400" t="s">
        <v>150</v>
      </c>
      <c r="N4" s="401"/>
      <c r="O4" s="401"/>
      <c r="P4" s="402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</row>
    <row r="5" s="86" customFormat="1" ht="16.5" spans="1:257">
      <c r="A5" s="228"/>
      <c r="B5" s="104"/>
      <c r="C5" s="104"/>
      <c r="D5" s="105"/>
      <c r="E5" s="105"/>
      <c r="F5" s="105"/>
      <c r="G5" s="105"/>
      <c r="H5" s="103"/>
      <c r="I5" s="127"/>
      <c r="J5" s="273"/>
      <c r="K5" s="403"/>
      <c r="L5" s="102" t="s">
        <v>143</v>
      </c>
      <c r="M5" s="102" t="s">
        <v>143</v>
      </c>
      <c r="N5" s="404"/>
      <c r="O5" s="403"/>
      <c r="P5" s="405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  <c r="IW5" s="89"/>
    </row>
    <row r="6" s="86" customFormat="1" ht="20" customHeight="1" spans="1:257">
      <c r="A6" s="388" t="s">
        <v>151</v>
      </c>
      <c r="B6" s="102">
        <f t="shared" ref="B6:B9" si="0">C6-4</f>
        <v>43</v>
      </c>
      <c r="C6" s="102">
        <v>47</v>
      </c>
      <c r="D6" s="102">
        <f>C6+4</f>
        <v>51</v>
      </c>
      <c r="E6" s="102">
        <f>D6+4</f>
        <v>55</v>
      </c>
      <c r="F6" s="102">
        <f>E6+4</f>
        <v>59</v>
      </c>
      <c r="G6" s="102">
        <f>F6+2</f>
        <v>61</v>
      </c>
      <c r="H6" s="107" t="s">
        <v>152</v>
      </c>
      <c r="I6" s="127"/>
      <c r="J6" s="273"/>
      <c r="K6" s="273"/>
      <c r="L6" s="273" t="s">
        <v>153</v>
      </c>
      <c r="M6" s="273" t="s">
        <v>153</v>
      </c>
      <c r="N6" s="273"/>
      <c r="O6" s="273"/>
      <c r="P6" s="406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  <c r="IW6" s="89"/>
    </row>
    <row r="7" s="86" customFormat="1" ht="20" customHeight="1" spans="1:257">
      <c r="A7" s="388" t="s">
        <v>154</v>
      </c>
      <c r="B7" s="102">
        <f t="shared" si="0"/>
        <v>76</v>
      </c>
      <c r="C7" s="102">
        <v>80</v>
      </c>
      <c r="D7" s="102">
        <f t="shared" ref="D7:G7" si="1">C7+4</f>
        <v>84</v>
      </c>
      <c r="E7" s="102">
        <f t="shared" si="1"/>
        <v>88</v>
      </c>
      <c r="F7" s="102">
        <f t="shared" si="1"/>
        <v>92</v>
      </c>
      <c r="G7" s="102">
        <f t="shared" si="1"/>
        <v>96</v>
      </c>
      <c r="H7" s="107" t="s">
        <v>152</v>
      </c>
      <c r="I7" s="127"/>
      <c r="J7" s="273"/>
      <c r="K7" s="273"/>
      <c r="L7" s="273" t="s">
        <v>153</v>
      </c>
      <c r="M7" s="273" t="s">
        <v>153</v>
      </c>
      <c r="N7" s="273"/>
      <c r="O7" s="273"/>
      <c r="P7" s="406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  <c r="IW7" s="89"/>
    </row>
    <row r="8" s="86" customFormat="1" ht="20" customHeight="1" spans="1:257">
      <c r="A8" s="388" t="s">
        <v>155</v>
      </c>
      <c r="B8" s="102">
        <f t="shared" si="0"/>
        <v>74</v>
      </c>
      <c r="C8" s="102">
        <v>78</v>
      </c>
      <c r="D8" s="102">
        <f t="shared" ref="D8:G8" si="2">C8+4</f>
        <v>82</v>
      </c>
      <c r="E8" s="102">
        <f t="shared" si="2"/>
        <v>86</v>
      </c>
      <c r="F8" s="102">
        <f t="shared" si="2"/>
        <v>90</v>
      </c>
      <c r="G8" s="102">
        <f t="shared" si="2"/>
        <v>94</v>
      </c>
      <c r="H8" s="107" t="s">
        <v>152</v>
      </c>
      <c r="I8" s="127"/>
      <c r="J8" s="273"/>
      <c r="K8" s="273"/>
      <c r="L8" s="273" t="s">
        <v>153</v>
      </c>
      <c r="M8" s="273" t="s">
        <v>153</v>
      </c>
      <c r="N8" s="273"/>
      <c r="O8" s="273"/>
      <c r="P8" s="406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</row>
    <row r="9" s="86" customFormat="1" ht="20" customHeight="1" spans="1:257">
      <c r="A9" s="240" t="s">
        <v>156</v>
      </c>
      <c r="B9" s="102">
        <f t="shared" si="0"/>
        <v>70</v>
      </c>
      <c r="C9" s="102">
        <v>74</v>
      </c>
      <c r="D9" s="102">
        <f t="shared" ref="D9:G9" si="3">C9+4</f>
        <v>78</v>
      </c>
      <c r="E9" s="102">
        <f t="shared" si="3"/>
        <v>82</v>
      </c>
      <c r="F9" s="102">
        <f t="shared" si="3"/>
        <v>86</v>
      </c>
      <c r="G9" s="102">
        <f t="shared" si="3"/>
        <v>90</v>
      </c>
      <c r="H9" s="107" t="s">
        <v>157</v>
      </c>
      <c r="I9" s="127"/>
      <c r="J9" s="273"/>
      <c r="K9" s="273"/>
      <c r="L9" s="273" t="s">
        <v>153</v>
      </c>
      <c r="M9" s="273" t="s">
        <v>153</v>
      </c>
      <c r="N9" s="273"/>
      <c r="O9" s="273"/>
      <c r="P9" s="406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  <c r="IW9" s="89"/>
    </row>
    <row r="10" s="86" customFormat="1" ht="20" customHeight="1" spans="1:257">
      <c r="A10" s="240" t="s">
        <v>158</v>
      </c>
      <c r="B10" s="102">
        <f>C10-1</f>
        <v>37</v>
      </c>
      <c r="C10" s="102">
        <v>38</v>
      </c>
      <c r="D10" s="102">
        <f>C10+1</f>
        <v>39</v>
      </c>
      <c r="E10" s="102">
        <f>D10+1.5</f>
        <v>40.5</v>
      </c>
      <c r="F10" s="102">
        <f>E10+1.5</f>
        <v>42</v>
      </c>
      <c r="G10" s="102">
        <f>F10+1</f>
        <v>43</v>
      </c>
      <c r="H10" s="107" t="s">
        <v>157</v>
      </c>
      <c r="I10" s="127"/>
      <c r="J10" s="273"/>
      <c r="K10" s="273"/>
      <c r="L10" s="273" t="s">
        <v>159</v>
      </c>
      <c r="M10" s="273" t="s">
        <v>159</v>
      </c>
      <c r="N10" s="273"/>
      <c r="O10" s="273"/>
      <c r="P10" s="406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</row>
    <row r="11" s="86" customFormat="1" ht="20" customHeight="1" spans="1:257">
      <c r="A11" s="389" t="s">
        <v>160</v>
      </c>
      <c r="B11" s="110">
        <f>C11-1.5</f>
        <v>30.5</v>
      </c>
      <c r="C11" s="110">
        <v>32</v>
      </c>
      <c r="D11" s="110">
        <f>C11+1.5</f>
        <v>33.5</v>
      </c>
      <c r="E11" s="110">
        <f>D11+1.8</f>
        <v>35.3</v>
      </c>
      <c r="F11" s="110">
        <f>E11+1.8</f>
        <v>37.1</v>
      </c>
      <c r="G11" s="110">
        <f>F11+1.2</f>
        <v>38.3</v>
      </c>
      <c r="H11" s="107" t="s">
        <v>161</v>
      </c>
      <c r="I11" s="127"/>
      <c r="J11" s="273"/>
      <c r="K11" s="273"/>
      <c r="L11" s="273" t="s">
        <v>153</v>
      </c>
      <c r="M11" s="273" t="s">
        <v>153</v>
      </c>
      <c r="N11" s="273"/>
      <c r="O11" s="273"/>
      <c r="P11" s="406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  <c r="IW11" s="89"/>
    </row>
    <row r="12" s="86" customFormat="1" ht="20" customHeight="1" spans="1:257">
      <c r="A12" s="389" t="s">
        <v>162</v>
      </c>
      <c r="B12" s="110">
        <f>C12-3.4</f>
        <v>42.6</v>
      </c>
      <c r="C12" s="110">
        <v>46</v>
      </c>
      <c r="D12" s="110">
        <f>C12+3.4</f>
        <v>49.4</v>
      </c>
      <c r="E12" s="110">
        <f>D12+3.4</f>
        <v>52.8</v>
      </c>
      <c r="F12" s="110">
        <f>E12+3.4</f>
        <v>56.2</v>
      </c>
      <c r="G12" s="110">
        <f>F12+1.7</f>
        <v>57.9</v>
      </c>
      <c r="H12" s="107" t="s">
        <v>157</v>
      </c>
      <c r="I12" s="127"/>
      <c r="J12" s="273"/>
      <c r="K12" s="273"/>
      <c r="L12" s="273" t="s">
        <v>153</v>
      </c>
      <c r="M12" s="273" t="s">
        <v>153</v>
      </c>
      <c r="N12" s="273"/>
      <c r="O12" s="273"/>
      <c r="P12" s="406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  <c r="IW12" s="89"/>
    </row>
    <row r="13" s="86" customFormat="1" ht="20" customHeight="1" spans="1:257">
      <c r="A13" s="389" t="s">
        <v>163</v>
      </c>
      <c r="B13" s="102">
        <f>C13-1.2</f>
        <v>14.3</v>
      </c>
      <c r="C13" s="102">
        <v>15.5</v>
      </c>
      <c r="D13" s="102">
        <f>C13+1.2</f>
        <v>16.7</v>
      </c>
      <c r="E13" s="102">
        <f>D13+1.2</f>
        <v>17.9</v>
      </c>
      <c r="F13" s="102">
        <f>E13+1.2</f>
        <v>19.1</v>
      </c>
      <c r="G13" s="102">
        <f>F13+0.8</f>
        <v>19.9</v>
      </c>
      <c r="H13" s="107">
        <v>0</v>
      </c>
      <c r="I13" s="127"/>
      <c r="J13" s="273"/>
      <c r="K13" s="273"/>
      <c r="L13" s="273" t="s">
        <v>153</v>
      </c>
      <c r="M13" s="273" t="s">
        <v>153</v>
      </c>
      <c r="N13" s="273"/>
      <c r="O13" s="273"/>
      <c r="P13" s="406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  <c r="IW13" s="89"/>
    </row>
    <row r="14" s="86" customFormat="1" ht="20" customHeight="1" spans="1:257">
      <c r="A14" s="389" t="s">
        <v>164</v>
      </c>
      <c r="B14" s="102">
        <f>C14-0.8</f>
        <v>12.2</v>
      </c>
      <c r="C14" s="102">
        <v>13</v>
      </c>
      <c r="D14" s="102">
        <f>C14+0.8</f>
        <v>13.8</v>
      </c>
      <c r="E14" s="102">
        <f>D14+1</f>
        <v>14.8</v>
      </c>
      <c r="F14" s="102">
        <f>E14+1</f>
        <v>15.8</v>
      </c>
      <c r="G14" s="102">
        <f>F14+0.6</f>
        <v>16.4</v>
      </c>
      <c r="H14" s="111"/>
      <c r="I14" s="127"/>
      <c r="J14" s="273"/>
      <c r="K14" s="273"/>
      <c r="L14" s="273" t="s">
        <v>153</v>
      </c>
      <c r="M14" s="273" t="s">
        <v>153</v>
      </c>
      <c r="N14" s="273"/>
      <c r="O14" s="273"/>
      <c r="P14" s="406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</row>
    <row r="15" s="86" customFormat="1" ht="20" customHeight="1" spans="1:257">
      <c r="A15" s="389" t="s">
        <v>165</v>
      </c>
      <c r="B15" s="112">
        <f>C15-0.2</f>
        <v>10.8</v>
      </c>
      <c r="C15" s="102">
        <v>11</v>
      </c>
      <c r="D15" s="112">
        <f>C15+0.2</f>
        <v>11.2</v>
      </c>
      <c r="E15" s="112">
        <f>D15+0.4</f>
        <v>11.6</v>
      </c>
      <c r="F15" s="112">
        <f>E15+0.4</f>
        <v>12</v>
      </c>
      <c r="G15" s="112">
        <f>F15+0.2</f>
        <v>12.2</v>
      </c>
      <c r="H15" s="111"/>
      <c r="I15" s="127"/>
      <c r="J15" s="273"/>
      <c r="K15" s="273"/>
      <c r="L15" s="273" t="s">
        <v>153</v>
      </c>
      <c r="M15" s="273" t="s">
        <v>153</v>
      </c>
      <c r="N15" s="273"/>
      <c r="O15" s="273"/>
      <c r="P15" s="406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</row>
    <row r="16" s="86" customFormat="1" ht="20" customHeight="1" spans="1:257">
      <c r="A16" s="389" t="s">
        <v>166</v>
      </c>
      <c r="B16" s="112">
        <f>C16-0.2</f>
        <v>7.8</v>
      </c>
      <c r="C16" s="112">
        <v>8</v>
      </c>
      <c r="D16" s="112">
        <f>C16+0.2</f>
        <v>8.2</v>
      </c>
      <c r="E16" s="112">
        <f>D16+0.4</f>
        <v>8.6</v>
      </c>
      <c r="F16" s="112">
        <f>E16+0.4</f>
        <v>9</v>
      </c>
      <c r="G16" s="112">
        <f>F16+0.2</f>
        <v>9.2</v>
      </c>
      <c r="H16" s="111"/>
      <c r="I16" s="127"/>
      <c r="J16" s="273"/>
      <c r="K16" s="273"/>
      <c r="L16" s="273" t="s">
        <v>153</v>
      </c>
      <c r="M16" s="273" t="s">
        <v>153</v>
      </c>
      <c r="N16" s="273"/>
      <c r="O16" s="273"/>
      <c r="P16" s="406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  <c r="IW16" s="89"/>
    </row>
    <row r="17" s="86" customFormat="1" ht="20" customHeight="1" spans="1:257">
      <c r="A17" s="388" t="s">
        <v>167</v>
      </c>
      <c r="B17" s="112">
        <v>4</v>
      </c>
      <c r="C17" s="112">
        <v>4</v>
      </c>
      <c r="D17" s="112">
        <v>4</v>
      </c>
      <c r="E17" s="112">
        <v>4.5</v>
      </c>
      <c r="F17" s="112">
        <v>4.5</v>
      </c>
      <c r="G17" s="112">
        <v>4.5</v>
      </c>
      <c r="H17" s="113"/>
      <c r="I17" s="127"/>
      <c r="J17" s="273"/>
      <c r="K17" s="273"/>
      <c r="L17" s="273" t="s">
        <v>153</v>
      </c>
      <c r="M17" s="273" t="s">
        <v>153</v>
      </c>
      <c r="N17" s="273"/>
      <c r="O17" s="273"/>
      <c r="P17" s="406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</row>
    <row r="18" s="86" customFormat="1" ht="20" customHeight="1" spans="1:257">
      <c r="A18" s="240" t="s">
        <v>168</v>
      </c>
      <c r="B18" s="112">
        <v>4</v>
      </c>
      <c r="C18" s="112">
        <v>4</v>
      </c>
      <c r="D18" s="112">
        <v>4</v>
      </c>
      <c r="E18" s="112">
        <v>4.5</v>
      </c>
      <c r="F18" s="112">
        <v>4.5</v>
      </c>
      <c r="G18" s="112">
        <v>4.5</v>
      </c>
      <c r="H18" s="113"/>
      <c r="I18" s="127"/>
      <c r="J18" s="273"/>
      <c r="K18" s="273"/>
      <c r="L18" s="273" t="s">
        <v>153</v>
      </c>
      <c r="M18" s="273" t="s">
        <v>153</v>
      </c>
      <c r="N18" s="273"/>
      <c r="O18" s="273"/>
      <c r="P18" s="406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  <c r="IV18" s="89"/>
      <c r="IW18" s="89"/>
    </row>
    <row r="19" s="86" customFormat="1" ht="20" customHeight="1" spans="1:257">
      <c r="A19" s="240" t="s">
        <v>169</v>
      </c>
      <c r="B19" s="112">
        <v>1.5</v>
      </c>
      <c r="C19" s="112">
        <v>1.5</v>
      </c>
      <c r="D19" s="112">
        <v>1.5</v>
      </c>
      <c r="E19" s="112">
        <v>1.5</v>
      </c>
      <c r="F19" s="112">
        <v>1.5</v>
      </c>
      <c r="G19" s="112">
        <v>1.5</v>
      </c>
      <c r="H19" s="114"/>
      <c r="I19" s="127"/>
      <c r="J19" s="273"/>
      <c r="K19" s="273"/>
      <c r="L19" s="273"/>
      <c r="M19" s="273"/>
      <c r="N19" s="273"/>
      <c r="O19" s="273"/>
      <c r="P19" s="406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  <c r="IV19" s="89"/>
      <c r="IW19" s="89"/>
    </row>
    <row r="20" s="86" customFormat="1" ht="20" customHeight="1" spans="1:257">
      <c r="A20" s="390"/>
      <c r="B20" s="260"/>
      <c r="C20" s="260"/>
      <c r="D20" s="260"/>
      <c r="E20" s="261"/>
      <c r="F20" s="260"/>
      <c r="G20" s="260"/>
      <c r="H20" s="260"/>
      <c r="I20" s="407"/>
      <c r="J20" s="280"/>
      <c r="K20" s="280"/>
      <c r="L20" s="281"/>
      <c r="M20" s="280"/>
      <c r="N20" s="280"/>
      <c r="O20" s="281"/>
      <c r="P20" s="408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  <c r="IW20" s="89"/>
    </row>
    <row r="21" s="86" customFormat="1" ht="17.25" spans="1:257">
      <c r="A21" s="118"/>
      <c r="B21" s="118"/>
      <c r="C21" s="119"/>
      <c r="D21" s="119"/>
      <c r="E21" s="120"/>
      <c r="F21" s="119"/>
      <c r="G21" s="119"/>
      <c r="H21" s="119"/>
      <c r="P21" s="391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</row>
    <row r="22" s="86" customFormat="1" spans="1:257">
      <c r="A22" s="121" t="s">
        <v>170</v>
      </c>
      <c r="B22" s="121"/>
      <c r="C22" s="122"/>
      <c r="D22" s="122"/>
      <c r="P22" s="391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  <c r="IW22" s="89"/>
    </row>
    <row r="23" s="86" customFormat="1" spans="3:257">
      <c r="C23" s="87"/>
      <c r="D23" s="87"/>
      <c r="J23" s="137" t="s">
        <v>171</v>
      </c>
      <c r="K23" s="283">
        <v>45408</v>
      </c>
      <c r="L23" s="137" t="s">
        <v>172</v>
      </c>
      <c r="M23" s="137" t="s">
        <v>131</v>
      </c>
      <c r="N23" s="137" t="s">
        <v>173</v>
      </c>
      <c r="O23" s="86" t="s">
        <v>134</v>
      </c>
      <c r="P23" s="391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  <c r="IS23" s="89"/>
      <c r="IT23" s="89"/>
      <c r="IU23" s="89"/>
      <c r="IV23" s="89"/>
      <c r="IW23" s="89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19" sqref="E19:H19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142" t="s">
        <v>174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7.25" customHeight="1" spans="1:11">
      <c r="A2" s="289" t="s">
        <v>53</v>
      </c>
      <c r="B2" s="290"/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63" t="s">
        <v>56</v>
      </c>
      <c r="J2" s="363"/>
      <c r="K2" s="364"/>
    </row>
    <row r="3" customHeight="1" spans="1:11">
      <c r="A3" s="293" t="s">
        <v>58</v>
      </c>
      <c r="B3" s="294"/>
      <c r="C3" s="295"/>
      <c r="D3" s="296" t="s">
        <v>59</v>
      </c>
      <c r="E3" s="297"/>
      <c r="F3" s="297"/>
      <c r="G3" s="298"/>
      <c r="H3" s="296" t="s">
        <v>60</v>
      </c>
      <c r="I3" s="297"/>
      <c r="J3" s="297"/>
      <c r="K3" s="298"/>
    </row>
    <row r="4" customHeight="1" spans="1:11">
      <c r="A4" s="299" t="s">
        <v>61</v>
      </c>
      <c r="B4" s="148"/>
      <c r="C4" s="149"/>
      <c r="D4" s="299" t="s">
        <v>63</v>
      </c>
      <c r="E4" s="300"/>
      <c r="F4" s="301"/>
      <c r="G4" s="302"/>
      <c r="H4" s="299" t="s">
        <v>64</v>
      </c>
      <c r="I4" s="300"/>
      <c r="J4" s="148" t="s">
        <v>65</v>
      </c>
      <c r="K4" s="149" t="s">
        <v>66</v>
      </c>
    </row>
    <row r="5" customHeight="1" spans="1:11">
      <c r="A5" s="303" t="s">
        <v>67</v>
      </c>
      <c r="B5" s="148"/>
      <c r="C5" s="149"/>
      <c r="D5" s="299" t="s">
        <v>69</v>
      </c>
      <c r="E5" s="300"/>
      <c r="F5" s="301"/>
      <c r="G5" s="302"/>
      <c r="H5" s="299" t="s">
        <v>70</v>
      </c>
      <c r="I5" s="300"/>
      <c r="J5" s="148" t="s">
        <v>65</v>
      </c>
      <c r="K5" s="149" t="s">
        <v>66</v>
      </c>
    </row>
    <row r="6" customHeight="1" spans="1:11">
      <c r="A6" s="299" t="s">
        <v>71</v>
      </c>
      <c r="B6" s="304"/>
      <c r="C6" s="305"/>
      <c r="D6" s="303" t="s">
        <v>73</v>
      </c>
      <c r="E6" s="306"/>
      <c r="F6" s="301"/>
      <c r="G6" s="302"/>
      <c r="H6" s="299" t="s">
        <v>74</v>
      </c>
      <c r="I6" s="300"/>
      <c r="J6" s="148" t="s">
        <v>65</v>
      </c>
      <c r="K6" s="149" t="s">
        <v>66</v>
      </c>
    </row>
    <row r="7" customHeight="1" spans="1:11">
      <c r="A7" s="299" t="s">
        <v>75</v>
      </c>
      <c r="B7" s="307"/>
      <c r="C7" s="308"/>
      <c r="D7" s="303" t="s">
        <v>76</v>
      </c>
      <c r="E7" s="309"/>
      <c r="F7" s="301"/>
      <c r="G7" s="302"/>
      <c r="H7" s="299" t="s">
        <v>77</v>
      </c>
      <c r="I7" s="300"/>
      <c r="J7" s="148" t="s">
        <v>65</v>
      </c>
      <c r="K7" s="149" t="s">
        <v>66</v>
      </c>
    </row>
    <row r="8" customHeight="1" spans="1:16">
      <c r="A8" s="310" t="s">
        <v>78</v>
      </c>
      <c r="B8" s="311"/>
      <c r="C8" s="312"/>
      <c r="D8" s="313" t="s">
        <v>80</v>
      </c>
      <c r="E8" s="314"/>
      <c r="F8" s="315"/>
      <c r="G8" s="316"/>
      <c r="H8" s="313" t="s">
        <v>81</v>
      </c>
      <c r="I8" s="314"/>
      <c r="J8" s="333" t="s">
        <v>65</v>
      </c>
      <c r="K8" s="365" t="s">
        <v>66</v>
      </c>
      <c r="P8" s="201" t="s">
        <v>175</v>
      </c>
    </row>
    <row r="9" customHeight="1" spans="1:11">
      <c r="A9" s="317" t="s">
        <v>176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customHeight="1" spans="1:11">
      <c r="A10" s="318" t="s">
        <v>84</v>
      </c>
      <c r="B10" s="319" t="s">
        <v>85</v>
      </c>
      <c r="C10" s="320" t="s">
        <v>86</v>
      </c>
      <c r="D10" s="321"/>
      <c r="E10" s="322" t="s">
        <v>89</v>
      </c>
      <c r="F10" s="319" t="s">
        <v>85</v>
      </c>
      <c r="G10" s="320" t="s">
        <v>86</v>
      </c>
      <c r="H10" s="319"/>
      <c r="I10" s="322" t="s">
        <v>87</v>
      </c>
      <c r="J10" s="319" t="s">
        <v>85</v>
      </c>
      <c r="K10" s="366" t="s">
        <v>86</v>
      </c>
    </row>
    <row r="11" customHeight="1" spans="1:11">
      <c r="A11" s="303" t="s">
        <v>90</v>
      </c>
      <c r="B11" s="323" t="s">
        <v>85</v>
      </c>
      <c r="C11" s="148" t="s">
        <v>86</v>
      </c>
      <c r="D11" s="309"/>
      <c r="E11" s="306" t="s">
        <v>92</v>
      </c>
      <c r="F11" s="323" t="s">
        <v>85</v>
      </c>
      <c r="G11" s="148" t="s">
        <v>86</v>
      </c>
      <c r="H11" s="323"/>
      <c r="I11" s="306" t="s">
        <v>97</v>
      </c>
      <c r="J11" s="323" t="s">
        <v>85</v>
      </c>
      <c r="K11" s="149" t="s">
        <v>86</v>
      </c>
    </row>
    <row r="12" customHeight="1" spans="1:11">
      <c r="A12" s="313" t="s">
        <v>117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67"/>
    </row>
    <row r="13" customHeight="1" spans="1:11">
      <c r="A13" s="324" t="s">
        <v>177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customHeight="1" spans="1:11">
      <c r="A14" s="325" t="s">
        <v>178</v>
      </c>
      <c r="B14" s="326"/>
      <c r="C14" s="326"/>
      <c r="D14" s="326"/>
      <c r="E14" s="326"/>
      <c r="F14" s="326"/>
      <c r="G14" s="326"/>
      <c r="H14" s="327"/>
      <c r="I14" s="368"/>
      <c r="J14" s="368"/>
      <c r="K14" s="369"/>
    </row>
    <row r="15" customHeight="1" spans="1:11">
      <c r="A15" s="328"/>
      <c r="B15" s="329"/>
      <c r="C15" s="329"/>
      <c r="D15" s="330"/>
      <c r="E15" s="331"/>
      <c r="F15" s="329"/>
      <c r="G15" s="329"/>
      <c r="H15" s="330"/>
      <c r="I15" s="370"/>
      <c r="J15" s="371"/>
      <c r="K15" s="372"/>
    </row>
    <row r="16" customHeight="1" spans="1:1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65"/>
    </row>
    <row r="17" customHeight="1" spans="1:11">
      <c r="A17" s="324" t="s">
        <v>179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customHeight="1" spans="1:11">
      <c r="A18" s="334" t="s">
        <v>180</v>
      </c>
      <c r="B18" s="335"/>
      <c r="C18" s="335"/>
      <c r="D18" s="335"/>
      <c r="E18" s="335"/>
      <c r="F18" s="335"/>
      <c r="G18" s="335"/>
      <c r="H18" s="335"/>
      <c r="I18" s="368"/>
      <c r="J18" s="368"/>
      <c r="K18" s="369"/>
    </row>
    <row r="19" customHeight="1" spans="1:11">
      <c r="A19" s="328"/>
      <c r="B19" s="329"/>
      <c r="C19" s="329"/>
      <c r="D19" s="330"/>
      <c r="E19" s="331"/>
      <c r="F19" s="329"/>
      <c r="G19" s="329"/>
      <c r="H19" s="330"/>
      <c r="I19" s="370"/>
      <c r="J19" s="371"/>
      <c r="K19" s="372"/>
    </row>
    <row r="20" customHeight="1" spans="1:1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65"/>
    </row>
    <row r="21" customHeight="1" spans="1:11">
      <c r="A21" s="336" t="s">
        <v>114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customHeight="1" spans="1:11">
      <c r="A22" s="143" t="s">
        <v>115</v>
      </c>
      <c r="B22" s="177"/>
      <c r="C22" s="177"/>
      <c r="D22" s="177"/>
      <c r="E22" s="177"/>
      <c r="F22" s="177"/>
      <c r="G22" s="177"/>
      <c r="H22" s="177"/>
      <c r="I22" s="177"/>
      <c r="J22" s="177"/>
      <c r="K22" s="205"/>
    </row>
    <row r="23" customHeight="1" spans="1:11">
      <c r="A23" s="156" t="s">
        <v>116</v>
      </c>
      <c r="B23" s="157"/>
      <c r="C23" s="148" t="s">
        <v>65</v>
      </c>
      <c r="D23" s="148" t="s">
        <v>66</v>
      </c>
      <c r="E23" s="155"/>
      <c r="F23" s="155"/>
      <c r="G23" s="155"/>
      <c r="H23" s="155"/>
      <c r="I23" s="155"/>
      <c r="J23" s="155"/>
      <c r="K23" s="198"/>
    </row>
    <row r="24" customHeight="1" spans="1:11">
      <c r="A24" s="337" t="s">
        <v>181</v>
      </c>
      <c r="B24" s="151"/>
      <c r="C24" s="151"/>
      <c r="D24" s="151"/>
      <c r="E24" s="151"/>
      <c r="F24" s="151"/>
      <c r="G24" s="151"/>
      <c r="H24" s="151"/>
      <c r="I24" s="151"/>
      <c r="J24" s="151"/>
      <c r="K24" s="373"/>
    </row>
    <row r="25" customHeight="1" spans="1:1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74"/>
    </row>
    <row r="26" customHeight="1" spans="1:11">
      <c r="A26" s="317" t="s">
        <v>123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customHeight="1" spans="1:11">
      <c r="A27" s="293" t="s">
        <v>124</v>
      </c>
      <c r="B27" s="320" t="s">
        <v>95</v>
      </c>
      <c r="C27" s="320" t="s">
        <v>96</v>
      </c>
      <c r="D27" s="320" t="s">
        <v>88</v>
      </c>
      <c r="E27" s="294" t="s">
        <v>125</v>
      </c>
      <c r="F27" s="320" t="s">
        <v>95</v>
      </c>
      <c r="G27" s="320" t="s">
        <v>96</v>
      </c>
      <c r="H27" s="320" t="s">
        <v>88</v>
      </c>
      <c r="I27" s="294" t="s">
        <v>126</v>
      </c>
      <c r="J27" s="320" t="s">
        <v>95</v>
      </c>
      <c r="K27" s="366" t="s">
        <v>96</v>
      </c>
    </row>
    <row r="28" customHeight="1" spans="1:11">
      <c r="A28" s="340" t="s">
        <v>87</v>
      </c>
      <c r="B28" s="148" t="s">
        <v>95</v>
      </c>
      <c r="C28" s="148" t="s">
        <v>96</v>
      </c>
      <c r="D28" s="148" t="s">
        <v>88</v>
      </c>
      <c r="E28" s="341" t="s">
        <v>94</v>
      </c>
      <c r="F28" s="148" t="s">
        <v>95</v>
      </c>
      <c r="G28" s="148" t="s">
        <v>96</v>
      </c>
      <c r="H28" s="148" t="s">
        <v>88</v>
      </c>
      <c r="I28" s="341" t="s">
        <v>105</v>
      </c>
      <c r="J28" s="148" t="s">
        <v>95</v>
      </c>
      <c r="K28" s="149" t="s">
        <v>96</v>
      </c>
    </row>
    <row r="29" customHeight="1" spans="1:11">
      <c r="A29" s="299" t="s">
        <v>98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75"/>
    </row>
    <row r="30" customHeight="1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76"/>
    </row>
    <row r="31" customHeight="1" spans="1:11">
      <c r="A31" s="345" t="s">
        <v>182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</row>
    <row r="32" ht="21" customHeight="1" spans="1:1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77"/>
    </row>
    <row r="33" ht="21" customHeight="1" spans="1:1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78"/>
    </row>
    <row r="34" ht="21" customHeight="1" spans="1:1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78"/>
    </row>
    <row r="35" ht="21" customHeight="1" spans="1:1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78"/>
    </row>
    <row r="36" ht="21" customHeight="1" spans="1:1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78"/>
    </row>
    <row r="37" ht="21" customHeight="1" spans="1:11">
      <c r="A37" s="348"/>
      <c r="B37" s="349"/>
      <c r="C37" s="349"/>
      <c r="D37" s="349"/>
      <c r="E37" s="349"/>
      <c r="F37" s="349"/>
      <c r="G37" s="349"/>
      <c r="H37" s="349"/>
      <c r="I37" s="349"/>
      <c r="J37" s="349"/>
      <c r="K37" s="378"/>
    </row>
    <row r="38" ht="21" customHeight="1" spans="1:11">
      <c r="A38" s="348"/>
      <c r="B38" s="349"/>
      <c r="C38" s="349"/>
      <c r="D38" s="349"/>
      <c r="E38" s="349"/>
      <c r="F38" s="349"/>
      <c r="G38" s="349"/>
      <c r="H38" s="349"/>
      <c r="I38" s="349"/>
      <c r="J38" s="349"/>
      <c r="K38" s="378"/>
    </row>
    <row r="39" ht="21" customHeight="1" spans="1:11">
      <c r="A39" s="348"/>
      <c r="B39" s="349"/>
      <c r="C39" s="349"/>
      <c r="D39" s="349"/>
      <c r="E39" s="349"/>
      <c r="F39" s="349"/>
      <c r="G39" s="349"/>
      <c r="H39" s="349"/>
      <c r="I39" s="349"/>
      <c r="J39" s="349"/>
      <c r="K39" s="378"/>
    </row>
    <row r="40" ht="21" customHeight="1" spans="1:11">
      <c r="A40" s="348"/>
      <c r="B40" s="349"/>
      <c r="C40" s="349"/>
      <c r="D40" s="349"/>
      <c r="E40" s="349"/>
      <c r="F40" s="349"/>
      <c r="G40" s="349"/>
      <c r="H40" s="349"/>
      <c r="I40" s="349"/>
      <c r="J40" s="349"/>
      <c r="K40" s="378"/>
    </row>
    <row r="41" ht="21" customHeight="1" spans="1:11">
      <c r="A41" s="348"/>
      <c r="B41" s="349"/>
      <c r="C41" s="349"/>
      <c r="D41" s="349"/>
      <c r="E41" s="349"/>
      <c r="F41" s="349"/>
      <c r="G41" s="349"/>
      <c r="H41" s="349"/>
      <c r="I41" s="349"/>
      <c r="J41" s="349"/>
      <c r="K41" s="378"/>
    </row>
    <row r="42" ht="21" customHeight="1" spans="1:11">
      <c r="A42" s="348"/>
      <c r="B42" s="349"/>
      <c r="C42" s="349"/>
      <c r="D42" s="349"/>
      <c r="E42" s="349"/>
      <c r="F42" s="349"/>
      <c r="G42" s="349"/>
      <c r="H42" s="349"/>
      <c r="I42" s="349"/>
      <c r="J42" s="349"/>
      <c r="K42" s="378"/>
    </row>
    <row r="43" ht="17.25" customHeight="1" spans="1:11">
      <c r="A43" s="343" t="s">
        <v>122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76"/>
    </row>
    <row r="44" customHeight="1" spans="1:11">
      <c r="A44" s="345" t="s">
        <v>183</v>
      </c>
      <c r="B44" s="345"/>
      <c r="C44" s="345"/>
      <c r="D44" s="345"/>
      <c r="E44" s="345"/>
      <c r="F44" s="345"/>
      <c r="G44" s="345"/>
      <c r="H44" s="345"/>
      <c r="I44" s="345"/>
      <c r="J44" s="345"/>
      <c r="K44" s="345"/>
    </row>
    <row r="45" ht="18" customHeight="1" spans="1:11">
      <c r="A45" s="350" t="s">
        <v>117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79"/>
    </row>
    <row r="46" ht="18" customHeight="1" spans="1:11">
      <c r="A46" s="350" t="s">
        <v>184</v>
      </c>
      <c r="B46" s="351"/>
      <c r="C46" s="351"/>
      <c r="D46" s="351"/>
      <c r="E46" s="351"/>
      <c r="F46" s="351"/>
      <c r="G46" s="351"/>
      <c r="H46" s="351"/>
      <c r="I46" s="351"/>
      <c r="J46" s="351"/>
      <c r="K46" s="379"/>
    </row>
    <row r="47" ht="18" customHeight="1" spans="1:1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74"/>
    </row>
    <row r="48" ht="21" customHeight="1" spans="1:11">
      <c r="A48" s="352" t="s">
        <v>128</v>
      </c>
      <c r="B48" s="353" t="s">
        <v>129</v>
      </c>
      <c r="C48" s="353"/>
      <c r="D48" s="354" t="s">
        <v>130</v>
      </c>
      <c r="E48" s="354"/>
      <c r="F48" s="354" t="s">
        <v>132</v>
      </c>
      <c r="G48" s="355"/>
      <c r="H48" s="356" t="s">
        <v>133</v>
      </c>
      <c r="I48" s="356"/>
      <c r="J48" s="353" t="s">
        <v>134</v>
      </c>
      <c r="K48" s="380"/>
    </row>
    <row r="49" customHeight="1" spans="1:11">
      <c r="A49" s="357" t="s">
        <v>135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81"/>
    </row>
    <row r="50" customHeight="1" spans="1:1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82"/>
    </row>
    <row r="51" customHeight="1" spans="1:1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83"/>
    </row>
    <row r="52" ht="21" customHeight="1" spans="1:11">
      <c r="A52" s="352" t="s">
        <v>128</v>
      </c>
      <c r="B52" s="353" t="s">
        <v>129</v>
      </c>
      <c r="C52" s="353"/>
      <c r="D52" s="354" t="s">
        <v>130</v>
      </c>
      <c r="E52" s="354"/>
      <c r="F52" s="354" t="s">
        <v>132</v>
      </c>
      <c r="G52" s="355"/>
      <c r="H52" s="356" t="s">
        <v>133</v>
      </c>
      <c r="I52" s="356"/>
      <c r="J52" s="353" t="s">
        <v>134</v>
      </c>
      <c r="K52" s="38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K19" sqref="K19"/>
    </sheetView>
  </sheetViews>
  <sheetFormatPr defaultColWidth="9" defaultRowHeight="14.25"/>
  <cols>
    <col min="1" max="1" width="13.625" style="86" customWidth="1"/>
    <col min="2" max="2" width="8.5" style="86" customWidth="1"/>
    <col min="3" max="3" width="8.5" style="87" customWidth="1"/>
    <col min="4" max="7" width="8.5" style="86" customWidth="1"/>
    <col min="8" max="8" width="2.75" style="86" customWidth="1"/>
    <col min="9" max="14" width="8.875" style="86" customWidth="1"/>
    <col min="15" max="17" width="8.875" style="220" customWidth="1"/>
    <col min="18" max="249" width="9" style="86"/>
    <col min="250" max="16384" width="9" style="89"/>
  </cols>
  <sheetData>
    <row r="1" s="86" customFormat="1" ht="29" customHeight="1" spans="1:252">
      <c r="A1" s="90" t="s">
        <v>138</v>
      </c>
      <c r="B1" s="9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265"/>
      <c r="P1" s="265"/>
      <c r="Q1" s="265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</row>
    <row r="2" s="86" customFormat="1" ht="20" customHeight="1" spans="1:252">
      <c r="A2" s="221" t="s">
        <v>61</v>
      </c>
      <c r="B2" s="222"/>
      <c r="C2" s="223"/>
      <c r="D2" s="224" t="s">
        <v>67</v>
      </c>
      <c r="E2" s="225"/>
      <c r="F2" s="225"/>
      <c r="G2" s="226"/>
      <c r="H2" s="227"/>
      <c r="I2" s="266" t="s">
        <v>57</v>
      </c>
      <c r="J2" s="267" t="s">
        <v>56</v>
      </c>
      <c r="K2" s="267"/>
      <c r="L2" s="267"/>
      <c r="M2" s="267"/>
      <c r="N2" s="267"/>
      <c r="O2" s="268"/>
      <c r="P2" s="268"/>
      <c r="Q2" s="268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</row>
    <row r="3" s="86" customFormat="1" ht="15" spans="1:252">
      <c r="A3" s="228" t="s">
        <v>140</v>
      </c>
      <c r="B3" s="100" t="s">
        <v>141</v>
      </c>
      <c r="C3" s="101"/>
      <c r="D3" s="100"/>
      <c r="E3" s="100"/>
      <c r="F3" s="100"/>
      <c r="G3" s="229"/>
      <c r="H3" s="230"/>
      <c r="I3" s="269" t="s">
        <v>185</v>
      </c>
      <c r="J3" s="128"/>
      <c r="K3" s="128"/>
      <c r="L3" s="128"/>
      <c r="M3" s="128"/>
      <c r="N3" s="128"/>
      <c r="O3" s="64"/>
      <c r="P3" s="64"/>
      <c r="Q3" s="64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</row>
    <row r="4" s="86" customFormat="1" ht="15" spans="1:252">
      <c r="A4" s="228"/>
      <c r="B4" s="231"/>
      <c r="C4" s="232"/>
      <c r="D4" s="231"/>
      <c r="E4" s="231"/>
      <c r="F4" s="231"/>
      <c r="G4" s="233"/>
      <c r="H4" s="230"/>
      <c r="I4" s="270"/>
      <c r="J4" s="271"/>
      <c r="K4" s="271"/>
      <c r="L4" s="271"/>
      <c r="M4" s="271"/>
      <c r="N4" s="271"/>
      <c r="O4" s="271"/>
      <c r="P4" s="64"/>
      <c r="Q4" s="285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</row>
    <row r="5" s="86" customFormat="1" ht="20" customHeight="1" spans="1:252">
      <c r="A5" s="228"/>
      <c r="B5" s="234" t="s">
        <v>186</v>
      </c>
      <c r="C5" s="235" t="s">
        <v>187</v>
      </c>
      <c r="D5" s="234" t="s">
        <v>188</v>
      </c>
      <c r="E5" s="234" t="s">
        <v>189</v>
      </c>
      <c r="F5" s="236" t="s">
        <v>190</v>
      </c>
      <c r="G5" s="234" t="s">
        <v>191</v>
      </c>
      <c r="H5" s="230"/>
      <c r="I5" s="272"/>
      <c r="J5" s="273"/>
      <c r="K5" s="273"/>
      <c r="L5" s="273"/>
      <c r="M5" s="273"/>
      <c r="N5" s="273"/>
      <c r="O5" s="273"/>
      <c r="P5" s="274"/>
      <c r="Q5" s="274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</row>
    <row r="6" s="86" customFormat="1" ht="20" customHeight="1" spans="1:252">
      <c r="A6" s="237"/>
      <c r="B6" s="112"/>
      <c r="C6" s="238"/>
      <c r="D6" s="112"/>
      <c r="E6" s="112"/>
      <c r="F6" s="239"/>
      <c r="G6" s="112"/>
      <c r="H6" s="230"/>
      <c r="I6" s="275"/>
      <c r="J6" s="276"/>
      <c r="K6" s="277"/>
      <c r="L6" s="276"/>
      <c r="M6" s="276"/>
      <c r="N6" s="276"/>
      <c r="O6" s="276"/>
      <c r="P6" s="278"/>
      <c r="Q6" s="28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</row>
    <row r="7" s="86" customFormat="1" ht="20" customHeight="1" spans="1:252">
      <c r="A7" s="240"/>
      <c r="B7" s="112"/>
      <c r="C7" s="238"/>
      <c r="D7" s="112"/>
      <c r="E7" s="112"/>
      <c r="F7" s="239"/>
      <c r="G7" s="112"/>
      <c r="H7" s="230"/>
      <c r="I7" s="272"/>
      <c r="J7" s="273"/>
      <c r="K7" s="273"/>
      <c r="L7" s="273"/>
      <c r="M7" s="273"/>
      <c r="N7" s="273"/>
      <c r="O7" s="273"/>
      <c r="P7" s="274"/>
      <c r="Q7" s="287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</row>
    <row r="8" s="86" customFormat="1" ht="20" customHeight="1" spans="1:252">
      <c r="A8" s="240"/>
      <c r="B8" s="112"/>
      <c r="C8" s="238"/>
      <c r="D8" s="112"/>
      <c r="E8" s="112"/>
      <c r="F8" s="239"/>
      <c r="G8" s="112"/>
      <c r="H8" s="230"/>
      <c r="I8" s="272"/>
      <c r="J8" s="273"/>
      <c r="K8" s="273"/>
      <c r="L8" s="273"/>
      <c r="M8" s="273"/>
      <c r="N8" s="273"/>
      <c r="O8" s="273"/>
      <c r="P8" s="274"/>
      <c r="Q8" s="287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</row>
    <row r="9" s="86" customFormat="1" ht="20" customHeight="1" spans="1:252">
      <c r="A9" s="237"/>
      <c r="B9" s="112"/>
      <c r="C9" s="238"/>
      <c r="D9" s="112"/>
      <c r="E9" s="112"/>
      <c r="F9" s="239"/>
      <c r="G9" s="112"/>
      <c r="H9" s="230"/>
      <c r="I9" s="272"/>
      <c r="J9" s="273"/>
      <c r="K9" s="273"/>
      <c r="L9" s="273"/>
      <c r="M9" s="273"/>
      <c r="N9" s="273"/>
      <c r="O9" s="273"/>
      <c r="P9" s="274"/>
      <c r="Q9" s="287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</row>
    <row r="10" s="86" customFormat="1" ht="20" customHeight="1" spans="1:252">
      <c r="A10" s="241"/>
      <c r="B10" s="242"/>
      <c r="C10" s="243"/>
      <c r="D10" s="242"/>
      <c r="E10" s="242"/>
      <c r="F10" s="244"/>
      <c r="G10" s="242"/>
      <c r="H10" s="230"/>
      <c r="I10" s="272"/>
      <c r="J10" s="273"/>
      <c r="K10" s="273"/>
      <c r="L10" s="273"/>
      <c r="M10" s="273"/>
      <c r="N10" s="273"/>
      <c r="O10" s="273"/>
      <c r="P10" s="274"/>
      <c r="Q10" s="287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</row>
    <row r="11" s="86" customFormat="1" ht="20" customHeight="1" spans="1:252">
      <c r="A11" s="237"/>
      <c r="B11" s="112"/>
      <c r="C11" s="238"/>
      <c r="D11" s="112"/>
      <c r="E11" s="112"/>
      <c r="F11" s="239"/>
      <c r="G11" s="112"/>
      <c r="H11" s="230"/>
      <c r="I11" s="272"/>
      <c r="J11" s="273"/>
      <c r="K11" s="273"/>
      <c r="L11" s="273"/>
      <c r="M11" s="273"/>
      <c r="N11" s="273"/>
      <c r="O11" s="273"/>
      <c r="P11" s="274"/>
      <c r="Q11" s="287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</row>
    <row r="12" s="86" customFormat="1" ht="20" customHeight="1" spans="1:252">
      <c r="A12" s="240"/>
      <c r="B12" s="112"/>
      <c r="C12" s="238"/>
      <c r="D12" s="112"/>
      <c r="E12" s="112"/>
      <c r="F12" s="239"/>
      <c r="G12" s="112"/>
      <c r="H12" s="230"/>
      <c r="I12" s="272"/>
      <c r="J12" s="273"/>
      <c r="K12" s="273"/>
      <c r="L12" s="273"/>
      <c r="M12" s="273"/>
      <c r="N12" s="273"/>
      <c r="O12" s="273"/>
      <c r="P12" s="274"/>
      <c r="Q12" s="287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</row>
    <row r="13" s="86" customFormat="1" ht="20" customHeight="1" spans="1:252">
      <c r="A13" s="240"/>
      <c r="B13" s="112"/>
      <c r="C13" s="238"/>
      <c r="D13" s="112"/>
      <c r="E13" s="112"/>
      <c r="F13" s="239"/>
      <c r="G13" s="112"/>
      <c r="H13" s="230"/>
      <c r="I13" s="272"/>
      <c r="J13" s="273"/>
      <c r="K13" s="273"/>
      <c r="L13" s="273"/>
      <c r="M13" s="273"/>
      <c r="N13" s="273"/>
      <c r="O13" s="273"/>
      <c r="P13" s="274"/>
      <c r="Q13" s="287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</row>
    <row r="14" s="86" customFormat="1" ht="20" customHeight="1" spans="1:252">
      <c r="A14" s="237"/>
      <c r="B14" s="112"/>
      <c r="C14" s="238"/>
      <c r="D14" s="112"/>
      <c r="E14" s="112"/>
      <c r="F14" s="239"/>
      <c r="G14" s="112"/>
      <c r="H14" s="230"/>
      <c r="I14" s="272"/>
      <c r="J14" s="273"/>
      <c r="K14" s="273"/>
      <c r="L14" s="273"/>
      <c r="M14" s="273"/>
      <c r="N14" s="273"/>
      <c r="O14" s="273"/>
      <c r="P14" s="274"/>
      <c r="Q14" s="287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</row>
    <row r="15" s="86" customFormat="1" ht="20" customHeight="1" spans="1:252">
      <c r="A15" s="237"/>
      <c r="B15" s="112"/>
      <c r="C15" s="238"/>
      <c r="D15" s="112"/>
      <c r="E15" s="112"/>
      <c r="F15" s="239"/>
      <c r="G15" s="112"/>
      <c r="H15" s="230"/>
      <c r="I15" s="272"/>
      <c r="J15" s="273"/>
      <c r="K15" s="273"/>
      <c r="L15" s="273"/>
      <c r="M15" s="273"/>
      <c r="N15" s="273"/>
      <c r="O15" s="273"/>
      <c r="P15" s="274"/>
      <c r="Q15" s="287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</row>
    <row r="16" s="86" customFormat="1" ht="20" customHeight="1" spans="1:252">
      <c r="A16" s="237"/>
      <c r="B16" s="245"/>
      <c r="C16" s="245"/>
      <c r="D16" s="245"/>
      <c r="E16" s="246"/>
      <c r="F16" s="247"/>
      <c r="G16" s="248"/>
      <c r="H16" s="230"/>
      <c r="I16" s="272"/>
      <c r="J16" s="273"/>
      <c r="K16" s="273"/>
      <c r="L16" s="273"/>
      <c r="M16" s="273"/>
      <c r="N16" s="273"/>
      <c r="O16" s="273"/>
      <c r="P16" s="274"/>
      <c r="Q16" s="287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</row>
    <row r="17" s="86" customFormat="1" ht="20" customHeight="1" spans="1:252">
      <c r="A17" s="249"/>
      <c r="B17" s="250"/>
      <c r="C17" s="113"/>
      <c r="D17" s="113"/>
      <c r="E17" s="251"/>
      <c r="F17" s="113"/>
      <c r="G17" s="252"/>
      <c r="H17" s="230"/>
      <c r="I17" s="272"/>
      <c r="J17" s="273"/>
      <c r="K17" s="273"/>
      <c r="L17" s="273"/>
      <c r="M17" s="273"/>
      <c r="N17" s="273"/>
      <c r="O17" s="273"/>
      <c r="P17" s="274"/>
      <c r="Q17" s="287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</row>
    <row r="18" s="86" customFormat="1" ht="20" customHeight="1" spans="1:252">
      <c r="A18" s="249"/>
      <c r="B18" s="253"/>
      <c r="C18" s="254"/>
      <c r="D18" s="254"/>
      <c r="E18" s="251"/>
      <c r="F18" s="255"/>
      <c r="G18" s="252"/>
      <c r="H18" s="230"/>
      <c r="I18" s="272"/>
      <c r="J18" s="273"/>
      <c r="K18" s="273"/>
      <c r="L18" s="273"/>
      <c r="M18" s="273"/>
      <c r="N18" s="273"/>
      <c r="O18" s="273"/>
      <c r="P18" s="274"/>
      <c r="Q18" s="287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</row>
    <row r="19" s="86" customFormat="1" ht="20" customHeight="1" spans="1:252">
      <c r="A19" s="256"/>
      <c r="B19" s="114"/>
      <c r="C19" s="114"/>
      <c r="D19" s="257"/>
      <c r="E19" s="114"/>
      <c r="F19" s="114"/>
      <c r="G19" s="258"/>
      <c r="H19" s="230"/>
      <c r="I19" s="272"/>
      <c r="J19" s="273"/>
      <c r="K19" s="273"/>
      <c r="L19" s="273"/>
      <c r="M19" s="273"/>
      <c r="N19" s="273"/>
      <c r="O19" s="273"/>
      <c r="P19" s="274"/>
      <c r="Q19" s="274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</row>
    <row r="20" s="86" customFormat="1" ht="20" customHeight="1" spans="1:252">
      <c r="A20" s="259"/>
      <c r="B20" s="260"/>
      <c r="C20" s="260"/>
      <c r="D20" s="261"/>
      <c r="E20" s="260"/>
      <c r="F20" s="260"/>
      <c r="G20" s="262"/>
      <c r="H20" s="263"/>
      <c r="I20" s="279"/>
      <c r="J20" s="280"/>
      <c r="K20" s="281"/>
      <c r="L20" s="280"/>
      <c r="M20" s="280"/>
      <c r="N20" s="281"/>
      <c r="O20" s="281"/>
      <c r="P20" s="282"/>
      <c r="Q20" s="282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</row>
    <row r="21" s="86" customFormat="1" ht="17.25" spans="1:252">
      <c r="A21" s="118"/>
      <c r="B21" s="119"/>
      <c r="C21" s="119"/>
      <c r="D21" s="120"/>
      <c r="E21" s="119"/>
      <c r="F21" s="119"/>
      <c r="G21" s="264"/>
      <c r="O21" s="265"/>
      <c r="P21" s="265"/>
      <c r="Q21" s="265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</row>
    <row r="22" s="86" customFormat="1" spans="1:252">
      <c r="A22" s="121" t="s">
        <v>170</v>
      </c>
      <c r="B22" s="121"/>
      <c r="C22" s="122"/>
      <c r="O22" s="265"/>
      <c r="P22" s="265"/>
      <c r="Q22" s="265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</row>
    <row r="23" s="86" customFormat="1" spans="3:252">
      <c r="C23" s="87"/>
      <c r="I23" s="137" t="s">
        <v>171</v>
      </c>
      <c r="J23" s="283"/>
      <c r="K23" s="284"/>
      <c r="M23" s="137" t="s">
        <v>172</v>
      </c>
      <c r="N23" s="137"/>
      <c r="O23" s="137" t="s">
        <v>173</v>
      </c>
      <c r="P23" s="137"/>
      <c r="Q23" s="86" t="s">
        <v>134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  <c r="IR23" s="89"/>
    </row>
  </sheetData>
  <mergeCells count="9">
    <mergeCell ref="A1:N1"/>
    <mergeCell ref="B2:C2"/>
    <mergeCell ref="E2:G2"/>
    <mergeCell ref="J2:N2"/>
    <mergeCell ref="B3:G3"/>
    <mergeCell ref="I3:N3"/>
    <mergeCell ref="B16:C16"/>
    <mergeCell ref="D16:E16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42" sqref="M42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1.3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3.25" spans="1:11">
      <c r="A1" s="142" t="s">
        <v>192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8" customHeight="1" spans="1:11">
      <c r="A2" s="143" t="s">
        <v>53</v>
      </c>
      <c r="B2" s="144" t="s">
        <v>54</v>
      </c>
      <c r="C2" s="144"/>
      <c r="D2" s="145" t="s">
        <v>61</v>
      </c>
      <c r="E2" s="146" t="str">
        <f>首期!B4</f>
        <v>QAUUAM94522</v>
      </c>
      <c r="F2" s="147" t="s">
        <v>193</v>
      </c>
      <c r="G2" s="148" t="str">
        <f>首期!B5</f>
        <v>儿童卫衣</v>
      </c>
      <c r="H2" s="149"/>
      <c r="I2" s="177" t="s">
        <v>57</v>
      </c>
      <c r="J2" s="196" t="s">
        <v>56</v>
      </c>
      <c r="K2" s="197"/>
    </row>
    <row r="3" ht="18" customHeight="1" spans="1:11">
      <c r="A3" s="150" t="s">
        <v>75</v>
      </c>
      <c r="B3" s="151">
        <f>首期!B7</f>
        <v>1048</v>
      </c>
      <c r="C3" s="151"/>
      <c r="D3" s="152" t="s">
        <v>194</v>
      </c>
      <c r="E3" s="153">
        <f>首期!F4</f>
        <v>45438</v>
      </c>
      <c r="F3" s="154"/>
      <c r="G3" s="154"/>
      <c r="H3" s="155" t="s">
        <v>195</v>
      </c>
      <c r="I3" s="155"/>
      <c r="J3" s="155"/>
      <c r="K3" s="198"/>
    </row>
    <row r="4" ht="18" customHeight="1" spans="1:11">
      <c r="A4" s="156" t="s">
        <v>71</v>
      </c>
      <c r="B4" s="151">
        <v>2</v>
      </c>
      <c r="C4" s="151">
        <v>6</v>
      </c>
      <c r="D4" s="157" t="s">
        <v>196</v>
      </c>
      <c r="E4" s="154" t="s">
        <v>197</v>
      </c>
      <c r="F4" s="154"/>
      <c r="G4" s="154"/>
      <c r="H4" s="157" t="s">
        <v>198</v>
      </c>
      <c r="I4" s="157"/>
      <c r="J4" s="169" t="s">
        <v>65</v>
      </c>
      <c r="K4" s="199" t="s">
        <v>66</v>
      </c>
    </row>
    <row r="5" ht="18" customHeight="1" spans="1:11">
      <c r="A5" s="156" t="s">
        <v>199</v>
      </c>
      <c r="B5" s="151">
        <v>1</v>
      </c>
      <c r="C5" s="151"/>
      <c r="D5" s="152" t="s">
        <v>200</v>
      </c>
      <c r="E5" s="152"/>
      <c r="G5" s="152"/>
      <c r="H5" s="157" t="s">
        <v>201</v>
      </c>
      <c r="I5" s="157"/>
      <c r="J5" s="169" t="s">
        <v>65</v>
      </c>
      <c r="K5" s="199" t="s">
        <v>66</v>
      </c>
    </row>
    <row r="6" ht="18" customHeight="1" spans="1:13">
      <c r="A6" s="158" t="s">
        <v>202</v>
      </c>
      <c r="B6" s="159">
        <v>80</v>
      </c>
      <c r="C6" s="159"/>
      <c r="D6" s="160" t="s">
        <v>203</v>
      </c>
      <c r="E6" s="161"/>
      <c r="F6" s="161">
        <v>1084</v>
      </c>
      <c r="G6" s="160"/>
      <c r="H6" s="162" t="s">
        <v>204</v>
      </c>
      <c r="I6" s="162"/>
      <c r="J6" s="161" t="s">
        <v>65</v>
      </c>
      <c r="K6" s="200" t="s">
        <v>66</v>
      </c>
      <c r="M6" s="201"/>
    </row>
    <row r="7" ht="18" customHeight="1" spans="1:11">
      <c r="A7" s="163"/>
      <c r="B7" s="164"/>
      <c r="C7" s="164"/>
      <c r="D7" s="163"/>
      <c r="E7" s="164"/>
      <c r="F7" s="165"/>
      <c r="G7" s="163"/>
      <c r="H7" s="165"/>
      <c r="I7" s="164"/>
      <c r="J7" s="164"/>
      <c r="K7" s="164"/>
    </row>
    <row r="8" ht="18" customHeight="1" spans="1:11">
      <c r="A8" s="166" t="s">
        <v>205</v>
      </c>
      <c r="B8" s="147" t="s">
        <v>206</v>
      </c>
      <c r="C8" s="147" t="s">
        <v>207</v>
      </c>
      <c r="D8" s="147" t="s">
        <v>208</v>
      </c>
      <c r="E8" s="147" t="s">
        <v>209</v>
      </c>
      <c r="F8" s="147" t="s">
        <v>210</v>
      </c>
      <c r="G8" s="167" t="s">
        <v>211</v>
      </c>
      <c r="H8" s="168"/>
      <c r="I8" s="168"/>
      <c r="J8" s="168"/>
      <c r="K8" s="202"/>
    </row>
    <row r="9" ht="18" customHeight="1" spans="1:11">
      <c r="A9" s="156" t="s">
        <v>212</v>
      </c>
      <c r="B9" s="157"/>
      <c r="C9" s="169" t="s">
        <v>65</v>
      </c>
      <c r="D9" s="169" t="s">
        <v>66</v>
      </c>
      <c r="E9" s="152" t="s">
        <v>213</v>
      </c>
      <c r="F9" s="170" t="s">
        <v>214</v>
      </c>
      <c r="G9" s="171"/>
      <c r="H9" s="172"/>
      <c r="I9" s="172"/>
      <c r="J9" s="172"/>
      <c r="K9" s="203"/>
    </row>
    <row r="10" ht="18" customHeight="1" spans="1:11">
      <c r="A10" s="156" t="s">
        <v>215</v>
      </c>
      <c r="B10" s="157"/>
      <c r="C10" s="169" t="s">
        <v>65</v>
      </c>
      <c r="D10" s="169" t="s">
        <v>66</v>
      </c>
      <c r="E10" s="152" t="s">
        <v>216</v>
      </c>
      <c r="F10" s="170" t="s">
        <v>217</v>
      </c>
      <c r="G10" s="171" t="s">
        <v>218</v>
      </c>
      <c r="H10" s="172"/>
      <c r="I10" s="172"/>
      <c r="J10" s="172"/>
      <c r="K10" s="203"/>
    </row>
    <row r="11" ht="18" customHeight="1" spans="1:11">
      <c r="A11" s="173" t="s">
        <v>176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4"/>
    </row>
    <row r="12" ht="18" customHeight="1" spans="1:11">
      <c r="A12" s="150" t="s">
        <v>89</v>
      </c>
      <c r="B12" s="169" t="s">
        <v>85</v>
      </c>
      <c r="C12" s="169" t="s">
        <v>86</v>
      </c>
      <c r="D12" s="170"/>
      <c r="E12" s="152" t="s">
        <v>87</v>
      </c>
      <c r="F12" s="169" t="s">
        <v>85</v>
      </c>
      <c r="G12" s="169" t="s">
        <v>86</v>
      </c>
      <c r="H12" s="169"/>
      <c r="I12" s="152" t="s">
        <v>219</v>
      </c>
      <c r="J12" s="169" t="s">
        <v>85</v>
      </c>
      <c r="K12" s="199" t="s">
        <v>86</v>
      </c>
    </row>
    <row r="13" ht="18" customHeight="1" spans="1:11">
      <c r="A13" s="150" t="s">
        <v>92</v>
      </c>
      <c r="B13" s="169" t="s">
        <v>85</v>
      </c>
      <c r="C13" s="169" t="s">
        <v>86</v>
      </c>
      <c r="D13" s="170"/>
      <c r="E13" s="152" t="s">
        <v>97</v>
      </c>
      <c r="F13" s="169" t="s">
        <v>85</v>
      </c>
      <c r="G13" s="169" t="s">
        <v>86</v>
      </c>
      <c r="H13" s="169"/>
      <c r="I13" s="152" t="s">
        <v>220</v>
      </c>
      <c r="J13" s="169" t="s">
        <v>85</v>
      </c>
      <c r="K13" s="199" t="s">
        <v>86</v>
      </c>
    </row>
    <row r="14" ht="18" customHeight="1" spans="1:11">
      <c r="A14" s="158" t="s">
        <v>221</v>
      </c>
      <c r="B14" s="161" t="s">
        <v>85</v>
      </c>
      <c r="C14" s="161" t="s">
        <v>86</v>
      </c>
      <c r="D14" s="175"/>
      <c r="E14" s="160" t="s">
        <v>222</v>
      </c>
      <c r="F14" s="161" t="s">
        <v>85</v>
      </c>
      <c r="G14" s="161" t="s">
        <v>86</v>
      </c>
      <c r="H14" s="161"/>
      <c r="I14" s="160" t="s">
        <v>223</v>
      </c>
      <c r="J14" s="161" t="s">
        <v>85</v>
      </c>
      <c r="K14" s="200" t="s">
        <v>86</v>
      </c>
    </row>
    <row r="15" ht="18" customHeight="1" spans="1:11">
      <c r="A15" s="163"/>
      <c r="B15" s="176"/>
      <c r="C15" s="176"/>
      <c r="D15" s="164"/>
      <c r="E15" s="163"/>
      <c r="F15" s="176"/>
      <c r="G15" s="176"/>
      <c r="H15" s="176"/>
      <c r="I15" s="163"/>
      <c r="J15" s="176"/>
      <c r="K15" s="176"/>
    </row>
    <row r="16" s="139" customFormat="1" ht="18" customHeight="1" spans="1:11">
      <c r="A16" s="143" t="s">
        <v>224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05"/>
    </row>
    <row r="17" ht="18" customHeight="1" spans="1:11">
      <c r="A17" s="156" t="s">
        <v>225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06"/>
    </row>
    <row r="18" ht="18" customHeight="1" spans="1:11">
      <c r="A18" s="156" t="s">
        <v>226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06"/>
    </row>
    <row r="19" ht="22" customHeight="1" spans="1:11">
      <c r="A19" s="178"/>
      <c r="B19" s="169"/>
      <c r="C19" s="169"/>
      <c r="D19" s="169"/>
      <c r="E19" s="169"/>
      <c r="F19" s="169"/>
      <c r="G19" s="169"/>
      <c r="H19" s="169"/>
      <c r="I19" s="169"/>
      <c r="J19" s="169"/>
      <c r="K19" s="199"/>
    </row>
    <row r="20" ht="22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07"/>
    </row>
    <row r="21" ht="22" customHeight="1" spans="1:1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207"/>
    </row>
    <row r="22" ht="22" customHeight="1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07"/>
    </row>
    <row r="23" ht="22" customHeight="1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08"/>
    </row>
    <row r="24" ht="18" customHeight="1" spans="1:11">
      <c r="A24" s="156" t="s">
        <v>116</v>
      </c>
      <c r="B24" s="157"/>
      <c r="C24" s="169" t="s">
        <v>65</v>
      </c>
      <c r="D24" s="169" t="s">
        <v>66</v>
      </c>
      <c r="E24" s="155"/>
      <c r="F24" s="155"/>
      <c r="G24" s="155"/>
      <c r="H24" s="155"/>
      <c r="I24" s="155"/>
      <c r="J24" s="155"/>
      <c r="K24" s="198"/>
    </row>
    <row r="25" ht="18" customHeight="1" spans="1:11">
      <c r="A25" s="183" t="s">
        <v>227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09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ht="20" customHeight="1" spans="1:11">
      <c r="A27" s="186" t="s">
        <v>228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10" t="s">
        <v>229</v>
      </c>
    </row>
    <row r="28" ht="23" customHeight="1" spans="1:11">
      <c r="A28" s="179" t="s">
        <v>230</v>
      </c>
      <c r="B28" s="180"/>
      <c r="C28" s="180"/>
      <c r="D28" s="180"/>
      <c r="E28" s="180"/>
      <c r="F28" s="180"/>
      <c r="G28" s="180"/>
      <c r="H28" s="180"/>
      <c r="I28" s="180"/>
      <c r="J28" s="211"/>
      <c r="K28" s="212">
        <v>1</v>
      </c>
    </row>
    <row r="29" ht="23" customHeight="1" spans="1:11">
      <c r="A29" s="179" t="s">
        <v>231</v>
      </c>
      <c r="B29" s="180"/>
      <c r="C29" s="180"/>
      <c r="D29" s="180"/>
      <c r="E29" s="180"/>
      <c r="F29" s="180"/>
      <c r="G29" s="180"/>
      <c r="H29" s="180"/>
      <c r="I29" s="180"/>
      <c r="J29" s="211"/>
      <c r="K29" s="203">
        <v>1</v>
      </c>
    </row>
    <row r="30" ht="23" customHeight="1" spans="1:11">
      <c r="A30" s="179" t="s">
        <v>232</v>
      </c>
      <c r="B30" s="180"/>
      <c r="C30" s="180"/>
      <c r="D30" s="180"/>
      <c r="E30" s="180"/>
      <c r="F30" s="180"/>
      <c r="G30" s="180"/>
      <c r="H30" s="180"/>
      <c r="I30" s="180"/>
      <c r="J30" s="211"/>
      <c r="K30" s="203">
        <v>1</v>
      </c>
    </row>
    <row r="31" ht="23" customHeight="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211"/>
      <c r="K31" s="203"/>
    </row>
    <row r="32" ht="23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211"/>
      <c r="K32" s="213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211"/>
      <c r="K33" s="214"/>
    </row>
    <row r="34" ht="23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211"/>
      <c r="K34" s="203"/>
    </row>
    <row r="35" ht="23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211"/>
      <c r="K35" s="215"/>
    </row>
    <row r="36" ht="23" customHeight="1" spans="1:11">
      <c r="A36" s="187" t="s">
        <v>233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3</v>
      </c>
    </row>
    <row r="37" ht="18.75" customHeight="1" spans="1:11">
      <c r="A37" s="189" t="s">
        <v>234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40" customFormat="1" ht="18.75" customHeight="1" spans="1:11">
      <c r="A38" s="156" t="s">
        <v>235</v>
      </c>
      <c r="B38" s="157"/>
      <c r="C38" s="157"/>
      <c r="D38" s="155" t="s">
        <v>236</v>
      </c>
      <c r="E38" s="155"/>
      <c r="F38" s="191" t="s">
        <v>237</v>
      </c>
      <c r="G38" s="192"/>
      <c r="H38" s="157" t="s">
        <v>238</v>
      </c>
      <c r="I38" s="157"/>
      <c r="J38" s="157" t="s">
        <v>239</v>
      </c>
      <c r="K38" s="206"/>
    </row>
    <row r="39" ht="18.75" customHeight="1" spans="1:11">
      <c r="A39" s="156" t="s">
        <v>117</v>
      </c>
      <c r="B39" s="157" t="s">
        <v>240</v>
      </c>
      <c r="C39" s="157"/>
      <c r="D39" s="157"/>
      <c r="E39" s="157"/>
      <c r="F39" s="157"/>
      <c r="G39" s="157"/>
      <c r="H39" s="157"/>
      <c r="I39" s="157"/>
      <c r="J39" s="157"/>
      <c r="K39" s="206"/>
    </row>
    <row r="40" ht="24" customHeight="1" spans="1:11">
      <c r="A40" s="156" t="s">
        <v>241</v>
      </c>
      <c r="B40" s="157"/>
      <c r="C40" s="157"/>
      <c r="D40" s="157"/>
      <c r="E40" s="157"/>
      <c r="F40" s="157"/>
      <c r="G40" s="157"/>
      <c r="H40" s="157"/>
      <c r="I40" s="157"/>
      <c r="J40" s="157"/>
      <c r="K40" s="206"/>
    </row>
    <row r="41" ht="24" customHeight="1" spans="1:11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206"/>
    </row>
    <row r="42" ht="32.1" customHeight="1" spans="1:11">
      <c r="A42" s="158" t="s">
        <v>128</v>
      </c>
      <c r="B42" s="193" t="s">
        <v>242</v>
      </c>
      <c r="C42" s="193"/>
      <c r="D42" s="160" t="s">
        <v>243</v>
      </c>
      <c r="E42" s="175" t="s">
        <v>131</v>
      </c>
      <c r="F42" s="160" t="s">
        <v>132</v>
      </c>
      <c r="G42" s="194">
        <v>45423</v>
      </c>
      <c r="H42" s="195" t="s">
        <v>133</v>
      </c>
      <c r="I42" s="195"/>
      <c r="J42" s="193" t="s">
        <v>134</v>
      </c>
      <c r="K42" s="21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workbookViewId="0">
      <selection activeCell="K14" sqref="K14"/>
    </sheetView>
  </sheetViews>
  <sheetFormatPr defaultColWidth="9" defaultRowHeight="14.25"/>
  <cols>
    <col min="1" max="1" width="13.625" style="86" customWidth="1"/>
    <col min="2" max="3" width="9.125" style="86" customWidth="1"/>
    <col min="4" max="4" width="9.125" style="87" customWidth="1"/>
    <col min="5" max="6" width="9.125" style="86" customWidth="1"/>
    <col min="7" max="7" width="8.5" style="86" customWidth="1"/>
    <col min="8" max="8" width="5.375" style="86" customWidth="1"/>
    <col min="9" max="9" width="2.75" style="86" customWidth="1"/>
    <col min="10" max="12" width="15.625" style="86" customWidth="1"/>
    <col min="13" max="15" width="15.625" style="88" customWidth="1"/>
    <col min="16" max="253" width="9" style="86"/>
    <col min="254" max="16384" width="9" style="89"/>
  </cols>
  <sheetData>
    <row r="1" s="86" customFormat="1" ht="29" customHeight="1" spans="1:256">
      <c r="A1" s="90" t="s">
        <v>138</v>
      </c>
      <c r="B1" s="90"/>
      <c r="C1" s="91"/>
      <c r="D1" s="91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</row>
    <row r="2" s="86" customFormat="1" ht="20" customHeight="1" spans="1:256">
      <c r="A2" s="93" t="s">
        <v>61</v>
      </c>
      <c r="B2" s="94" t="str">
        <f>首期!B4</f>
        <v>QAUUAM94522</v>
      </c>
      <c r="C2" s="95"/>
      <c r="D2" s="96"/>
      <c r="E2" s="97" t="s">
        <v>67</v>
      </c>
      <c r="F2" s="98" t="s">
        <v>139</v>
      </c>
      <c r="G2" s="98"/>
      <c r="H2" s="98"/>
      <c r="I2" s="123"/>
      <c r="J2" s="124" t="s">
        <v>57</v>
      </c>
      <c r="K2" s="125" t="s">
        <v>56</v>
      </c>
      <c r="L2" s="125"/>
      <c r="M2" s="125"/>
      <c r="N2" s="125"/>
      <c r="O2" s="126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</row>
    <row r="3" s="86" customFormat="1" spans="1:256">
      <c r="A3" s="99" t="s">
        <v>140</v>
      </c>
      <c r="B3" s="100" t="s">
        <v>141</v>
      </c>
      <c r="C3" s="101"/>
      <c r="D3" s="100"/>
      <c r="E3" s="100"/>
      <c r="F3" s="100"/>
      <c r="G3" s="100"/>
      <c r="H3" s="100"/>
      <c r="I3" s="127"/>
      <c r="J3" s="128"/>
      <c r="K3" s="128"/>
      <c r="L3" s="128"/>
      <c r="M3" s="128"/>
      <c r="N3" s="128"/>
      <c r="O3" s="12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  <c r="IR3" s="89"/>
      <c r="IS3" s="89"/>
      <c r="IT3" s="89"/>
      <c r="IU3" s="89"/>
      <c r="IV3" s="89"/>
    </row>
    <row r="4" s="86" customFormat="1" spans="1:256">
      <c r="A4" s="99"/>
      <c r="B4" s="102" t="s">
        <v>142</v>
      </c>
      <c r="C4" s="102" t="s">
        <v>143</v>
      </c>
      <c r="D4" s="102" t="s">
        <v>144</v>
      </c>
      <c r="E4" s="102" t="s">
        <v>145</v>
      </c>
      <c r="F4" s="102" t="s">
        <v>146</v>
      </c>
      <c r="G4" s="102" t="s">
        <v>147</v>
      </c>
      <c r="H4" s="103" t="s">
        <v>148</v>
      </c>
      <c r="I4" s="127"/>
      <c r="J4" s="102" t="s">
        <v>142</v>
      </c>
      <c r="K4" s="102" t="s">
        <v>143</v>
      </c>
      <c r="L4" s="102" t="s">
        <v>144</v>
      </c>
      <c r="M4" s="102" t="s">
        <v>145</v>
      </c>
      <c r="N4" s="102" t="s">
        <v>146</v>
      </c>
      <c r="O4" s="130" t="s">
        <v>147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</row>
    <row r="5" s="86" customFormat="1" ht="16.5" spans="1:256">
      <c r="A5" s="99"/>
      <c r="B5" s="104"/>
      <c r="C5" s="104"/>
      <c r="D5" s="105"/>
      <c r="E5" s="105"/>
      <c r="F5" s="105"/>
      <c r="G5" s="105"/>
      <c r="H5" s="103"/>
      <c r="I5" s="127"/>
      <c r="J5" s="131" t="s">
        <v>111</v>
      </c>
      <c r="K5" s="131" t="s">
        <v>111</v>
      </c>
      <c r="L5" s="131" t="s">
        <v>111</v>
      </c>
      <c r="M5" s="131" t="s">
        <v>112</v>
      </c>
      <c r="N5" s="131" t="s">
        <v>112</v>
      </c>
      <c r="O5" s="132" t="s">
        <v>112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  <c r="IV5" s="89"/>
    </row>
    <row r="6" s="86" customFormat="1" ht="21" customHeight="1" spans="1:256">
      <c r="A6" s="106" t="s">
        <v>151</v>
      </c>
      <c r="B6" s="102">
        <f>C6-4</f>
        <v>43</v>
      </c>
      <c r="C6" s="102">
        <v>47</v>
      </c>
      <c r="D6" s="102">
        <f>C6+4</f>
        <v>51</v>
      </c>
      <c r="E6" s="102">
        <f>D6+4</f>
        <v>55</v>
      </c>
      <c r="F6" s="102">
        <f>E6+4</f>
        <v>59</v>
      </c>
      <c r="G6" s="102">
        <f>F6+2</f>
        <v>61</v>
      </c>
      <c r="H6" s="107" t="s">
        <v>152</v>
      </c>
      <c r="I6" s="127"/>
      <c r="J6" s="131" t="s">
        <v>244</v>
      </c>
      <c r="K6" s="131" t="s">
        <v>245</v>
      </c>
      <c r="L6" s="131" t="s">
        <v>244</v>
      </c>
      <c r="M6" s="131" t="s">
        <v>246</v>
      </c>
      <c r="N6" s="131" t="s">
        <v>247</v>
      </c>
      <c r="O6" s="132" t="s">
        <v>246</v>
      </c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  <c r="IU6" s="89"/>
      <c r="IV6" s="89"/>
    </row>
    <row r="7" s="86" customFormat="1" ht="21" customHeight="1" spans="1:256">
      <c r="A7" s="106" t="s">
        <v>154</v>
      </c>
      <c r="B7" s="102">
        <f>C7-4</f>
        <v>76</v>
      </c>
      <c r="C7" s="102">
        <v>80</v>
      </c>
      <c r="D7" s="102">
        <f t="shared" ref="D7:G7" si="0">C7+4</f>
        <v>84</v>
      </c>
      <c r="E7" s="102">
        <f t="shared" si="0"/>
        <v>88</v>
      </c>
      <c r="F7" s="102">
        <f t="shared" si="0"/>
        <v>92</v>
      </c>
      <c r="G7" s="102">
        <f t="shared" si="0"/>
        <v>96</v>
      </c>
      <c r="H7" s="107" t="s">
        <v>152</v>
      </c>
      <c r="I7" s="127"/>
      <c r="J7" s="131" t="s">
        <v>248</v>
      </c>
      <c r="K7" s="131" t="s">
        <v>248</v>
      </c>
      <c r="L7" s="131" t="s">
        <v>248</v>
      </c>
      <c r="M7" s="131" t="s">
        <v>249</v>
      </c>
      <c r="N7" s="131" t="s">
        <v>250</v>
      </c>
      <c r="O7" s="132" t="s">
        <v>251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  <c r="IU7" s="89"/>
      <c r="IV7" s="89"/>
    </row>
    <row r="8" s="86" customFormat="1" ht="21" customHeight="1" spans="1:256">
      <c r="A8" s="108" t="s">
        <v>156</v>
      </c>
      <c r="B8" s="102">
        <f>C8-4</f>
        <v>70</v>
      </c>
      <c r="C8" s="102">
        <v>74</v>
      </c>
      <c r="D8" s="102">
        <f t="shared" ref="D8:G8" si="1">C8+4</f>
        <v>78</v>
      </c>
      <c r="E8" s="102">
        <f t="shared" si="1"/>
        <v>82</v>
      </c>
      <c r="F8" s="102">
        <f t="shared" si="1"/>
        <v>86</v>
      </c>
      <c r="G8" s="102">
        <f t="shared" si="1"/>
        <v>90</v>
      </c>
      <c r="H8" s="107" t="s">
        <v>157</v>
      </c>
      <c r="I8" s="127"/>
      <c r="J8" s="131" t="s">
        <v>252</v>
      </c>
      <c r="K8" s="131" t="s">
        <v>252</v>
      </c>
      <c r="L8" s="131" t="s">
        <v>253</v>
      </c>
      <c r="M8" s="131" t="s">
        <v>254</v>
      </c>
      <c r="N8" s="131" t="s">
        <v>255</v>
      </c>
      <c r="O8" s="132" t="s">
        <v>252</v>
      </c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</row>
    <row r="9" s="86" customFormat="1" ht="21" customHeight="1" spans="1:256">
      <c r="A9" s="109" t="s">
        <v>160</v>
      </c>
      <c r="B9" s="110">
        <f>C9-1.5</f>
        <v>30.5</v>
      </c>
      <c r="C9" s="110">
        <v>32</v>
      </c>
      <c r="D9" s="110">
        <f>C9+1.5</f>
        <v>33.5</v>
      </c>
      <c r="E9" s="110">
        <f>D9+1.8</f>
        <v>35.3</v>
      </c>
      <c r="F9" s="110">
        <f>E9+1.8</f>
        <v>37.1</v>
      </c>
      <c r="G9" s="110">
        <f>F9+1.2</f>
        <v>38.3</v>
      </c>
      <c r="H9" s="107" t="s">
        <v>161</v>
      </c>
      <c r="I9" s="127"/>
      <c r="J9" s="131" t="s">
        <v>248</v>
      </c>
      <c r="K9" s="131" t="s">
        <v>256</v>
      </c>
      <c r="L9" s="131" t="s">
        <v>257</v>
      </c>
      <c r="M9" s="131" t="s">
        <v>258</v>
      </c>
      <c r="N9" s="131" t="s">
        <v>246</v>
      </c>
      <c r="O9" s="132" t="s">
        <v>259</v>
      </c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  <c r="IV9" s="89"/>
    </row>
    <row r="10" s="86" customFormat="1" ht="21" customHeight="1" spans="1:256">
      <c r="A10" s="109" t="s">
        <v>162</v>
      </c>
      <c r="B10" s="110">
        <f>C10-3.4</f>
        <v>42.6</v>
      </c>
      <c r="C10" s="110">
        <v>46</v>
      </c>
      <c r="D10" s="110">
        <f>C10+3.4</f>
        <v>49.4</v>
      </c>
      <c r="E10" s="110">
        <f>D10+3.4</f>
        <v>52.8</v>
      </c>
      <c r="F10" s="110">
        <f>E10+3.4</f>
        <v>56.2</v>
      </c>
      <c r="G10" s="110">
        <f>F10+1.7</f>
        <v>57.9</v>
      </c>
      <c r="H10" s="107" t="s">
        <v>157</v>
      </c>
      <c r="I10" s="127"/>
      <c r="J10" s="131" t="s">
        <v>257</v>
      </c>
      <c r="K10" s="131" t="s">
        <v>258</v>
      </c>
      <c r="L10" s="131" t="s">
        <v>256</v>
      </c>
      <c r="M10" s="131" t="s">
        <v>260</v>
      </c>
      <c r="N10" s="131" t="s">
        <v>246</v>
      </c>
      <c r="O10" s="132" t="s">
        <v>246</v>
      </c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</row>
    <row r="11" s="86" customFormat="1" ht="21" customHeight="1" spans="1:256">
      <c r="A11" s="109" t="s">
        <v>163</v>
      </c>
      <c r="B11" s="102">
        <f>C11-1.2</f>
        <v>14.3</v>
      </c>
      <c r="C11" s="102">
        <v>15.5</v>
      </c>
      <c r="D11" s="102">
        <f>C11+1.2</f>
        <v>16.7</v>
      </c>
      <c r="E11" s="102">
        <f>D11+1.2</f>
        <v>17.9</v>
      </c>
      <c r="F11" s="102">
        <f>E11+1.2</f>
        <v>19.1</v>
      </c>
      <c r="G11" s="102">
        <f>F11+0.8</f>
        <v>19.9</v>
      </c>
      <c r="H11" s="107">
        <v>0</v>
      </c>
      <c r="I11" s="127"/>
      <c r="J11" s="131" t="s">
        <v>248</v>
      </c>
      <c r="K11" s="131" t="s">
        <v>248</v>
      </c>
      <c r="L11" s="131" t="s">
        <v>246</v>
      </c>
      <c r="M11" s="131" t="s">
        <v>248</v>
      </c>
      <c r="N11" s="131" t="s">
        <v>248</v>
      </c>
      <c r="O11" s="132" t="s">
        <v>248</v>
      </c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  <c r="IV11" s="89"/>
    </row>
    <row r="12" s="86" customFormat="1" ht="21" customHeight="1" spans="1:256">
      <c r="A12" s="109" t="s">
        <v>164</v>
      </c>
      <c r="B12" s="102">
        <f>C12-0.8</f>
        <v>12.2</v>
      </c>
      <c r="C12" s="102">
        <v>13</v>
      </c>
      <c r="D12" s="102">
        <f>C12+0.8</f>
        <v>13.8</v>
      </c>
      <c r="E12" s="102">
        <f>D12+1</f>
        <v>14.8</v>
      </c>
      <c r="F12" s="102">
        <f>E12+1</f>
        <v>15.8</v>
      </c>
      <c r="G12" s="102">
        <f>F12+0.6</f>
        <v>16.4</v>
      </c>
      <c r="H12" s="111"/>
      <c r="I12" s="127"/>
      <c r="J12" s="131" t="s">
        <v>248</v>
      </c>
      <c r="K12" s="131" t="s">
        <v>248</v>
      </c>
      <c r="L12" s="131" t="s">
        <v>248</v>
      </c>
      <c r="M12" s="131" t="s">
        <v>248</v>
      </c>
      <c r="N12" s="131" t="s">
        <v>248</v>
      </c>
      <c r="O12" s="132" t="s">
        <v>248</v>
      </c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  <c r="IR12" s="89"/>
      <c r="IS12" s="89"/>
      <c r="IT12" s="89"/>
      <c r="IU12" s="89"/>
      <c r="IV12" s="89"/>
    </row>
    <row r="13" s="86" customFormat="1" ht="21" customHeight="1" spans="1:256">
      <c r="A13" s="109" t="s">
        <v>166</v>
      </c>
      <c r="B13" s="112">
        <f>C13-0.2</f>
        <v>7.8</v>
      </c>
      <c r="C13" s="112">
        <v>8</v>
      </c>
      <c r="D13" s="112">
        <f>C13+0.2</f>
        <v>8.2</v>
      </c>
      <c r="E13" s="112">
        <f>D13+0.4</f>
        <v>8.6</v>
      </c>
      <c r="F13" s="112">
        <f>E13+0.4</f>
        <v>9</v>
      </c>
      <c r="G13" s="112">
        <f>F13+0.2</f>
        <v>9.2</v>
      </c>
      <c r="H13" s="111"/>
      <c r="I13" s="127"/>
      <c r="J13" s="131" t="s">
        <v>248</v>
      </c>
      <c r="K13" s="131" t="s">
        <v>248</v>
      </c>
      <c r="L13" s="131" t="s">
        <v>248</v>
      </c>
      <c r="M13" s="131" t="s">
        <v>248</v>
      </c>
      <c r="N13" s="131" t="s">
        <v>248</v>
      </c>
      <c r="O13" s="132" t="s">
        <v>248</v>
      </c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  <c r="IR13" s="89"/>
      <c r="IS13" s="89"/>
      <c r="IT13" s="89"/>
      <c r="IU13" s="89"/>
      <c r="IV13" s="89"/>
    </row>
    <row r="14" s="86" customFormat="1" ht="21" customHeight="1" spans="1:256">
      <c r="A14" s="106"/>
      <c r="B14" s="112"/>
      <c r="C14" s="112"/>
      <c r="D14" s="112"/>
      <c r="E14" s="112"/>
      <c r="F14" s="112"/>
      <c r="G14" s="112"/>
      <c r="H14" s="113"/>
      <c r="I14" s="127"/>
      <c r="J14" s="131"/>
      <c r="K14" s="131"/>
      <c r="L14" s="131"/>
      <c r="M14" s="131"/>
      <c r="N14" s="131"/>
      <c r="O14" s="132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</row>
    <row r="15" s="86" customFormat="1" ht="21" customHeight="1" spans="1:256">
      <c r="A15" s="108"/>
      <c r="B15" s="112"/>
      <c r="C15" s="112"/>
      <c r="D15" s="112"/>
      <c r="E15" s="112"/>
      <c r="F15" s="112"/>
      <c r="G15" s="112"/>
      <c r="H15" s="113"/>
      <c r="I15" s="127"/>
      <c r="J15" s="131"/>
      <c r="K15" s="131"/>
      <c r="L15" s="131"/>
      <c r="M15" s="131"/>
      <c r="N15" s="131"/>
      <c r="O15" s="132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</row>
    <row r="16" s="86" customFormat="1" ht="21" customHeight="1" spans="1:256">
      <c r="A16" s="108"/>
      <c r="B16" s="112"/>
      <c r="C16" s="112"/>
      <c r="D16" s="112"/>
      <c r="E16" s="112"/>
      <c r="F16" s="112"/>
      <c r="G16" s="112"/>
      <c r="H16" s="114"/>
      <c r="I16" s="127"/>
      <c r="J16" s="131"/>
      <c r="K16" s="131"/>
      <c r="L16" s="131"/>
      <c r="M16" s="131"/>
      <c r="N16" s="131"/>
      <c r="O16" s="132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</row>
    <row r="17" s="86" customFormat="1" ht="21" customHeight="1" spans="1:256">
      <c r="A17" s="115"/>
      <c r="B17" s="116"/>
      <c r="C17" s="116"/>
      <c r="D17" s="116"/>
      <c r="E17" s="117"/>
      <c r="F17" s="116"/>
      <c r="G17" s="116"/>
      <c r="H17" s="116"/>
      <c r="I17" s="133"/>
      <c r="J17" s="134"/>
      <c r="K17" s="134"/>
      <c r="L17" s="135"/>
      <c r="M17" s="134"/>
      <c r="N17" s="134"/>
      <c r="O17" s="136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</row>
    <row r="18" ht="16.5" spans="1:16">
      <c r="A18" s="118"/>
      <c r="B18" s="118"/>
      <c r="C18" s="119"/>
      <c r="D18" s="119"/>
      <c r="E18" s="120"/>
      <c r="F18" s="119"/>
      <c r="G18" s="119"/>
      <c r="H18" s="119"/>
      <c r="M18" s="86"/>
      <c r="N18" s="86"/>
      <c r="O18" s="86"/>
      <c r="P18" s="89"/>
    </row>
    <row r="19" spans="1:16">
      <c r="A19" s="121" t="s">
        <v>170</v>
      </c>
      <c r="B19" s="121"/>
      <c r="C19" s="122"/>
      <c r="D19" s="122"/>
      <c r="M19" s="86"/>
      <c r="N19" s="86"/>
      <c r="O19" s="86"/>
      <c r="P19" s="89"/>
    </row>
    <row r="20" spans="3:16">
      <c r="C20" s="87"/>
      <c r="J20" s="137" t="s">
        <v>171</v>
      </c>
      <c r="K20" s="138">
        <v>45423</v>
      </c>
      <c r="L20" s="137" t="s">
        <v>172</v>
      </c>
      <c r="M20" s="137" t="s">
        <v>131</v>
      </c>
      <c r="N20" s="137" t="s">
        <v>173</v>
      </c>
      <c r="O20" s="86" t="s">
        <v>134</v>
      </c>
      <c r="P20" s="89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D4" sqref="D4:E5"/>
    </sheetView>
  </sheetViews>
  <sheetFormatPr defaultColWidth="9" defaultRowHeight="14.25"/>
  <cols>
    <col min="1" max="1" width="7" customWidth="1"/>
    <col min="2" max="2" width="14.5" customWidth="1"/>
    <col min="3" max="3" width="19.5" style="75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262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76" t="s">
        <v>269</v>
      </c>
      <c r="I2" s="4" t="s">
        <v>270</v>
      </c>
      <c r="J2" s="4" t="s">
        <v>271</v>
      </c>
      <c r="K2" s="4" t="s">
        <v>272</v>
      </c>
      <c r="L2" s="4" t="s">
        <v>273</v>
      </c>
      <c r="M2" s="4" t="s">
        <v>274</v>
      </c>
      <c r="N2" s="5" t="s">
        <v>275</v>
      </c>
      <c r="O2" s="5" t="s">
        <v>276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229</v>
      </c>
      <c r="J3" s="4" t="s">
        <v>229</v>
      </c>
      <c r="K3" s="4" t="s">
        <v>229</v>
      </c>
      <c r="L3" s="4" t="s">
        <v>229</v>
      </c>
      <c r="M3" s="4" t="s">
        <v>229</v>
      </c>
      <c r="N3" s="7"/>
      <c r="O3" s="7"/>
    </row>
    <row r="4" ht="20" customHeight="1" spans="1:15">
      <c r="A4" s="14">
        <v>1</v>
      </c>
      <c r="B4" s="25">
        <v>24020520</v>
      </c>
      <c r="C4" s="25" t="s">
        <v>277</v>
      </c>
      <c r="D4" s="11" t="s">
        <v>112</v>
      </c>
      <c r="E4" s="12" t="s">
        <v>62</v>
      </c>
      <c r="F4" s="25" t="s">
        <v>278</v>
      </c>
      <c r="G4" s="78" t="s">
        <v>65</v>
      </c>
      <c r="H4" s="14" t="s">
        <v>65</v>
      </c>
      <c r="I4" s="82">
        <v>2</v>
      </c>
      <c r="J4" s="83">
        <v>1</v>
      </c>
      <c r="K4" s="83">
        <v>2</v>
      </c>
      <c r="L4" s="83">
        <v>0</v>
      </c>
      <c r="M4" s="14">
        <v>1</v>
      </c>
      <c r="N4" s="14">
        <f>SUM(I4:M4)</f>
        <v>6</v>
      </c>
      <c r="O4" s="14"/>
    </row>
    <row r="5" ht="20" customHeight="1" spans="1:15">
      <c r="A5" s="14">
        <v>2</v>
      </c>
      <c r="B5" s="25">
        <v>24020519</v>
      </c>
      <c r="C5" s="25" t="s">
        <v>277</v>
      </c>
      <c r="D5" s="11" t="s">
        <v>111</v>
      </c>
      <c r="E5" s="12" t="s">
        <v>62</v>
      </c>
      <c r="F5" s="25" t="s">
        <v>278</v>
      </c>
      <c r="G5" s="78" t="s">
        <v>65</v>
      </c>
      <c r="H5" s="14" t="s">
        <v>65</v>
      </c>
      <c r="I5" s="84">
        <v>1</v>
      </c>
      <c r="J5" s="83">
        <v>1</v>
      </c>
      <c r="K5" s="83">
        <v>1</v>
      </c>
      <c r="L5" s="83">
        <v>0</v>
      </c>
      <c r="M5" s="14">
        <v>2</v>
      </c>
      <c r="N5" s="14">
        <f>SUM(I5:M5)</f>
        <v>5</v>
      </c>
      <c r="O5" s="14"/>
    </row>
    <row r="6" ht="20" customHeight="1" spans="1:15">
      <c r="A6" s="14"/>
      <c r="B6" s="25"/>
      <c r="C6" s="25"/>
      <c r="D6" s="11"/>
      <c r="E6" s="12"/>
      <c r="F6" s="25"/>
      <c r="G6" s="79"/>
      <c r="H6" s="55"/>
      <c r="I6" s="84"/>
      <c r="J6" s="83"/>
      <c r="K6" s="83"/>
      <c r="L6" s="83"/>
      <c r="M6" s="14"/>
      <c r="N6" s="14"/>
      <c r="O6" s="14"/>
    </row>
    <row r="7" ht="20" customHeight="1" spans="1:15">
      <c r="A7" s="14"/>
      <c r="B7" s="25"/>
      <c r="C7" s="25"/>
      <c r="D7" s="11"/>
      <c r="E7" s="12"/>
      <c r="F7" s="25"/>
      <c r="G7" s="79"/>
      <c r="H7" s="55"/>
      <c r="I7" s="84"/>
      <c r="J7" s="83"/>
      <c r="K7" s="83"/>
      <c r="L7" s="83"/>
      <c r="M7" s="14"/>
      <c r="N7" s="14"/>
      <c r="O7" s="14"/>
    </row>
    <row r="8" ht="20" customHeight="1" spans="1:15">
      <c r="A8" s="14"/>
      <c r="B8" s="29"/>
      <c r="C8" s="29"/>
      <c r="D8" s="29"/>
      <c r="E8" s="65"/>
      <c r="F8" s="29"/>
      <c r="G8" s="14"/>
      <c r="H8" s="9"/>
      <c r="I8" s="82"/>
      <c r="J8" s="83"/>
      <c r="K8" s="83"/>
      <c r="L8" s="83"/>
      <c r="M8" s="14"/>
      <c r="N8" s="14"/>
      <c r="O8" s="9"/>
    </row>
    <row r="9" ht="20" customHeight="1" spans="1:15">
      <c r="A9" s="14"/>
      <c r="B9" s="29"/>
      <c r="C9" s="29"/>
      <c r="D9" s="29"/>
      <c r="E9" s="65"/>
      <c r="F9" s="29"/>
      <c r="G9" s="14"/>
      <c r="H9" s="9"/>
      <c r="I9" s="82"/>
      <c r="J9" s="83"/>
      <c r="K9" s="83"/>
      <c r="L9" s="83"/>
      <c r="M9" s="14"/>
      <c r="N9" s="14"/>
      <c r="O9" s="9"/>
    </row>
    <row r="10" ht="20" customHeight="1" spans="1:15">
      <c r="A10" s="14"/>
      <c r="B10" s="29"/>
      <c r="C10" s="29"/>
      <c r="D10" s="29"/>
      <c r="E10" s="65"/>
      <c r="F10" s="29"/>
      <c r="G10" s="14"/>
      <c r="H10" s="9"/>
      <c r="I10" s="82"/>
      <c r="J10" s="83"/>
      <c r="K10" s="83"/>
      <c r="L10" s="83"/>
      <c r="M10" s="14"/>
      <c r="N10" s="14"/>
      <c r="O10" s="9"/>
    </row>
    <row r="11" ht="20" customHeight="1" spans="1:15">
      <c r="A11" s="14"/>
      <c r="B11" s="29"/>
      <c r="C11" s="29"/>
      <c r="D11" s="29"/>
      <c r="E11" s="65"/>
      <c r="F11" s="29"/>
      <c r="G11" s="14"/>
      <c r="H11" s="9"/>
      <c r="I11" s="82"/>
      <c r="J11" s="83"/>
      <c r="K11" s="83"/>
      <c r="L11" s="83"/>
      <c r="M11" s="14"/>
      <c r="N11" s="14"/>
      <c r="O11" s="9"/>
    </row>
    <row r="12" s="2" customFormat="1" ht="18.75" spans="1:15">
      <c r="A12" s="15" t="s">
        <v>279</v>
      </c>
      <c r="B12" s="16"/>
      <c r="C12" s="29"/>
      <c r="D12" s="17"/>
      <c r="E12" s="18"/>
      <c r="F12" s="29"/>
      <c r="G12" s="14"/>
      <c r="H12" s="36"/>
      <c r="I12" s="30"/>
      <c r="J12" s="15" t="s">
        <v>280</v>
      </c>
      <c r="K12" s="16"/>
      <c r="L12" s="16"/>
      <c r="M12" s="17"/>
      <c r="N12" s="16"/>
      <c r="O12" s="23"/>
    </row>
    <row r="13" ht="61" customHeight="1" spans="1:15">
      <c r="A13" s="80" t="s">
        <v>281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5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2024-05-16T02:56:44Z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