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refMode="R1C1" concurrentCalc="0"/>
</workbook>
</file>

<file path=xl/sharedStrings.xml><?xml version="1.0" encoding="utf-8"?>
<sst xmlns="http://schemas.openxmlformats.org/spreadsheetml/2006/main" count="873" uniqueCount="336">
  <si>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</si>
  <si>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</si>
  <si>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</si>
  <si>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</si>
  <si>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</si>
  <si>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</si>
  <si>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</si>
  <si>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</si>
  <si>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</si>
  <si>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</si>
  <si>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</si>
  <si>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</si>
  <si>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</si>
  <si>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</si>
  <si>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</si>
  <si>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</si>
  <si>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</si>
  <si>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</si>
  <si>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</si>
  <si>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</si>
  <si>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</si>
  <si>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</si>
  <si>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</si>
  <si>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</si>
  <si>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</si>
  <si>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</si>
  <si>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</si>
  <si>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</si>
  <si>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</si>
  <si>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</si>
  <si>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</si>
  <si>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</si>
  <si>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</si>
  <si>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</si>
  <si>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</si>
  <si>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</si>
  <si>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</si>
  <si>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</si>
  <si>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</si>
  <si>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</si>
  <si>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</si>
  <si>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</si>
  <si>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</si>
  <si>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</si>
  <si>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</si>
  <si>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</si>
  <si>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</si>
  <si>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</si>
  <si>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</si>
  <si>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</si>
  <si>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</si>
  <si>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</si>
  <si>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</si>
  <si>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</si>
  <si>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</si>
  <si>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</si>
  <si>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</si>
  <si>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</si>
  <si>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</si>
  <si>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</si>
  <si>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</si>
  <si>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</si>
  <si>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TAUUAM91533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</si>
  <si>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</si>
  <si>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</si>
  <si>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</si>
  <si>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</si>
  <si>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</si>
  <si>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</si>
  <si>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</si>
  <si>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</si>
  <si>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</si>
  <si>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</si>
  <si>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</si>
  <si>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</si>
  <si>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</si>
  <si>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</si>
  <si>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</si>
  <si>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</si>
  <si>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</si>
  <si>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</si>
  <si>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</si>
  <si>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</si>
  <si>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</si>
  <si>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</si>
  <si>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</si>
  <si>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</si>
  <si>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</si>
  <si>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</si>
  <si>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</si>
  <si>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</si>
  <si>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</si>
  <si>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</si>
  <si>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</si>
  <si>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</si>
  <si>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</si>
  <si>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</si>
  <si>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</si>
  <si>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</si>
  <si>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</si>
  <si>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</si>
  <si>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</si>
  <si>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</si>
  <si>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</si>
  <si>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</si>
  <si>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</si>
  <si>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</si>
  <si>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</si>
  <si>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</si>
  <si>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</si>
  <si>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</si>
  <si>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</si>
  <si>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</si>
  <si>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</si>
  <si>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</si>
  <si>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</si>
  <si>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</si>
  <si>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青灰绿</t>
  </si>
  <si>
    <t>黑色</t>
  </si>
  <si>
    <t>铅灰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</si>
  <si>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</si>
  <si>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</si>
  <si>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</si>
  <si>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</si>
  <si>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</si>
  <si>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</si>
  <si>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1、肩左右有高低，上袖左右不对称。</t>
  </si>
  <si>
    <t>2、冚车线大小有宽窄</t>
  </si>
  <si>
    <t>3、油污没有清理干净</t>
  </si>
  <si>
    <t>以上问题请通知工厂及时改正。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</si>
  <si>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</si>
  <si>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</si>
  <si>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</si>
  <si>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</si>
  <si>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</si>
  <si>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</si>
  <si>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</si>
  <si>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</si>
  <si>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</si>
  <si>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</si>
  <si>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</si>
  <si>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</si>
  <si>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</si>
  <si>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</si>
  <si>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</si>
  <si>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</si>
  <si>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儿童长裤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</si>
  <si>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</si>
  <si>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</si>
  <si>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</si>
  <si>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</si>
  <si>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</si>
  <si>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</si>
  <si>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</si>
  <si>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</si>
  <si>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</si>
  <si>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</si>
  <si>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</si>
  <si>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</si>
  <si>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-0.5</t>
  </si>
  <si>
    <t>+0</t>
  </si>
  <si>
    <t>胸围</t>
  </si>
  <si>
    <t>下摆</t>
  </si>
  <si>
    <t>98</t>
  </si>
  <si>
    <t>-2</t>
  </si>
  <si>
    <t>+2</t>
  </si>
  <si>
    <t>+1</t>
  </si>
  <si>
    <t>肩宽</t>
  </si>
  <si>
    <t>44</t>
  </si>
  <si>
    <t>肩点袖长</t>
  </si>
  <si>
    <t>62</t>
  </si>
  <si>
    <t>-0.2</t>
  </si>
  <si>
    <t>袖肥</t>
  </si>
  <si>
    <t>21</t>
  </si>
  <si>
    <t>+0.5</t>
  </si>
  <si>
    <t>袖肘</t>
  </si>
  <si>
    <t>-0.7</t>
  </si>
  <si>
    <t>袖口松量</t>
  </si>
  <si>
    <t>前领深</t>
  </si>
  <si>
    <t>袖口高/下摆高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</si>
  <si>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</si>
  <si>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</si>
  <si>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</si>
  <si>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</si>
  <si>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</si>
  <si>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</si>
  <si>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</si>
  <si>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</si>
  <si>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</si>
  <si>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</si>
  <si>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</si>
  <si>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</si>
  <si>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</si>
  <si>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</si>
  <si>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以上问题请及时改正。</t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</si>
  <si>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</si>
  <si>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</si>
  <si>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</si>
  <si>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</si>
  <si>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领宽</t>
  </si>
  <si>
    <t>领高</t>
  </si>
  <si>
    <t>logo边距前中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</si>
  <si>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</si>
  <si>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</si>
  <si>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</si>
  <si>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</si>
  <si>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</si>
  <si>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</si>
  <si>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</si>
  <si>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</si>
  <si>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</si>
  <si>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</si>
  <si>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</si>
  <si>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</si>
  <si>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</si>
  <si>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</si>
  <si>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</si>
  <si>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</si>
  <si>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</si>
  <si>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</si>
  <si>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</si>
  <si>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</si>
  <si>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</si>
  <si>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</si>
  <si>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</si>
  <si>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</si>
  <si>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</si>
  <si>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</si>
  <si>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</si>
  <si>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</si>
  <si>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</si>
  <si>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</si>
  <si>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</si>
  <si>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</si>
  <si>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</si>
  <si>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</si>
  <si>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</si>
  <si>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</si>
  <si>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</si>
  <si>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</si>
  <si>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</si>
  <si>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</si>
  <si>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</si>
  <si>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</si>
  <si>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</si>
  <si>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</si>
  <si>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</si>
  <si>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</si>
  <si>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</si>
  <si>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</si>
  <si>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</si>
  <si>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</si>
  <si>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</si>
  <si>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</si>
  <si>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</si>
  <si>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</si>
  <si>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</si>
  <si>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</si>
  <si>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</si>
  <si>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</si>
  <si>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</si>
  <si>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</si>
  <si>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</si>
  <si>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</si>
  <si>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</si>
  <si>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</si>
  <si>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H38956</t>
  </si>
  <si>
    <t>氨纶磨毛双面布</t>
  </si>
  <si>
    <t>19SS黑色</t>
  </si>
  <si>
    <t>恒诺纺织</t>
  </si>
  <si>
    <t>H42943-2-3</t>
  </si>
  <si>
    <t>雾灰</t>
  </si>
  <si>
    <t>H41118</t>
  </si>
  <si>
    <t>制表时间：2024/4/1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</si>
  <si>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</si>
  <si>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</si>
  <si>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</si>
  <si>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</si>
  <si>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</si>
  <si>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</si>
  <si>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</si>
  <si>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</si>
  <si>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</si>
  <si>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</si>
  <si>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</si>
  <si>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</si>
  <si>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</si>
  <si>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</si>
  <si>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</si>
  <si>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</si>
  <si>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</si>
  <si>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</si>
  <si>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</si>
  <si>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</si>
  <si>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</si>
  <si>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</si>
  <si>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</si>
  <si>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</si>
  <si>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</si>
  <si>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</si>
  <si>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</si>
  <si>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</si>
  <si>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</si>
  <si>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</si>
  <si>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</si>
  <si>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</si>
  <si>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</si>
  <si>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</si>
  <si>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</si>
  <si>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</si>
  <si>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</si>
  <si>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</si>
  <si>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</si>
  <si>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</si>
  <si>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</si>
  <si>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</si>
  <si>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</si>
  <si>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</si>
  <si>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</si>
  <si>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恒诺</t>
  </si>
  <si>
    <t>左前</t>
  </si>
  <si>
    <t>印花</t>
  </si>
  <si>
    <t>无脱落开裂</t>
  </si>
  <si>
    <t>制表时间：2024/4/20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</si>
  <si>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</si>
  <si>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</si>
  <si>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</si>
  <si>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</si>
  <si>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</si>
  <si>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</si>
  <si>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1CM印花织带</t>
  </si>
  <si>
    <t>-6%</t>
  </si>
  <si>
    <t>-5%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</si>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</sst>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9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4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96" applyNumberFormat="0" applyFont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7" applyNumberFormat="0" applyFill="0" applyAlignment="0" applyProtection="0">
      <alignment vertical="center"/>
    </xf>
    <xf numFmtId="0" fontId="7" fillId="0" borderId="0"/>
    <xf numFmtId="0" fontId="65" fillId="0" borderId="9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98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18" borderId="99" applyNumberFormat="0" applyAlignment="0" applyProtection="0">
      <alignment vertical="center"/>
    </xf>
    <xf numFmtId="0" fontId="67" fillId="18" borderId="95" applyNumberFormat="0" applyAlignment="0" applyProtection="0">
      <alignment vertical="center"/>
    </xf>
    <xf numFmtId="0" fontId="68" fillId="19" borderId="100" applyNumberFormat="0" applyAlignment="0" applyProtection="0">
      <alignment vertical="center"/>
    </xf>
    <xf numFmtId="0" fontId="7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9" fillId="0" borderId="101" applyNumberFormat="0" applyFill="0" applyAlignment="0" applyProtection="0">
      <alignment vertical="center"/>
    </xf>
    <xf numFmtId="0" fontId="70" fillId="0" borderId="102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7" xfId="56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0" fontId="22" fillId="4" borderId="2" xfId="56" applyFont="1" applyFill="1" applyBorder="1" applyAlignment="1">
      <alignment horizontal="center"/>
    </xf>
    <xf numFmtId="49" fontId="23" fillId="0" borderId="2" xfId="30" applyNumberFormat="1" applyFont="1" applyFill="1" applyBorder="1" applyAlignment="1">
      <alignment horizontal="center" vertical="center"/>
    </xf>
    <xf numFmtId="0" fontId="24" fillId="0" borderId="14" xfId="56" applyFont="1" applyFill="1" applyBorder="1" applyAlignment="1">
      <alignment horizontal="center"/>
    </xf>
    <xf numFmtId="178" fontId="25" fillId="0" borderId="2" xfId="56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  <xf numFmtId="0" fontId="24" fillId="0" borderId="13" xfId="56" applyFont="1" applyFill="1" applyBorder="1" applyAlignment="1">
      <alignment horizontal="center"/>
    </xf>
    <xf numFmtId="49" fontId="24" fillId="4" borderId="4" xfId="61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30" applyNumberFormat="1" applyFont="1" applyFill="1" applyBorder="1" applyAlignment="1">
      <alignment horizontal="center" vertical="center"/>
    </xf>
    <xf numFmtId="0" fontId="31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8" xfId="54" applyFont="1" applyFill="1" applyBorder="1" applyAlignment="1" applyProtection="1">
      <alignment horizontal="center" vertical="center"/>
    </xf>
    <xf numFmtId="0" fontId="22" fillId="0" borderId="18" xfId="56" applyFont="1" applyFill="1" applyBorder="1" applyAlignment="1">
      <alignment horizontal="center"/>
    </xf>
    <xf numFmtId="49" fontId="31" fillId="0" borderId="2" xfId="55" applyNumberFormat="1" applyFont="1" applyFill="1" applyBorder="1" applyAlignment="1">
      <alignment horizontal="center" vertical="center"/>
    </xf>
    <xf numFmtId="49" fontId="31" fillId="0" borderId="18" xfId="55" applyNumberFormat="1" applyFont="1" applyFill="1" applyBorder="1" applyAlignment="1">
      <alignment horizontal="center" vertical="center"/>
    </xf>
    <xf numFmtId="0" fontId="15" fillId="0" borderId="19" xfId="54" applyFont="1" applyFill="1" applyBorder="1" applyAlignment="1">
      <alignment horizontal="center"/>
    </xf>
    <xf numFmtId="49" fontId="15" fillId="0" borderId="20" xfId="54" applyNumberFormat="1" applyFont="1" applyFill="1" applyBorder="1" applyAlignment="1">
      <alignment horizontal="center"/>
    </xf>
    <xf numFmtId="49" fontId="31" fillId="0" borderId="20" xfId="55" applyNumberFormat="1" applyFont="1" applyFill="1" applyBorder="1" applyAlignment="1">
      <alignment horizontal="center" vertical="center"/>
    </xf>
    <xf numFmtId="49" fontId="31" fillId="0" borderId="21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2" fillId="0" borderId="22" xfId="53" applyFont="1" applyBorder="1" applyAlignment="1">
      <alignment horizontal="center" vertical="top"/>
    </xf>
    <xf numFmtId="0" fontId="33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vertical="center"/>
    </xf>
    <xf numFmtId="0" fontId="33" fillId="0" borderId="24" xfId="53" applyFont="1" applyFill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33" fillId="0" borderId="27" xfId="53" applyFont="1" applyFill="1" applyBorder="1" applyAlignment="1">
      <alignment vertical="center"/>
    </xf>
    <xf numFmtId="0" fontId="18" fillId="0" borderId="25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vertical="center"/>
    </xf>
    <xf numFmtId="58" fontId="11" fillId="0" borderId="25" xfId="53" applyNumberFormat="1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3" fillId="0" borderId="25" xfId="53" applyFont="1" applyFill="1" applyBorder="1" applyAlignment="1">
      <alignment horizontal="center" vertical="center"/>
    </xf>
    <xf numFmtId="0" fontId="33" fillId="0" borderId="27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vertical="center"/>
    </xf>
    <xf numFmtId="0" fontId="18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vertical="center"/>
    </xf>
    <xf numFmtId="0" fontId="11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3" fillId="0" borderId="23" xfId="53" applyFont="1" applyFill="1" applyBorder="1" applyAlignment="1">
      <alignment vertical="center"/>
    </xf>
    <xf numFmtId="0" fontId="33" fillId="0" borderId="30" xfId="53" applyFont="1" applyFill="1" applyBorder="1" applyAlignment="1">
      <alignment horizontal="left" vertical="center"/>
    </xf>
    <xf numFmtId="0" fontId="33" fillId="0" borderId="31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vertical="center"/>
    </xf>
    <xf numFmtId="0" fontId="11" fillId="0" borderId="32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left" vertical="center"/>
    </xf>
    <xf numFmtId="0" fontId="34" fillId="0" borderId="33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 wrapText="1"/>
    </xf>
    <xf numFmtId="0" fontId="11" fillId="0" borderId="25" xfId="53" applyFont="1" applyFill="1" applyBorder="1" applyAlignment="1">
      <alignment horizontal="left" vertical="center" wrapText="1"/>
    </xf>
    <xf numFmtId="0" fontId="33" fillId="0" borderId="28" xfId="53" applyFont="1" applyFill="1" applyBorder="1" applyAlignment="1">
      <alignment horizontal="left" vertical="center"/>
    </xf>
    <xf numFmtId="0" fontId="7" fillId="0" borderId="29" xfId="53" applyFill="1" applyBorder="1" applyAlignment="1">
      <alignment horizontal="center" vertical="center"/>
    </xf>
    <xf numFmtId="0" fontId="33" fillId="0" borderId="35" xfId="53" applyFont="1" applyFill="1" applyBorder="1" applyAlignment="1">
      <alignment horizontal="center" vertical="center"/>
    </xf>
    <xf numFmtId="0" fontId="33" fillId="0" borderId="36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right" vertical="center"/>
    </xf>
    <xf numFmtId="0" fontId="11" fillId="0" borderId="3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3" fillId="0" borderId="32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center" vertical="center"/>
    </xf>
    <xf numFmtId="58" fontId="11" fillId="0" borderId="29" xfId="53" applyNumberFormat="1" applyFont="1" applyFill="1" applyBorder="1" applyAlignment="1">
      <alignment horizontal="center" vertical="center"/>
    </xf>
    <xf numFmtId="0" fontId="33" fillId="0" borderId="29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center" vertical="center"/>
    </xf>
    <xf numFmtId="0" fontId="33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4" fillId="0" borderId="41" xfId="53" applyFont="1" applyFill="1" applyBorder="1" applyAlignment="1">
      <alignment horizontal="left" vertical="center"/>
    </xf>
    <xf numFmtId="0" fontId="33" fillId="0" borderId="38" xfId="53" applyFont="1" applyFill="1" applyBorder="1" applyAlignment="1">
      <alignment horizontal="left" vertical="center"/>
    </xf>
    <xf numFmtId="0" fontId="33" fillId="0" borderId="26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7" fillId="0" borderId="39" xfId="53" applyFill="1" applyBorder="1" applyAlignment="1">
      <alignment horizontal="center" vertical="center"/>
    </xf>
    <xf numFmtId="0" fontId="33" fillId="0" borderId="40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center" vertical="center" wrapText="1"/>
    </xf>
    <xf numFmtId="0" fontId="7" fillId="0" borderId="41" xfId="53" applyFont="1" applyFill="1" applyBorder="1" applyAlignment="1">
      <alignment horizontal="center" vertical="center"/>
    </xf>
    <xf numFmtId="0" fontId="35" fillId="0" borderId="41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4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center" vertical="center"/>
    </xf>
    <xf numFmtId="0" fontId="31" fillId="0" borderId="0" xfId="54" applyFont="1" applyFill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0" fillId="0" borderId="44" xfId="53" applyFont="1" applyFill="1" applyBorder="1" applyAlignment="1">
      <alignment horizontal="center" vertical="center"/>
    </xf>
    <xf numFmtId="0" fontId="36" fillId="0" borderId="44" xfId="53" applyFont="1" applyFill="1" applyBorder="1" applyAlignment="1">
      <alignment horizontal="center" vertical="center"/>
    </xf>
    <xf numFmtId="0" fontId="17" fillId="0" borderId="44" xfId="53" applyFont="1" applyFill="1" applyBorder="1" applyAlignment="1">
      <alignment vertical="center"/>
    </xf>
    <xf numFmtId="0" fontId="19" fillId="0" borderId="44" xfId="53" applyFont="1" applyFill="1" applyBorder="1" applyAlignment="1">
      <alignment horizontal="center" vertical="center"/>
    </xf>
    <xf numFmtId="0" fontId="19" fillId="0" borderId="45" xfId="53" applyFont="1" applyFill="1" applyBorder="1" applyAlignment="1">
      <alignment horizontal="center" vertical="center"/>
    </xf>
    <xf numFmtId="0" fontId="15" fillId="0" borderId="46" xfId="54" applyFont="1" applyFill="1" applyBorder="1" applyAlignment="1"/>
    <xf numFmtId="0" fontId="20" fillId="0" borderId="47" xfId="54" applyFont="1" applyFill="1" applyBorder="1" applyAlignment="1" applyProtection="1">
      <alignment horizontal="center" vertical="center"/>
    </xf>
    <xf numFmtId="0" fontId="24" fillId="0" borderId="4" xfId="56" applyFont="1" applyFill="1" applyBorder="1" applyAlignment="1">
      <alignment horizontal="center"/>
    </xf>
    <xf numFmtId="0" fontId="24" fillId="0" borderId="2" xfId="56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37" fillId="0" borderId="47" xfId="60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7" fillId="0" borderId="5" xfId="0" applyNumberFormat="1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29" fillId="0" borderId="48" xfId="0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center" vertical="center"/>
    </xf>
    <xf numFmtId="0" fontId="15" fillId="0" borderId="51" xfId="54" applyFont="1" applyFill="1" applyBorder="1" applyAlignment="1"/>
    <xf numFmtId="179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52" xfId="53" applyFont="1" applyFill="1" applyBorder="1" applyAlignment="1">
      <alignment horizontal="left" vertical="center"/>
    </xf>
    <xf numFmtId="0" fontId="15" fillId="0" borderId="44" xfId="53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49" fontId="31" fillId="0" borderId="37" xfId="55" applyNumberFormat="1" applyFont="1" applyFill="1" applyBorder="1" applyAlignment="1">
      <alignment horizontal="center" vertical="center"/>
    </xf>
    <xf numFmtId="49" fontId="31" fillId="0" borderId="25" xfId="55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31" fillId="0" borderId="53" xfId="55" applyNumberFormat="1" applyFont="1" applyFill="1" applyBorder="1" applyAlignment="1">
      <alignment horizontal="center" vertical="center"/>
    </xf>
    <xf numFmtId="49" fontId="31" fillId="0" borderId="54" xfId="55" applyNumberFormat="1" applyFont="1" applyFill="1" applyBorder="1" applyAlignment="1">
      <alignment horizontal="center" vertical="center"/>
    </xf>
    <xf numFmtId="49" fontId="40" fillId="0" borderId="54" xfId="55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49" fontId="15" fillId="0" borderId="55" xfId="54" applyNumberFormat="1" applyFont="1" applyFill="1" applyBorder="1" applyAlignment="1">
      <alignment horizontal="center"/>
    </xf>
    <xf numFmtId="49" fontId="15" fillId="0" borderId="56" xfId="54" applyNumberFormat="1" applyFont="1" applyFill="1" applyBorder="1" applyAlignment="1">
      <alignment horizontal="center"/>
    </xf>
    <xf numFmtId="49" fontId="31" fillId="0" borderId="56" xfId="55" applyNumberFormat="1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1" fillId="0" borderId="0" xfId="54" applyNumberFormat="1" applyFont="1" applyFill="1" applyAlignment="1">
      <alignment horizontal="left"/>
    </xf>
    <xf numFmtId="0" fontId="39" fillId="0" borderId="5" xfId="0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0" fontId="7" fillId="0" borderId="0" xfId="53" applyFont="1" applyAlignment="1">
      <alignment horizontal="left" vertical="center"/>
    </xf>
    <xf numFmtId="0" fontId="35" fillId="0" borderId="58" xfId="53" applyFont="1" applyBorder="1" applyAlignment="1">
      <alignment horizontal="left" vertical="center"/>
    </xf>
    <xf numFmtId="0" fontId="18" fillId="0" borderId="59" xfId="53" applyFont="1" applyBorder="1" applyAlignment="1">
      <alignment horizontal="center" vertical="center"/>
    </xf>
    <xf numFmtId="0" fontId="35" fillId="0" borderId="59" xfId="53" applyFont="1" applyBorder="1" applyAlignment="1">
      <alignment horizontal="center" vertical="center"/>
    </xf>
    <xf numFmtId="0" fontId="34" fillId="0" borderId="59" xfId="53" applyFont="1" applyBorder="1" applyAlignment="1">
      <alignment horizontal="left" vertical="center"/>
    </xf>
    <xf numFmtId="0" fontId="34" fillId="0" borderId="23" xfId="53" applyFont="1" applyBorder="1" applyAlignment="1">
      <alignment horizontal="center" vertical="center"/>
    </xf>
    <xf numFmtId="0" fontId="34" fillId="0" borderId="24" xfId="53" applyFont="1" applyBorder="1" applyAlignment="1">
      <alignment horizontal="center" vertical="center"/>
    </xf>
    <xf numFmtId="0" fontId="34" fillId="0" borderId="38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5" fillId="0" borderId="24" xfId="53" applyFont="1" applyBorder="1" applyAlignment="1">
      <alignment horizontal="center" vertical="center"/>
    </xf>
    <xf numFmtId="0" fontId="35" fillId="0" borderId="38" xfId="53" applyFont="1" applyBorder="1" applyAlignment="1">
      <alignment horizontal="center" vertical="center"/>
    </xf>
    <xf numFmtId="0" fontId="34" fillId="0" borderId="27" xfId="53" applyFont="1" applyBorder="1" applyAlignment="1">
      <alignment horizontal="left" vertical="center"/>
    </xf>
    <xf numFmtId="0" fontId="34" fillId="0" borderId="25" xfId="53" applyFont="1" applyBorder="1" applyAlignment="1">
      <alignment horizontal="left" vertical="center"/>
    </xf>
    <xf numFmtId="14" fontId="18" fillId="0" borderId="25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34" fillId="0" borderId="27" xfId="53" applyFont="1" applyBorder="1" applyAlignment="1">
      <alignment vertical="center"/>
    </xf>
    <xf numFmtId="49" fontId="18" fillId="0" borderId="25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center" vertical="center"/>
    </xf>
    <xf numFmtId="0" fontId="34" fillId="0" borderId="25" xfId="53" applyFont="1" applyBorder="1" applyAlignment="1">
      <alignment vertical="center"/>
    </xf>
    <xf numFmtId="0" fontId="18" fillId="0" borderId="60" xfId="53" applyFont="1" applyBorder="1" applyAlignment="1">
      <alignment horizontal="center" vertical="center"/>
    </xf>
    <xf numFmtId="0" fontId="18" fillId="0" borderId="61" xfId="53" applyFont="1" applyBorder="1" applyAlignment="1">
      <alignment horizontal="center" vertical="center"/>
    </xf>
    <xf numFmtId="0" fontId="7" fillId="0" borderId="25" xfId="53" applyFont="1" applyBorder="1" applyAlignment="1">
      <alignment vertical="center"/>
    </xf>
    <xf numFmtId="0" fontId="41" fillId="0" borderId="28" xfId="53" applyFont="1" applyBorder="1" applyAlignment="1">
      <alignment vertical="center"/>
    </xf>
    <xf numFmtId="0" fontId="18" fillId="0" borderId="62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4" fillId="0" borderId="28" xfId="53" applyFont="1" applyBorder="1" applyAlignment="1">
      <alignment horizontal="left" vertical="center"/>
    </xf>
    <xf numFmtId="0" fontId="34" fillId="0" borderId="29" xfId="53" applyFont="1" applyBorder="1" applyAlignment="1">
      <alignment horizontal="left" vertical="center"/>
    </xf>
    <xf numFmtId="14" fontId="18" fillId="0" borderId="29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35" fillId="0" borderId="0" xfId="53" applyFont="1" applyBorder="1" applyAlignment="1">
      <alignment horizontal="left" vertical="center"/>
    </xf>
    <xf numFmtId="0" fontId="34" fillId="0" borderId="23" xfId="53" applyFont="1" applyBorder="1" applyAlignment="1">
      <alignment vertical="center"/>
    </xf>
    <xf numFmtId="0" fontId="7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7" fillId="0" borderId="24" xfId="53" applyFont="1" applyBorder="1" applyAlignment="1">
      <alignment vertical="center"/>
    </xf>
    <xf numFmtId="0" fontId="34" fillId="0" borderId="24" xfId="53" applyFont="1" applyBorder="1" applyAlignment="1">
      <alignment vertical="center"/>
    </xf>
    <xf numFmtId="0" fontId="7" fillId="0" borderId="25" xfId="53" applyFont="1" applyBorder="1" applyAlignment="1">
      <alignment horizontal="left" vertical="center"/>
    </xf>
    <xf numFmtId="0" fontId="34" fillId="0" borderId="0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 wrapText="1"/>
    </xf>
    <xf numFmtId="0" fontId="11" fillId="0" borderId="63" xfId="53" applyFont="1" applyBorder="1" applyAlignment="1">
      <alignment horizontal="left" vertical="center" wrapText="1"/>
    </xf>
    <xf numFmtId="0" fontId="11" fillId="0" borderId="34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24" xfId="53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7" xfId="53" applyFont="1" applyFill="1" applyBorder="1" applyAlignment="1">
      <alignment horizontal="left" vertical="center"/>
    </xf>
    <xf numFmtId="0" fontId="34" fillId="0" borderId="28" xfId="53" applyFont="1" applyBorder="1" applyAlignment="1">
      <alignment horizontal="center" vertical="center"/>
    </xf>
    <xf numFmtId="0" fontId="34" fillId="0" borderId="29" xfId="53" applyFont="1" applyBorder="1" applyAlignment="1">
      <alignment horizontal="center" vertical="center"/>
    </xf>
    <xf numFmtId="0" fontId="34" fillId="0" borderId="27" xfId="53" applyFont="1" applyBorder="1" applyAlignment="1">
      <alignment horizontal="center" vertical="center"/>
    </xf>
    <xf numFmtId="0" fontId="34" fillId="0" borderId="25" xfId="53" applyFont="1" applyBorder="1" applyAlignment="1">
      <alignment horizontal="center" vertical="center"/>
    </xf>
    <xf numFmtId="0" fontId="33" fillId="0" borderId="25" xfId="53" applyFont="1" applyBorder="1" applyAlignment="1">
      <alignment horizontal="left" vertical="center"/>
    </xf>
    <xf numFmtId="0" fontId="34" fillId="0" borderId="64" xfId="53" applyFont="1" applyFill="1" applyBorder="1" applyAlignment="1">
      <alignment horizontal="left" vertical="center"/>
    </xf>
    <xf numFmtId="0" fontId="34" fillId="0" borderId="65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34" fillId="0" borderId="34" xfId="53" applyFont="1" applyBorder="1" applyAlignment="1">
      <alignment horizontal="left" vertical="center"/>
    </xf>
    <xf numFmtId="0" fontId="34" fillId="0" borderId="33" xfId="53" applyFont="1" applyBorder="1" applyAlignment="1">
      <alignment horizontal="left" vertical="center"/>
    </xf>
    <xf numFmtId="0" fontId="35" fillId="0" borderId="66" xfId="53" applyFont="1" applyBorder="1" applyAlignment="1">
      <alignment vertical="center"/>
    </xf>
    <xf numFmtId="0" fontId="18" fillId="0" borderId="67" xfId="53" applyFont="1" applyBorder="1" applyAlignment="1">
      <alignment horizontal="center" vertical="center"/>
    </xf>
    <xf numFmtId="0" fontId="35" fillId="0" borderId="67" xfId="53" applyFont="1" applyBorder="1" applyAlignment="1">
      <alignment vertical="center"/>
    </xf>
    <xf numFmtId="58" fontId="7" fillId="0" borderId="67" xfId="53" applyNumberFormat="1" applyFont="1" applyBorder="1" applyAlignment="1">
      <alignment vertical="center"/>
    </xf>
    <xf numFmtId="0" fontId="35" fillId="0" borderId="67" xfId="53" applyFont="1" applyBorder="1" applyAlignment="1">
      <alignment horizontal="center" vertical="center"/>
    </xf>
    <xf numFmtId="0" fontId="35" fillId="0" borderId="68" xfId="53" applyFont="1" applyFill="1" applyBorder="1" applyAlignment="1">
      <alignment horizontal="left" vertical="center"/>
    </xf>
    <xf numFmtId="0" fontId="35" fillId="0" borderId="67" xfId="53" applyFont="1" applyFill="1" applyBorder="1" applyAlignment="1">
      <alignment horizontal="left" vertical="center"/>
    </xf>
    <xf numFmtId="0" fontId="35" fillId="0" borderId="69" xfId="53" applyFont="1" applyFill="1" applyBorder="1" applyAlignment="1">
      <alignment horizontal="center" vertical="center"/>
    </xf>
    <xf numFmtId="0" fontId="35" fillId="0" borderId="54" xfId="53" applyFont="1" applyFill="1" applyBorder="1" applyAlignment="1">
      <alignment horizontal="center" vertical="center"/>
    </xf>
    <xf numFmtId="0" fontId="35" fillId="0" borderId="28" xfId="53" applyFont="1" applyFill="1" applyBorder="1" applyAlignment="1">
      <alignment horizontal="center" vertical="center"/>
    </xf>
    <xf numFmtId="0" fontId="35" fillId="0" borderId="29" xfId="53" applyFont="1" applyFill="1" applyBorder="1" applyAlignment="1">
      <alignment horizontal="center" vertical="center"/>
    </xf>
    <xf numFmtId="0" fontId="7" fillId="0" borderId="59" xfId="53" applyFont="1" applyBorder="1" applyAlignment="1">
      <alignment horizontal="center" vertical="center"/>
    </xf>
    <xf numFmtId="0" fontId="7" fillId="0" borderId="70" xfId="53" applyFont="1" applyBorder="1" applyAlignment="1">
      <alignment horizontal="center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Border="1" applyAlignment="1">
      <alignment horizontal="left" vertical="center"/>
    </xf>
    <xf numFmtId="0" fontId="34" fillId="0" borderId="39" xfId="53" applyFont="1" applyBorder="1" applyAlignment="1">
      <alignment horizontal="left" vertical="center"/>
    </xf>
    <xf numFmtId="0" fontId="33" fillId="0" borderId="24" xfId="53" applyFont="1" applyBorder="1" applyAlignment="1">
      <alignment horizontal="left" vertical="center"/>
    </xf>
    <xf numFmtId="0" fontId="33" fillId="0" borderId="38" xfId="53" applyFont="1" applyBorder="1" applyAlignment="1">
      <alignment horizontal="left" vertical="center"/>
    </xf>
    <xf numFmtId="0" fontId="33" fillId="0" borderId="32" xfId="53" applyFont="1" applyBorder="1" applyAlignment="1">
      <alignment horizontal="left" vertical="center"/>
    </xf>
    <xf numFmtId="0" fontId="33" fillId="0" borderId="33" xfId="53" applyFont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34" fillId="0" borderId="39" xfId="53" applyFont="1" applyBorder="1" applyAlignment="1">
      <alignment horizontal="center" vertical="center"/>
    </xf>
    <xf numFmtId="0" fontId="33" fillId="0" borderId="26" xfId="53" applyFont="1" applyBorder="1" applyAlignment="1">
      <alignment horizontal="left" vertical="center"/>
    </xf>
    <xf numFmtId="0" fontId="34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4" fillId="0" borderId="41" xfId="53" applyFont="1" applyBorder="1" applyAlignment="1">
      <alignment horizontal="left" vertical="center"/>
    </xf>
    <xf numFmtId="0" fontId="18" fillId="0" borderId="71" xfId="53" applyFont="1" applyBorder="1" applyAlignment="1">
      <alignment horizontal="center" vertical="center"/>
    </xf>
    <xf numFmtId="0" fontId="35" fillId="0" borderId="72" xfId="53" applyFont="1" applyFill="1" applyBorder="1" applyAlignment="1">
      <alignment horizontal="left" vertical="center"/>
    </xf>
    <xf numFmtId="0" fontId="35" fillId="0" borderId="73" xfId="53" applyFont="1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74" xfId="53" applyFont="1" applyFill="1" applyBorder="1" applyAlignment="1">
      <alignment horizontal="center" vertical="center"/>
    </xf>
    <xf numFmtId="0" fontId="18" fillId="0" borderId="74" xfId="53" applyFont="1" applyFill="1" applyBorder="1" applyAlignment="1">
      <alignment horizontal="center" vertical="center"/>
    </xf>
    <xf numFmtId="0" fontId="17" fillId="0" borderId="52" xfId="53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8" fillId="0" borderId="48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4" xfId="54" applyFont="1" applyFill="1" applyBorder="1" applyAlignment="1">
      <alignment horizontal="center"/>
    </xf>
    <xf numFmtId="0" fontId="17" fillId="0" borderId="44" xfId="53" applyFont="1" applyFill="1" applyBorder="1" applyAlignment="1">
      <alignment horizontal="left" vertical="center"/>
    </xf>
    <xf numFmtId="0" fontId="15" fillId="0" borderId="75" xfId="53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77" xfId="54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>
      <alignment horizontal="left" vertical="center"/>
    </xf>
    <xf numFmtId="180" fontId="22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5" fillId="0" borderId="25" xfId="54" applyFont="1" applyFill="1" applyBorder="1" applyAlignment="1"/>
    <xf numFmtId="0" fontId="22" fillId="0" borderId="80" xfId="0" applyNumberFormat="1" applyFont="1" applyFill="1" applyBorder="1" applyAlignment="1">
      <alignment horizontal="center" vertical="center"/>
    </xf>
    <xf numFmtId="49" fontId="31" fillId="0" borderId="80" xfId="55" applyNumberFormat="1" applyFont="1" applyFill="1" applyBorder="1" applyAlignment="1">
      <alignment horizontal="center" vertical="center"/>
    </xf>
    <xf numFmtId="0" fontId="15" fillId="0" borderId="50" xfId="54" applyFont="1" applyFill="1" applyBorder="1" applyAlignment="1">
      <alignment horizontal="center"/>
    </xf>
    <xf numFmtId="49" fontId="31" fillId="0" borderId="81" xfId="55" applyNumberFormat="1" applyFont="1" applyFill="1" applyBorder="1" applyAlignment="1">
      <alignment horizontal="center" vertical="center"/>
    </xf>
    <xf numFmtId="0" fontId="7" fillId="0" borderId="0" xfId="53" applyFont="1" applyBorder="1" applyAlignment="1">
      <alignment horizontal="left" vertical="center"/>
    </xf>
    <xf numFmtId="0" fontId="42" fillId="0" borderId="22" xfId="53" applyFont="1" applyBorder="1" applyAlignment="1">
      <alignment horizontal="center" vertical="top"/>
    </xf>
    <xf numFmtId="0" fontId="34" fillId="0" borderId="82" xfId="53" applyFont="1" applyBorder="1" applyAlignment="1">
      <alignment horizontal="left" vertical="center"/>
    </xf>
    <xf numFmtId="0" fontId="34" fillId="0" borderId="22" xfId="53" applyFont="1" applyBorder="1" applyAlignment="1">
      <alignment horizontal="left" vertical="center"/>
    </xf>
    <xf numFmtId="0" fontId="34" fillId="0" borderId="35" xfId="53" applyFont="1" applyBorder="1" applyAlignment="1">
      <alignment horizontal="left" vertical="center"/>
    </xf>
    <xf numFmtId="0" fontId="35" fillId="0" borderId="68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/>
    </xf>
    <xf numFmtId="0" fontId="34" fillId="0" borderId="69" xfId="53" applyFont="1" applyBorder="1" applyAlignment="1">
      <alignment vertical="center"/>
    </xf>
    <xf numFmtId="0" fontId="7" fillId="0" borderId="54" xfId="53" applyFont="1" applyBorder="1" applyAlignment="1">
      <alignment horizontal="left" vertical="center"/>
    </xf>
    <xf numFmtId="0" fontId="18" fillId="0" borderId="54" xfId="53" applyFont="1" applyBorder="1" applyAlignment="1">
      <alignment horizontal="left" vertical="center"/>
    </xf>
    <xf numFmtId="0" fontId="7" fillId="0" borderId="54" xfId="53" applyFont="1" applyBorder="1" applyAlignment="1">
      <alignment vertical="center"/>
    </xf>
    <xf numFmtId="0" fontId="34" fillId="0" borderId="54" xfId="53" applyFont="1" applyBorder="1" applyAlignment="1">
      <alignment vertical="center"/>
    </xf>
    <xf numFmtId="0" fontId="34" fillId="0" borderId="69" xfId="53" applyFont="1" applyBorder="1" applyAlignment="1">
      <alignment horizontal="center" vertical="center"/>
    </xf>
    <xf numFmtId="0" fontId="18" fillId="0" borderId="54" xfId="53" applyFont="1" applyBorder="1" applyAlignment="1">
      <alignment horizontal="center" vertical="center"/>
    </xf>
    <xf numFmtId="0" fontId="34" fillId="0" borderId="54" xfId="53" applyFont="1" applyBorder="1" applyAlignment="1">
      <alignment horizontal="center" vertical="center"/>
    </xf>
    <xf numFmtId="0" fontId="7" fillId="0" borderId="54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7" fillId="0" borderId="25" xfId="53" applyFont="1" applyBorder="1" applyAlignment="1">
      <alignment horizontal="center" vertical="center"/>
    </xf>
    <xf numFmtId="0" fontId="34" fillId="0" borderId="64" xfId="53" applyFont="1" applyBorder="1" applyAlignment="1">
      <alignment horizontal="left" vertical="center" wrapText="1"/>
    </xf>
    <xf numFmtId="0" fontId="34" fillId="0" borderId="65" xfId="53" applyFont="1" applyBorder="1" applyAlignment="1">
      <alignment horizontal="left" vertical="center" wrapText="1"/>
    </xf>
    <xf numFmtId="0" fontId="34" fillId="0" borderId="83" xfId="53" applyFont="1" applyBorder="1" applyAlignment="1">
      <alignment horizontal="left" vertical="center"/>
    </xf>
    <xf numFmtId="0" fontId="34" fillId="0" borderId="84" xfId="53" applyFont="1" applyBorder="1" applyAlignment="1">
      <alignment horizontal="left" vertical="center"/>
    </xf>
    <xf numFmtId="0" fontId="43" fillId="0" borderId="85" xfId="53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54" xfId="53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18" fillId="0" borderId="27" xfId="53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9" fontId="18" fillId="0" borderId="65" xfId="53" applyNumberFormat="1" applyFont="1" applyBorder="1" applyAlignment="1">
      <alignment horizontal="left" vertical="center"/>
    </xf>
    <xf numFmtId="0" fontId="33" fillId="0" borderId="69" xfId="53" applyFont="1" applyFill="1" applyBorder="1" applyAlignment="1">
      <alignment horizontal="left" vertical="center"/>
    </xf>
    <xf numFmtId="0" fontId="33" fillId="0" borderId="54" xfId="53" applyFont="1" applyFill="1" applyBorder="1" applyAlignment="1">
      <alignment horizontal="left" vertical="center"/>
    </xf>
    <xf numFmtId="0" fontId="33" fillId="0" borderId="62" xfId="53" applyFont="1" applyFill="1" applyBorder="1" applyAlignment="1">
      <alignment horizontal="left" vertical="center"/>
    </xf>
    <xf numFmtId="0" fontId="33" fillId="0" borderId="65" xfId="53" applyFont="1" applyFill="1" applyBorder="1" applyAlignment="1">
      <alignment horizontal="left" vertical="center"/>
    </xf>
    <xf numFmtId="0" fontId="35" fillId="0" borderId="35" xfId="53" applyFont="1" applyFill="1" applyBorder="1" applyAlignment="1">
      <alignment horizontal="left" vertical="center"/>
    </xf>
    <xf numFmtId="0" fontId="18" fillId="0" borderId="86" xfId="53" applyFont="1" applyFill="1" applyBorder="1" applyAlignment="1">
      <alignment horizontal="left" vertical="center"/>
    </xf>
    <xf numFmtId="0" fontId="18" fillId="0" borderId="87" xfId="53" applyFont="1" applyFill="1" applyBorder="1" applyAlignment="1">
      <alignment horizontal="left" vertical="center"/>
    </xf>
    <xf numFmtId="0" fontId="34" fillId="3" borderId="64" xfId="53" applyFont="1" applyFill="1" applyBorder="1" applyAlignment="1">
      <alignment horizontal="left" vertical="center"/>
    </xf>
    <xf numFmtId="0" fontId="34" fillId="3" borderId="65" xfId="53" applyFont="1" applyFill="1" applyBorder="1" applyAlignment="1">
      <alignment horizontal="left" vertical="center"/>
    </xf>
    <xf numFmtId="0" fontId="35" fillId="0" borderId="58" xfId="53" applyFont="1" applyBorder="1" applyAlignment="1">
      <alignment vertical="center"/>
    </xf>
    <xf numFmtId="0" fontId="47" fillId="0" borderId="67" xfId="53" applyFont="1" applyBorder="1" applyAlignment="1">
      <alignment horizontal="center" vertical="center"/>
    </xf>
    <xf numFmtId="0" fontId="35" fillId="0" borderId="59" xfId="53" applyFont="1" applyBorder="1" applyAlignment="1">
      <alignment vertical="center"/>
    </xf>
    <xf numFmtId="0" fontId="18" fillId="0" borderId="88" xfId="53" applyFont="1" applyBorder="1" applyAlignment="1">
      <alignment vertical="center"/>
    </xf>
    <xf numFmtId="0" fontId="35" fillId="0" borderId="88" xfId="53" applyFont="1" applyBorder="1" applyAlignment="1">
      <alignment vertical="center"/>
    </xf>
    <xf numFmtId="58" fontId="7" fillId="0" borderId="59" xfId="53" applyNumberFormat="1" applyFont="1" applyBorder="1" applyAlignment="1">
      <alignment vertical="center"/>
    </xf>
    <xf numFmtId="0" fontId="35" fillId="0" borderId="35" xfId="53" applyFont="1" applyBorder="1" applyAlignment="1">
      <alignment horizontal="center" vertical="center"/>
    </xf>
    <xf numFmtId="0" fontId="18" fillId="0" borderId="89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34" fillId="0" borderId="90" xfId="53" applyFont="1" applyBorder="1" applyAlignment="1">
      <alignment horizontal="left" vertical="center"/>
    </xf>
    <xf numFmtId="0" fontId="35" fillId="0" borderId="72" xfId="53" applyFont="1" applyBorder="1" applyAlignment="1">
      <alignment horizontal="left" vertical="center"/>
    </xf>
    <xf numFmtId="0" fontId="18" fillId="0" borderId="73" xfId="53" applyFont="1" applyBorder="1" applyAlignment="1">
      <alignment horizontal="left" vertical="center"/>
    </xf>
    <xf numFmtId="0" fontId="34" fillId="0" borderId="0" xfId="53" applyFont="1" applyBorder="1" applyAlignment="1">
      <alignment vertical="center"/>
    </xf>
    <xf numFmtId="0" fontId="34" fillId="0" borderId="42" xfId="53" applyFont="1" applyBorder="1" applyAlignment="1">
      <alignment horizontal="left" vertical="center" wrapText="1"/>
    </xf>
    <xf numFmtId="0" fontId="34" fillId="0" borderId="73" xfId="53" applyFont="1" applyBorder="1" applyAlignment="1">
      <alignment horizontal="left" vertical="center"/>
    </xf>
    <xf numFmtId="0" fontId="34" fillId="0" borderId="2" xfId="53" applyFont="1" applyBorder="1" applyAlignment="1">
      <alignment horizontal="center" vertical="center"/>
    </xf>
    <xf numFmtId="0" fontId="48" fillId="0" borderId="41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3" fillId="0" borderId="73" xfId="53" applyFont="1" applyFill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18" fillId="0" borderId="91" xfId="53" applyFont="1" applyFill="1" applyBorder="1" applyAlignment="1">
      <alignment horizontal="left" vertical="center"/>
    </xf>
    <xf numFmtId="0" fontId="34" fillId="3" borderId="42" xfId="53" applyFont="1" applyFill="1" applyBorder="1" applyAlignment="1">
      <alignment horizontal="left" vertical="center"/>
    </xf>
    <xf numFmtId="0" fontId="35" fillId="0" borderId="92" xfId="53" applyFont="1" applyBorder="1" applyAlignment="1">
      <alignment horizontal="center" vertical="center"/>
    </xf>
    <xf numFmtId="0" fontId="18" fillId="0" borderId="88" xfId="53" applyFont="1" applyBorder="1" applyAlignment="1">
      <alignment horizontal="center" vertical="center"/>
    </xf>
    <xf numFmtId="0" fontId="18" fillId="0" borderId="90" xfId="53" applyFont="1" applyBorder="1" applyAlignment="1">
      <alignment horizontal="center" vertical="center"/>
    </xf>
    <xf numFmtId="0" fontId="18" fillId="0" borderId="90" xfId="53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9" fillId="0" borderId="17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/>
    </xf>
    <xf numFmtId="0" fontId="50" fillId="0" borderId="18" xfId="0" applyFont="1" applyBorder="1"/>
    <xf numFmtId="0" fontId="0" fillId="0" borderId="18" xfId="0" applyBorder="1"/>
    <xf numFmtId="0" fontId="0" fillId="0" borderId="9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15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8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8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45720</xdr:colOff>
      <xdr:row>2</xdr:row>
      <xdr:rowOff>7620</xdr:rowOff>
    </xdr:from>
    <xdr:to>
      <xdr:col>8</xdr:col>
      <xdr:colOff>988695</xdr:colOff>
      <xdr:row>5</xdr:row>
      <xdr:rowOff>5080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9025" y="588645"/>
          <a:ext cx="942975" cy="711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6" customWidth="1"/>
    <col min="3" max="3" width="10.125" customWidth="1"/>
  </cols>
  <sheetData>
    <row r="1" ht="21" customHeight="1" spans="1:2">
      <c r="A1" s="487"/>
      <c r="B1" s="488" t="s">
        <v>0</v>
      </c>
    </row>
    <row r="2" spans="1:2">
      <c r="A2" s="9">
        <v>1</v>
      </c>
      <c r="B2" s="489" t="s">
        <v>1</v>
      </c>
    </row>
    <row r="3" spans="1:2">
      <c r="A3" s="9">
        <v>2</v>
      </c>
      <c r="B3" s="489" t="s">
        <v>2</v>
      </c>
    </row>
    <row r="4" spans="1:2">
      <c r="A4" s="9">
        <v>3</v>
      </c>
      <c r="B4" s="489" t="s">
        <v>3</v>
      </c>
    </row>
    <row r="5" spans="1:2">
      <c r="A5" s="9">
        <v>4</v>
      </c>
      <c r="B5" s="489" t="s">
        <v>4</v>
      </c>
    </row>
    <row r="6" spans="1:2">
      <c r="A6" s="9">
        <v>5</v>
      </c>
      <c r="B6" s="489" t="s">
        <v>5</v>
      </c>
    </row>
    <row r="7" spans="1:2">
      <c r="A7" s="9">
        <v>6</v>
      </c>
      <c r="B7" s="489" t="s">
        <v>6</v>
      </c>
    </row>
    <row r="8" s="485" customFormat="1" ht="15" customHeight="1" spans="1:2">
      <c r="A8" s="490">
        <v>7</v>
      </c>
      <c r="B8" s="491" t="s">
        <v>7</v>
      </c>
    </row>
    <row r="9" ht="18.95" customHeight="1" spans="1:2">
      <c r="A9" s="487"/>
      <c r="B9" s="492" t="s">
        <v>8</v>
      </c>
    </row>
    <row r="10" ht="15.95" customHeight="1" spans="1:2">
      <c r="A10" s="9">
        <v>1</v>
      </c>
      <c r="B10" s="493" t="s">
        <v>9</v>
      </c>
    </row>
    <row r="11" spans="1:2">
      <c r="A11" s="9">
        <v>2</v>
      </c>
      <c r="B11" s="489" t="s">
        <v>10</v>
      </c>
    </row>
    <row r="12" spans="1:2">
      <c r="A12" s="9">
        <v>3</v>
      </c>
      <c r="B12" s="491" t="s">
        <v>11</v>
      </c>
    </row>
    <row r="13" spans="1:2">
      <c r="A13" s="9">
        <v>4</v>
      </c>
      <c r="B13" s="489" t="s">
        <v>12</v>
      </c>
    </row>
    <row r="14" spans="1:2">
      <c r="A14" s="9">
        <v>5</v>
      </c>
      <c r="B14" s="489" t="s">
        <v>13</v>
      </c>
    </row>
    <row r="15" spans="1:2">
      <c r="A15" s="9">
        <v>6</v>
      </c>
      <c r="B15" s="489" t="s">
        <v>14</v>
      </c>
    </row>
    <row r="16" spans="1:2">
      <c r="A16" s="9">
        <v>7</v>
      </c>
      <c r="B16" s="489" t="s">
        <v>15</v>
      </c>
    </row>
    <row r="17" spans="1:2">
      <c r="A17" s="9">
        <v>8</v>
      </c>
      <c r="B17" s="489" t="s">
        <v>16</v>
      </c>
    </row>
    <row r="18" spans="1:2">
      <c r="A18" s="9">
        <v>9</v>
      </c>
      <c r="B18" s="489" t="s">
        <v>17</v>
      </c>
    </row>
    <row r="19" spans="1:2">
      <c r="A19" s="9"/>
      <c r="B19" s="489"/>
    </row>
    <row r="20" ht="20.25" spans="1:2">
      <c r="A20" s="487"/>
      <c r="B20" s="488" t="s">
        <v>18</v>
      </c>
    </row>
    <row r="21" spans="1:2">
      <c r="A21" s="9">
        <v>1</v>
      </c>
      <c r="B21" s="494" t="s">
        <v>19</v>
      </c>
    </row>
    <row r="22" spans="1:2">
      <c r="A22" s="9">
        <v>2</v>
      </c>
      <c r="B22" s="489" t="s">
        <v>20</v>
      </c>
    </row>
    <row r="23" spans="1:2">
      <c r="A23" s="9">
        <v>3</v>
      </c>
      <c r="B23" s="489" t="s">
        <v>21</v>
      </c>
    </row>
    <row r="24" spans="1:2">
      <c r="A24" s="9">
        <v>4</v>
      </c>
      <c r="B24" s="489" t="s">
        <v>22</v>
      </c>
    </row>
    <row r="25" spans="1:2">
      <c r="A25" s="9">
        <v>5</v>
      </c>
      <c r="B25" s="489" t="s">
        <v>23</v>
      </c>
    </row>
    <row r="26" spans="1:2">
      <c r="A26" s="9">
        <v>6</v>
      </c>
      <c r="B26" s="489" t="s">
        <v>24</v>
      </c>
    </row>
    <row r="27" spans="1:2">
      <c r="A27" s="9">
        <v>7</v>
      </c>
      <c r="B27" s="489" t="s">
        <v>25</v>
      </c>
    </row>
    <row r="28" spans="1:2">
      <c r="A28" s="9"/>
      <c r="B28" s="489"/>
    </row>
    <row r="29" ht="20.25" spans="1:2">
      <c r="A29" s="487"/>
      <c r="B29" s="488" t="s">
        <v>26</v>
      </c>
    </row>
    <row r="30" spans="1:2">
      <c r="A30" s="9">
        <v>1</v>
      </c>
      <c r="B30" s="494" t="s">
        <v>27</v>
      </c>
    </row>
    <row r="31" spans="1:2">
      <c r="A31" s="9">
        <v>2</v>
      </c>
      <c r="B31" s="489" t="s">
        <v>28</v>
      </c>
    </row>
    <row r="32" spans="1:2">
      <c r="A32" s="9">
        <v>3</v>
      </c>
      <c r="B32" s="489" t="s">
        <v>29</v>
      </c>
    </row>
    <row r="33" ht="28.5" spans="1:2">
      <c r="A33" s="9">
        <v>4</v>
      </c>
      <c r="B33" s="489" t="s">
        <v>30</v>
      </c>
    </row>
    <row r="34" spans="1:2">
      <c r="A34" s="9">
        <v>5</v>
      </c>
      <c r="B34" s="489" t="s">
        <v>31</v>
      </c>
    </row>
    <row r="35" spans="1:2">
      <c r="A35" s="9">
        <v>6</v>
      </c>
      <c r="B35" s="489" t="s">
        <v>32</v>
      </c>
    </row>
    <row r="36" spans="1:2">
      <c r="A36" s="9">
        <v>7</v>
      </c>
      <c r="B36" s="489" t="s">
        <v>33</v>
      </c>
    </row>
    <row r="37" spans="1:2">
      <c r="A37" s="9"/>
      <c r="B37" s="489"/>
    </row>
    <row r="39" spans="1:2">
      <c r="A39" s="495" t="s">
        <v>34</v>
      </c>
      <c r="B39" s="4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5" t="s">
        <v>35</v>
      </c>
      <c r="C2" s="466"/>
      <c r="D2" s="466"/>
      <c r="E2" s="466"/>
      <c r="F2" s="466"/>
      <c r="G2" s="466"/>
      <c r="H2" s="466"/>
      <c r="I2" s="480"/>
    </row>
    <row r="3" ht="27.95" customHeight="1" spans="2:9">
      <c r="B3" s="467"/>
      <c r="C3" s="468"/>
      <c r="D3" s="469" t="s">
        <v>36</v>
      </c>
      <c r="E3" s="470"/>
      <c r="F3" s="471" t="s">
        <v>37</v>
      </c>
      <c r="G3" s="472"/>
      <c r="H3" s="469" t="s">
        <v>38</v>
      </c>
      <c r="I3" s="481"/>
    </row>
    <row r="4" ht="27.95" customHeight="1" spans="2:9">
      <c r="B4" s="467" t="s">
        <v>39</v>
      </c>
      <c r="C4" s="468" t="s">
        <v>40</v>
      </c>
      <c r="D4" s="468" t="s">
        <v>41</v>
      </c>
      <c r="E4" s="468" t="s">
        <v>42</v>
      </c>
      <c r="F4" s="473" t="s">
        <v>41</v>
      </c>
      <c r="G4" s="473" t="s">
        <v>42</v>
      </c>
      <c r="H4" s="468" t="s">
        <v>41</v>
      </c>
      <c r="I4" s="482" t="s">
        <v>42</v>
      </c>
    </row>
    <row r="5" ht="27.95" customHeight="1" spans="2:9">
      <c r="B5" s="474" t="s">
        <v>43</v>
      </c>
      <c r="C5" s="9">
        <v>13</v>
      </c>
      <c r="D5" s="9">
        <v>0</v>
      </c>
      <c r="E5" s="9">
        <v>1</v>
      </c>
      <c r="F5" s="475">
        <v>0</v>
      </c>
      <c r="G5" s="475">
        <v>1</v>
      </c>
      <c r="H5" s="9">
        <v>1</v>
      </c>
      <c r="I5" s="483">
        <v>2</v>
      </c>
    </row>
    <row r="6" ht="27.95" customHeight="1" spans="2:9">
      <c r="B6" s="474" t="s">
        <v>44</v>
      </c>
      <c r="C6" s="9">
        <v>20</v>
      </c>
      <c r="D6" s="9">
        <v>0</v>
      </c>
      <c r="E6" s="9">
        <v>1</v>
      </c>
      <c r="F6" s="475">
        <v>1</v>
      </c>
      <c r="G6" s="475">
        <v>2</v>
      </c>
      <c r="H6" s="9">
        <v>2</v>
      </c>
      <c r="I6" s="483">
        <v>3</v>
      </c>
    </row>
    <row r="7" ht="27.95" customHeight="1" spans="2:9">
      <c r="B7" s="474" t="s">
        <v>45</v>
      </c>
      <c r="C7" s="9">
        <v>32</v>
      </c>
      <c r="D7" s="9">
        <v>0</v>
      </c>
      <c r="E7" s="9">
        <v>1</v>
      </c>
      <c r="F7" s="475">
        <v>2</v>
      </c>
      <c r="G7" s="475">
        <v>3</v>
      </c>
      <c r="H7" s="9">
        <v>3</v>
      </c>
      <c r="I7" s="483">
        <v>4</v>
      </c>
    </row>
    <row r="8" ht="27.95" customHeight="1" spans="2:9">
      <c r="B8" s="474" t="s">
        <v>46</v>
      </c>
      <c r="C8" s="9">
        <v>50</v>
      </c>
      <c r="D8" s="9">
        <v>1</v>
      </c>
      <c r="E8" s="9">
        <v>2</v>
      </c>
      <c r="F8" s="475">
        <v>3</v>
      </c>
      <c r="G8" s="475">
        <v>4</v>
      </c>
      <c r="H8" s="9">
        <v>5</v>
      </c>
      <c r="I8" s="483">
        <v>6</v>
      </c>
    </row>
    <row r="9" ht="27.95" customHeight="1" spans="2:9">
      <c r="B9" s="474" t="s">
        <v>47</v>
      </c>
      <c r="C9" s="9">
        <v>80</v>
      </c>
      <c r="D9" s="9">
        <v>2</v>
      </c>
      <c r="E9" s="9">
        <v>3</v>
      </c>
      <c r="F9" s="475">
        <v>5</v>
      </c>
      <c r="G9" s="475">
        <v>6</v>
      </c>
      <c r="H9" s="9">
        <v>7</v>
      </c>
      <c r="I9" s="483">
        <v>8</v>
      </c>
    </row>
    <row r="10" ht="27.95" customHeight="1" spans="2:9">
      <c r="B10" s="474" t="s">
        <v>48</v>
      </c>
      <c r="C10" s="9">
        <v>125</v>
      </c>
      <c r="D10" s="9">
        <v>3</v>
      </c>
      <c r="E10" s="9">
        <v>4</v>
      </c>
      <c r="F10" s="475">
        <v>7</v>
      </c>
      <c r="G10" s="475">
        <v>8</v>
      </c>
      <c r="H10" s="9">
        <v>10</v>
      </c>
      <c r="I10" s="483">
        <v>11</v>
      </c>
    </row>
    <row r="11" ht="27.95" customHeight="1" spans="2:9">
      <c r="B11" s="474" t="s">
        <v>49</v>
      </c>
      <c r="C11" s="9">
        <v>200</v>
      </c>
      <c r="D11" s="9">
        <v>5</v>
      </c>
      <c r="E11" s="9">
        <v>6</v>
      </c>
      <c r="F11" s="475">
        <v>10</v>
      </c>
      <c r="G11" s="475">
        <v>11</v>
      </c>
      <c r="H11" s="9">
        <v>14</v>
      </c>
      <c r="I11" s="483">
        <v>15</v>
      </c>
    </row>
    <row r="12" ht="27.95" customHeight="1" spans="2:9">
      <c r="B12" s="476" t="s">
        <v>50</v>
      </c>
      <c r="C12" s="477">
        <v>315</v>
      </c>
      <c r="D12" s="477">
        <v>7</v>
      </c>
      <c r="E12" s="477">
        <v>8</v>
      </c>
      <c r="F12" s="478">
        <v>14</v>
      </c>
      <c r="G12" s="478">
        <v>15</v>
      </c>
      <c r="H12" s="477">
        <v>21</v>
      </c>
      <c r="I12" s="484">
        <v>22</v>
      </c>
    </row>
    <row r="14" spans="2:4">
      <c r="B14" s="479" t="s">
        <v>51</v>
      </c>
      <c r="C14" s="479"/>
      <c r="D14" s="4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M21" sqref="M21"/>
    </sheetView>
  </sheetViews>
  <sheetFormatPr defaultColWidth="10.375" defaultRowHeight="16.5" customHeight="1"/>
  <cols>
    <col min="1" max="1" width="11.125" style="268" customWidth="1"/>
    <col min="2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3" t="s">
        <v>56</v>
      </c>
      <c r="J2" s="343"/>
      <c r="K2" s="344"/>
    </row>
    <row r="3" ht="14.25" spans="1:11">
      <c r="A3" s="273" t="s">
        <v>58</v>
      </c>
      <c r="B3" s="274"/>
      <c r="C3" s="275"/>
      <c r="D3" s="276" t="s">
        <v>59</v>
      </c>
      <c r="E3" s="277"/>
      <c r="F3" s="277"/>
      <c r="G3" s="278"/>
      <c r="H3" s="276" t="s">
        <v>60</v>
      </c>
      <c r="I3" s="277"/>
      <c r="J3" s="277"/>
      <c r="K3" s="278"/>
    </row>
    <row r="4" ht="14.25" spans="1:11">
      <c r="A4" s="279" t="s">
        <v>61</v>
      </c>
      <c r="B4" s="151" t="s">
        <v>62</v>
      </c>
      <c r="C4" s="152"/>
      <c r="D4" s="279" t="s">
        <v>63</v>
      </c>
      <c r="E4" s="280"/>
      <c r="F4" s="281">
        <v>45478</v>
      </c>
      <c r="G4" s="282"/>
      <c r="H4" s="279" t="s">
        <v>64</v>
      </c>
      <c r="I4" s="280"/>
      <c r="J4" s="151" t="s">
        <v>65</v>
      </c>
      <c r="K4" s="152" t="s">
        <v>66</v>
      </c>
    </row>
    <row r="5" ht="14.25" spans="1:11">
      <c r="A5" s="283" t="s">
        <v>67</v>
      </c>
      <c r="B5" s="151" t="s">
        <v>68</v>
      </c>
      <c r="C5" s="152"/>
      <c r="D5" s="279" t="s">
        <v>69</v>
      </c>
      <c r="E5" s="280"/>
      <c r="F5" s="281">
        <v>45410</v>
      </c>
      <c r="G5" s="282"/>
      <c r="H5" s="279" t="s">
        <v>70</v>
      </c>
      <c r="I5" s="280"/>
      <c r="J5" s="151" t="s">
        <v>65</v>
      </c>
      <c r="K5" s="152" t="s">
        <v>66</v>
      </c>
    </row>
    <row r="6" ht="14.25" spans="1:11">
      <c r="A6" s="279" t="s">
        <v>71</v>
      </c>
      <c r="B6" s="284" t="s">
        <v>72</v>
      </c>
      <c r="C6" s="285">
        <v>6</v>
      </c>
      <c r="D6" s="283" t="s">
        <v>73</v>
      </c>
      <c r="E6" s="286"/>
      <c r="F6" s="281">
        <v>45427</v>
      </c>
      <c r="G6" s="282"/>
      <c r="H6" s="279" t="s">
        <v>74</v>
      </c>
      <c r="I6" s="280"/>
      <c r="J6" s="151" t="s">
        <v>65</v>
      </c>
      <c r="K6" s="152" t="s">
        <v>66</v>
      </c>
    </row>
    <row r="7" ht="14.25" spans="1:11">
      <c r="A7" s="279" t="s">
        <v>75</v>
      </c>
      <c r="B7" s="287">
        <v>5129</v>
      </c>
      <c r="C7" s="288"/>
      <c r="D7" s="283" t="s">
        <v>76</v>
      </c>
      <c r="E7" s="289"/>
      <c r="F7" s="281">
        <v>45432</v>
      </c>
      <c r="G7" s="282"/>
      <c r="H7" s="279" t="s">
        <v>77</v>
      </c>
      <c r="I7" s="280"/>
      <c r="J7" s="151" t="s">
        <v>65</v>
      </c>
      <c r="K7" s="152" t="s">
        <v>66</v>
      </c>
    </row>
    <row r="8" ht="15" spans="1:11">
      <c r="A8" s="290" t="s">
        <v>78</v>
      </c>
      <c r="B8" s="291" t="s">
        <v>79</v>
      </c>
      <c r="C8" s="292"/>
      <c r="D8" s="293" t="s">
        <v>80</v>
      </c>
      <c r="E8" s="294"/>
      <c r="F8" s="295">
        <v>45437</v>
      </c>
      <c r="G8" s="296"/>
      <c r="H8" s="293" t="s">
        <v>81</v>
      </c>
      <c r="I8" s="294"/>
      <c r="J8" s="313" t="s">
        <v>65</v>
      </c>
      <c r="K8" s="345" t="s">
        <v>66</v>
      </c>
    </row>
    <row r="9" ht="15" spans="1:11">
      <c r="A9" s="391" t="s">
        <v>82</v>
      </c>
      <c r="B9" s="392"/>
      <c r="C9" s="392"/>
      <c r="D9" s="393"/>
      <c r="E9" s="393"/>
      <c r="F9" s="393"/>
      <c r="G9" s="393"/>
      <c r="H9" s="393"/>
      <c r="I9" s="393"/>
      <c r="J9" s="393"/>
      <c r="K9" s="445"/>
    </row>
    <row r="10" ht="15" spans="1:11">
      <c r="A10" s="394" t="s">
        <v>83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6"/>
    </row>
    <row r="11" ht="14.25" spans="1:11">
      <c r="A11" s="396" t="s">
        <v>84</v>
      </c>
      <c r="B11" s="397" t="s">
        <v>85</v>
      </c>
      <c r="C11" s="398" t="s">
        <v>86</v>
      </c>
      <c r="D11" s="399"/>
      <c r="E11" s="400" t="s">
        <v>87</v>
      </c>
      <c r="F11" s="397" t="s">
        <v>85</v>
      </c>
      <c r="G11" s="398" t="s">
        <v>86</v>
      </c>
      <c r="H11" s="398" t="s">
        <v>88</v>
      </c>
      <c r="I11" s="400" t="s">
        <v>89</v>
      </c>
      <c r="J11" s="397" t="s">
        <v>85</v>
      </c>
      <c r="K11" s="447" t="s">
        <v>86</v>
      </c>
    </row>
    <row r="12" ht="14.25" spans="1:11">
      <c r="A12" s="283" t="s">
        <v>90</v>
      </c>
      <c r="B12" s="303" t="s">
        <v>85</v>
      </c>
      <c r="C12" s="151" t="s">
        <v>86</v>
      </c>
      <c r="D12" s="289"/>
      <c r="E12" s="286" t="s">
        <v>91</v>
      </c>
      <c r="F12" s="303" t="s">
        <v>85</v>
      </c>
      <c r="G12" s="151" t="s">
        <v>86</v>
      </c>
      <c r="H12" s="151" t="s">
        <v>88</v>
      </c>
      <c r="I12" s="286" t="s">
        <v>92</v>
      </c>
      <c r="J12" s="303" t="s">
        <v>85</v>
      </c>
      <c r="K12" s="152" t="s">
        <v>86</v>
      </c>
    </row>
    <row r="13" ht="14.25" spans="1:11">
      <c r="A13" s="283" t="s">
        <v>93</v>
      </c>
      <c r="B13" s="303" t="s">
        <v>85</v>
      </c>
      <c r="C13" s="151" t="s">
        <v>86</v>
      </c>
      <c r="D13" s="289"/>
      <c r="E13" s="286" t="s">
        <v>94</v>
      </c>
      <c r="F13" s="151" t="s">
        <v>95</v>
      </c>
      <c r="G13" s="151" t="s">
        <v>96</v>
      </c>
      <c r="H13" s="151" t="s">
        <v>88</v>
      </c>
      <c r="I13" s="286" t="s">
        <v>97</v>
      </c>
      <c r="J13" s="303" t="s">
        <v>85</v>
      </c>
      <c r="K13" s="152" t="s">
        <v>86</v>
      </c>
    </row>
    <row r="14" ht="15" spans="1:11">
      <c r="A14" s="293" t="s">
        <v>98</v>
      </c>
      <c r="B14" s="294"/>
      <c r="C14" s="294"/>
      <c r="D14" s="294"/>
      <c r="E14" s="294"/>
      <c r="F14" s="294"/>
      <c r="G14" s="294"/>
      <c r="H14" s="294"/>
      <c r="I14" s="294"/>
      <c r="J14" s="294"/>
      <c r="K14" s="347"/>
    </row>
    <row r="15" ht="15" spans="1:11">
      <c r="A15" s="394" t="s">
        <v>99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6"/>
    </row>
    <row r="16" ht="14.25" spans="1:11">
      <c r="A16" s="401" t="s">
        <v>100</v>
      </c>
      <c r="B16" s="398" t="s">
        <v>95</v>
      </c>
      <c r="C16" s="398" t="s">
        <v>96</v>
      </c>
      <c r="D16" s="402"/>
      <c r="E16" s="403" t="s">
        <v>101</v>
      </c>
      <c r="F16" s="398" t="s">
        <v>95</v>
      </c>
      <c r="G16" s="398" t="s">
        <v>96</v>
      </c>
      <c r="H16" s="404"/>
      <c r="I16" s="403" t="s">
        <v>102</v>
      </c>
      <c r="J16" s="398" t="s">
        <v>95</v>
      </c>
      <c r="K16" s="447" t="s">
        <v>96</v>
      </c>
    </row>
    <row r="17" customHeight="1" spans="1:22">
      <c r="A17" s="320" t="s">
        <v>103</v>
      </c>
      <c r="B17" s="151" t="s">
        <v>95</v>
      </c>
      <c r="C17" s="151" t="s">
        <v>96</v>
      </c>
      <c r="D17" s="405"/>
      <c r="E17" s="321" t="s">
        <v>104</v>
      </c>
      <c r="F17" s="151" t="s">
        <v>95</v>
      </c>
      <c r="G17" s="151" t="s">
        <v>96</v>
      </c>
      <c r="H17" s="406"/>
      <c r="I17" s="321" t="s">
        <v>105</v>
      </c>
      <c r="J17" s="151" t="s">
        <v>95</v>
      </c>
      <c r="K17" s="152" t="s">
        <v>96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07" t="s">
        <v>106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9"/>
    </row>
    <row r="19" s="389" customFormat="1" ht="18" customHeight="1" spans="1:11">
      <c r="A19" s="394" t="s">
        <v>107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6"/>
    </row>
    <row r="20" customHeight="1" spans="1:11">
      <c r="A20" s="409" t="s">
        <v>108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50"/>
    </row>
    <row r="21" ht="21.75" customHeight="1" spans="1:11">
      <c r="A21" s="411" t="s">
        <v>109</v>
      </c>
      <c r="B21" s="412"/>
      <c r="C21" s="413" t="s">
        <v>110</v>
      </c>
      <c r="D21" s="413" t="s">
        <v>111</v>
      </c>
      <c r="E21" s="413" t="s">
        <v>112</v>
      </c>
      <c r="F21" s="413" t="s">
        <v>113</v>
      </c>
      <c r="G21" s="413" t="s">
        <v>114</v>
      </c>
      <c r="H21" s="414" t="s">
        <v>115</v>
      </c>
      <c r="I21" s="412"/>
      <c r="J21" s="451"/>
      <c r="K21" s="352" t="s">
        <v>116</v>
      </c>
    </row>
    <row r="22" ht="23" customHeight="1" spans="1:11">
      <c r="A22" s="415" t="s">
        <v>117</v>
      </c>
      <c r="B22" s="416"/>
      <c r="C22" s="416" t="s">
        <v>95</v>
      </c>
      <c r="D22" s="416" t="s">
        <v>95</v>
      </c>
      <c r="E22" s="416" t="s">
        <v>95</v>
      </c>
      <c r="F22" s="416" t="s">
        <v>95</v>
      </c>
      <c r="G22" s="416" t="s">
        <v>95</v>
      </c>
      <c r="H22" s="416" t="s">
        <v>95</v>
      </c>
      <c r="I22" s="416"/>
      <c r="J22" s="416"/>
      <c r="K22" s="452" t="s">
        <v>95</v>
      </c>
    </row>
    <row r="23" ht="23" customHeight="1" spans="1:11">
      <c r="A23" s="415" t="s">
        <v>118</v>
      </c>
      <c r="B23" s="416"/>
      <c r="C23" s="416" t="s">
        <v>95</v>
      </c>
      <c r="D23" s="416" t="s">
        <v>95</v>
      </c>
      <c r="E23" s="416" t="s">
        <v>95</v>
      </c>
      <c r="F23" s="416" t="s">
        <v>95</v>
      </c>
      <c r="G23" s="416" t="s">
        <v>95</v>
      </c>
      <c r="H23" s="416" t="s">
        <v>95</v>
      </c>
      <c r="I23" s="416"/>
      <c r="J23" s="416"/>
      <c r="K23" s="452" t="s">
        <v>95</v>
      </c>
    </row>
    <row r="24" ht="23" customHeight="1" spans="1:11">
      <c r="A24" s="415" t="s">
        <v>119</v>
      </c>
      <c r="B24" s="417"/>
      <c r="C24" s="416" t="s">
        <v>95</v>
      </c>
      <c r="D24" s="416" t="s">
        <v>95</v>
      </c>
      <c r="E24" s="416" t="s">
        <v>95</v>
      </c>
      <c r="F24" s="416" t="s">
        <v>95</v>
      </c>
      <c r="G24" s="416" t="s">
        <v>95</v>
      </c>
      <c r="H24" s="416" t="s">
        <v>95</v>
      </c>
      <c r="I24" s="416"/>
      <c r="J24" s="416"/>
      <c r="K24" s="452" t="s">
        <v>95</v>
      </c>
    </row>
    <row r="25" ht="23" customHeight="1" spans="1:11">
      <c r="A25" s="418"/>
      <c r="B25" s="419"/>
      <c r="C25" s="416"/>
      <c r="D25" s="416"/>
      <c r="E25" s="416"/>
      <c r="F25" s="416"/>
      <c r="G25" s="416"/>
      <c r="H25" s="416"/>
      <c r="I25" s="419"/>
      <c r="J25" s="419"/>
      <c r="K25" s="453"/>
    </row>
    <row r="26" ht="23" customHeight="1" spans="1:11">
      <c r="A26" s="420"/>
      <c r="B26" s="419"/>
      <c r="C26" s="419"/>
      <c r="D26" s="419"/>
      <c r="E26" s="419"/>
      <c r="F26" s="419"/>
      <c r="G26" s="419"/>
      <c r="H26" s="419"/>
      <c r="I26" s="419"/>
      <c r="J26" s="419"/>
      <c r="K26" s="453"/>
    </row>
    <row r="27" ht="23" customHeight="1" spans="1:11">
      <c r="A27" s="420"/>
      <c r="B27" s="419"/>
      <c r="C27" s="419"/>
      <c r="D27" s="419"/>
      <c r="E27" s="419"/>
      <c r="F27" s="419"/>
      <c r="G27" s="419"/>
      <c r="H27" s="419"/>
      <c r="I27" s="419"/>
      <c r="J27" s="419"/>
      <c r="K27" s="453"/>
    </row>
    <row r="28" ht="18" customHeight="1" spans="1:11">
      <c r="A28" s="421" t="s">
        <v>120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54"/>
    </row>
    <row r="29" ht="18.75" customHeight="1" spans="1:11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55"/>
    </row>
    <row r="30" ht="18.75" customHeight="1" spans="1:11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56"/>
    </row>
    <row r="31" ht="18" customHeight="1" spans="1:11">
      <c r="A31" s="421" t="s">
        <v>121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54"/>
    </row>
    <row r="32" ht="14.25" spans="1:11">
      <c r="A32" s="427" t="s">
        <v>122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57"/>
    </row>
    <row r="33" ht="15" spans="1:11">
      <c r="A33" s="159" t="s">
        <v>123</v>
      </c>
      <c r="B33" s="160"/>
      <c r="C33" s="151" t="s">
        <v>65</v>
      </c>
      <c r="D33" s="151" t="s">
        <v>66</v>
      </c>
      <c r="E33" s="429" t="s">
        <v>124</v>
      </c>
      <c r="F33" s="430"/>
      <c r="G33" s="430"/>
      <c r="H33" s="430"/>
      <c r="I33" s="430"/>
      <c r="J33" s="430"/>
      <c r="K33" s="458"/>
    </row>
    <row r="34" ht="15" spans="1:11">
      <c r="A34" s="431" t="s">
        <v>125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</row>
    <row r="35" ht="21" customHeight="1" spans="1:11">
      <c r="A35" s="432" t="s">
        <v>126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59"/>
    </row>
    <row r="36" ht="21" customHeight="1" spans="1:11">
      <c r="A36" s="328" t="s">
        <v>127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8"/>
    </row>
    <row r="37" ht="21" customHeight="1" spans="1:11">
      <c r="A37" s="328" t="s">
        <v>128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58"/>
    </row>
    <row r="38" ht="21" customHeight="1" spans="1:1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58"/>
    </row>
    <row r="39" ht="21" customHeight="1" spans="1:1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58"/>
    </row>
    <row r="40" ht="21" customHeight="1" spans="1:1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58"/>
    </row>
    <row r="41" ht="21" customHeight="1" spans="1:1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58"/>
    </row>
    <row r="42" spans="1:11">
      <c r="A42" s="434" t="s">
        <v>129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60"/>
    </row>
    <row r="43" ht="15" spans="1:11">
      <c r="A43" s="394" t="s">
        <v>130</v>
      </c>
      <c r="B43" s="395"/>
      <c r="C43" s="395"/>
      <c r="D43" s="395"/>
      <c r="E43" s="395"/>
      <c r="F43" s="395"/>
      <c r="G43" s="395"/>
      <c r="H43" s="395"/>
      <c r="I43" s="395"/>
      <c r="J43" s="395"/>
      <c r="K43" s="446"/>
    </row>
    <row r="44" ht="14.25" spans="1:11">
      <c r="A44" s="401" t="s">
        <v>131</v>
      </c>
      <c r="B44" s="398" t="s">
        <v>95</v>
      </c>
      <c r="C44" s="398" t="s">
        <v>96</v>
      </c>
      <c r="D44" s="398" t="s">
        <v>88</v>
      </c>
      <c r="E44" s="403" t="s">
        <v>132</v>
      </c>
      <c r="F44" s="398" t="s">
        <v>95</v>
      </c>
      <c r="G44" s="398" t="s">
        <v>96</v>
      </c>
      <c r="H44" s="398" t="s">
        <v>88</v>
      </c>
      <c r="I44" s="403" t="s">
        <v>133</v>
      </c>
      <c r="J44" s="398" t="s">
        <v>95</v>
      </c>
      <c r="K44" s="447" t="s">
        <v>96</v>
      </c>
    </row>
    <row r="45" ht="14.25" spans="1:11">
      <c r="A45" s="320" t="s">
        <v>87</v>
      </c>
      <c r="B45" s="151" t="s">
        <v>95</v>
      </c>
      <c r="C45" s="151" t="s">
        <v>96</v>
      </c>
      <c r="D45" s="151" t="s">
        <v>88</v>
      </c>
      <c r="E45" s="321" t="s">
        <v>94</v>
      </c>
      <c r="F45" s="151" t="s">
        <v>95</v>
      </c>
      <c r="G45" s="151" t="s">
        <v>96</v>
      </c>
      <c r="H45" s="151" t="s">
        <v>88</v>
      </c>
      <c r="I45" s="321" t="s">
        <v>105</v>
      </c>
      <c r="J45" s="151" t="s">
        <v>95</v>
      </c>
      <c r="K45" s="152" t="s">
        <v>96</v>
      </c>
    </row>
    <row r="46" ht="15" spans="1:11">
      <c r="A46" s="293" t="s">
        <v>98</v>
      </c>
      <c r="B46" s="294"/>
      <c r="C46" s="294"/>
      <c r="D46" s="294"/>
      <c r="E46" s="294"/>
      <c r="F46" s="294"/>
      <c r="G46" s="294"/>
      <c r="H46" s="294"/>
      <c r="I46" s="294"/>
      <c r="J46" s="294"/>
      <c r="K46" s="347"/>
    </row>
    <row r="47" ht="15" spans="1:11">
      <c r="A47" s="431" t="s">
        <v>134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</row>
    <row r="48" ht="15" spans="1:11">
      <c r="A48" s="432"/>
      <c r="B48" s="433"/>
      <c r="C48" s="433"/>
      <c r="D48" s="433"/>
      <c r="E48" s="433"/>
      <c r="F48" s="433"/>
      <c r="G48" s="433"/>
      <c r="H48" s="433"/>
      <c r="I48" s="433"/>
      <c r="J48" s="433"/>
      <c r="K48" s="459"/>
    </row>
    <row r="49" ht="15" spans="1:11">
      <c r="A49" s="436" t="s">
        <v>135</v>
      </c>
      <c r="B49" s="437" t="s">
        <v>136</v>
      </c>
      <c r="C49" s="437"/>
      <c r="D49" s="438" t="s">
        <v>137</v>
      </c>
      <c r="E49" s="439" t="s">
        <v>138</v>
      </c>
      <c r="F49" s="440" t="s">
        <v>139</v>
      </c>
      <c r="G49" s="441">
        <v>45412</v>
      </c>
      <c r="H49" s="442" t="s">
        <v>140</v>
      </c>
      <c r="I49" s="461"/>
      <c r="J49" s="462" t="s">
        <v>141</v>
      </c>
      <c r="K49" s="463"/>
    </row>
    <row r="50" ht="15" spans="1:11">
      <c r="A50" s="431" t="s">
        <v>142</v>
      </c>
      <c r="B50" s="431"/>
      <c r="C50" s="431"/>
      <c r="D50" s="431"/>
      <c r="E50" s="431"/>
      <c r="F50" s="431"/>
      <c r="G50" s="431"/>
      <c r="H50" s="431"/>
      <c r="I50" s="431"/>
      <c r="J50" s="431"/>
      <c r="K50" s="431"/>
    </row>
    <row r="51" ht="24" customHeight="1" spans="1:11">
      <c r="A51" s="443" t="s">
        <v>143</v>
      </c>
      <c r="B51" s="444"/>
      <c r="C51" s="444"/>
      <c r="D51" s="444"/>
      <c r="E51" s="444"/>
      <c r="F51" s="444"/>
      <c r="G51" s="444"/>
      <c r="H51" s="444"/>
      <c r="I51" s="444"/>
      <c r="J51" s="444"/>
      <c r="K51" s="464"/>
    </row>
    <row r="52" ht="15" spans="1:11">
      <c r="A52" s="436" t="s">
        <v>135</v>
      </c>
      <c r="B52" s="437" t="s">
        <v>136</v>
      </c>
      <c r="C52" s="437"/>
      <c r="D52" s="438" t="s">
        <v>137</v>
      </c>
      <c r="E52" s="439" t="s">
        <v>138</v>
      </c>
      <c r="F52" s="440" t="s">
        <v>144</v>
      </c>
      <c r="G52" s="441">
        <v>45412</v>
      </c>
      <c r="H52" s="442" t="s">
        <v>140</v>
      </c>
      <c r="I52" s="461"/>
      <c r="J52" s="462" t="s">
        <v>141</v>
      </c>
      <c r="K52" s="4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0"/>
  <sheetViews>
    <sheetView workbookViewId="0">
      <selection activeCell="Q15" sqref="Q15"/>
    </sheetView>
  </sheetViews>
  <sheetFormatPr defaultColWidth="9" defaultRowHeight="14.25"/>
  <cols>
    <col min="1" max="1" width="19.2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64" customWidth="1"/>
    <col min="17" max="254" width="9" style="87"/>
    <col min="255" max="16384" width="9" style="90"/>
  </cols>
  <sheetData>
    <row r="1" s="87" customFormat="1" ht="29" customHeight="1" spans="1:257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7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224" t="s">
        <v>61</v>
      </c>
      <c r="B2" s="365" t="str">
        <f>首期!B4</f>
        <v>TAUUAM91533</v>
      </c>
      <c r="C2" s="366"/>
      <c r="D2" s="367"/>
      <c r="E2" s="227" t="s">
        <v>67</v>
      </c>
      <c r="F2" s="228" t="s">
        <v>146</v>
      </c>
      <c r="G2" s="228"/>
      <c r="H2" s="228"/>
      <c r="I2" s="371"/>
      <c r="J2" s="372" t="s">
        <v>57</v>
      </c>
      <c r="K2" s="247" t="s">
        <v>56</v>
      </c>
      <c r="L2" s="247"/>
      <c r="M2" s="247"/>
      <c r="N2" s="247"/>
      <c r="O2" s="373"/>
      <c r="P2" s="374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231" t="s">
        <v>147</v>
      </c>
      <c r="B3" s="101" t="s">
        <v>148</v>
      </c>
      <c r="C3" s="102"/>
      <c r="D3" s="101"/>
      <c r="E3" s="101"/>
      <c r="F3" s="101"/>
      <c r="G3" s="101"/>
      <c r="H3" s="101"/>
      <c r="I3" s="375"/>
      <c r="J3" s="131"/>
      <c r="K3" s="131"/>
      <c r="L3" s="131"/>
      <c r="M3" s="131"/>
      <c r="N3" s="131"/>
      <c r="O3" s="376"/>
      <c r="P3" s="377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231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/>
      <c r="I4" s="375"/>
      <c r="J4" s="378"/>
      <c r="K4" s="379" t="s">
        <v>119</v>
      </c>
      <c r="L4" s="379" t="s">
        <v>149</v>
      </c>
      <c r="M4" s="379" t="s">
        <v>150</v>
      </c>
      <c r="N4" s="380"/>
      <c r="O4" s="380"/>
      <c r="P4" s="381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231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06"/>
      <c r="I5" s="130"/>
      <c r="J5" s="253"/>
      <c r="K5" s="382" t="s">
        <v>112</v>
      </c>
      <c r="L5" s="383" t="s">
        <v>112</v>
      </c>
      <c r="M5" s="383" t="s">
        <v>112</v>
      </c>
      <c r="N5" s="384"/>
      <c r="O5" s="382"/>
      <c r="P5" s="385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232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08"/>
      <c r="I6" s="130"/>
      <c r="J6" s="253"/>
      <c r="K6" s="253" t="s">
        <v>158</v>
      </c>
      <c r="L6" s="253" t="s">
        <v>159</v>
      </c>
      <c r="M6" s="253" t="s">
        <v>160</v>
      </c>
      <c r="N6" s="253"/>
      <c r="O6" s="253"/>
      <c r="P6" s="386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233" t="s">
        <v>161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08"/>
      <c r="I7" s="130"/>
      <c r="J7" s="253"/>
      <c r="K7" s="253" t="s">
        <v>158</v>
      </c>
      <c r="L7" s="253" t="s">
        <v>160</v>
      </c>
      <c r="M7" s="253" t="s">
        <v>160</v>
      </c>
      <c r="N7" s="253"/>
      <c r="O7" s="253"/>
      <c r="P7" s="386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233" t="s">
        <v>162</v>
      </c>
      <c r="B8" s="108">
        <f>C8-4</f>
        <v>90</v>
      </c>
      <c r="C8" s="108">
        <f>D8-4</f>
        <v>94</v>
      </c>
      <c r="D8" s="111" t="s">
        <v>163</v>
      </c>
      <c r="E8" s="108">
        <f>D8+4</f>
        <v>102</v>
      </c>
      <c r="F8" s="108">
        <f>E8+5</f>
        <v>107</v>
      </c>
      <c r="G8" s="108">
        <f>F8+6</f>
        <v>113</v>
      </c>
      <c r="H8" s="108"/>
      <c r="I8" s="130"/>
      <c r="J8" s="253"/>
      <c r="K8" s="253" t="s">
        <v>164</v>
      </c>
      <c r="L8" s="253" t="s">
        <v>165</v>
      </c>
      <c r="M8" s="253" t="s">
        <v>166</v>
      </c>
      <c r="N8" s="253"/>
      <c r="O8" s="253"/>
      <c r="P8" s="386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233" t="s">
        <v>167</v>
      </c>
      <c r="B9" s="108">
        <f>C9-1.2</f>
        <v>41.6</v>
      </c>
      <c r="C9" s="108">
        <f>D9-1.2</f>
        <v>42.8</v>
      </c>
      <c r="D9" s="111" t="s">
        <v>168</v>
      </c>
      <c r="E9" s="108">
        <f>D9+1.2</f>
        <v>45.2</v>
      </c>
      <c r="F9" s="108">
        <f>E9+1.2</f>
        <v>46.4</v>
      </c>
      <c r="G9" s="108">
        <f>F9+1.4</f>
        <v>47.8</v>
      </c>
      <c r="H9" s="108"/>
      <c r="I9" s="130"/>
      <c r="J9" s="253"/>
      <c r="K9" s="253" t="s">
        <v>160</v>
      </c>
      <c r="L9" s="253" t="s">
        <v>160</v>
      </c>
      <c r="M9" s="253"/>
      <c r="N9" s="253"/>
      <c r="O9" s="253"/>
      <c r="P9" s="386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233" t="s">
        <v>169</v>
      </c>
      <c r="B10" s="108">
        <f>C10-0.6</f>
        <v>60.2</v>
      </c>
      <c r="C10" s="108">
        <f>D10-1.2</f>
        <v>60.8</v>
      </c>
      <c r="D10" s="111" t="s">
        <v>170</v>
      </c>
      <c r="E10" s="108">
        <f>D10+1.2</f>
        <v>63.2</v>
      </c>
      <c r="F10" s="108">
        <f>E10+1.2</f>
        <v>64.4</v>
      </c>
      <c r="G10" s="108">
        <f>F10+0.6</f>
        <v>65</v>
      </c>
      <c r="H10" s="108"/>
      <c r="I10" s="130"/>
      <c r="J10" s="253"/>
      <c r="K10" s="253" t="s">
        <v>160</v>
      </c>
      <c r="L10" s="253" t="s">
        <v>160</v>
      </c>
      <c r="M10" s="253" t="s">
        <v>171</v>
      </c>
      <c r="N10" s="253"/>
      <c r="O10" s="253"/>
      <c r="P10" s="386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233" t="s">
        <v>172</v>
      </c>
      <c r="B11" s="108">
        <f>C11-0.7</f>
        <v>19.6</v>
      </c>
      <c r="C11" s="108">
        <f>D11-0.7</f>
        <v>20.3</v>
      </c>
      <c r="D11" s="111" t="s">
        <v>173</v>
      </c>
      <c r="E11" s="108">
        <f>D11+0.7</f>
        <v>21.7</v>
      </c>
      <c r="F11" s="108">
        <f>E11+0.7</f>
        <v>22.4</v>
      </c>
      <c r="G11" s="108">
        <f>F11+0.95</f>
        <v>23.35</v>
      </c>
      <c r="H11" s="108"/>
      <c r="I11" s="130"/>
      <c r="J11" s="253"/>
      <c r="K11" s="253" t="s">
        <v>158</v>
      </c>
      <c r="L11" s="253" t="s">
        <v>174</v>
      </c>
      <c r="M11" s="253" t="s">
        <v>171</v>
      </c>
      <c r="N11" s="253"/>
      <c r="O11" s="253"/>
      <c r="P11" s="386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234" t="s">
        <v>175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130"/>
      <c r="J12" s="253"/>
      <c r="K12" s="253" t="s">
        <v>176</v>
      </c>
      <c r="L12" s="253" t="s">
        <v>160</v>
      </c>
      <c r="M12" s="253" t="s">
        <v>160</v>
      </c>
      <c r="N12" s="253"/>
      <c r="O12" s="253"/>
      <c r="P12" s="386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234" t="s">
        <v>177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>F13+0.6</f>
        <v>11.4</v>
      </c>
      <c r="H13" s="113"/>
      <c r="I13" s="130"/>
      <c r="J13" s="253"/>
      <c r="K13" s="253" t="s">
        <v>159</v>
      </c>
      <c r="L13" s="253" t="s">
        <v>160</v>
      </c>
      <c r="M13" s="253" t="s">
        <v>160</v>
      </c>
      <c r="N13" s="253"/>
      <c r="O13" s="253"/>
      <c r="P13" s="386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233" t="s">
        <v>178</v>
      </c>
      <c r="B14" s="108">
        <f>C14</f>
        <v>10.5</v>
      </c>
      <c r="C14" s="108">
        <f>D14-0.2</f>
        <v>10.5</v>
      </c>
      <c r="D14" s="109">
        <v>10.7</v>
      </c>
      <c r="E14" s="108">
        <f>D14+0.2</f>
        <v>10.9</v>
      </c>
      <c r="F14" s="108">
        <f>E14+0.2</f>
        <v>11.1</v>
      </c>
      <c r="G14" s="108">
        <f>F14+0.25</f>
        <v>11.35</v>
      </c>
      <c r="H14" s="108"/>
      <c r="I14" s="130"/>
      <c r="J14" s="253"/>
      <c r="K14" s="253"/>
      <c r="L14" s="253" t="s">
        <v>160</v>
      </c>
      <c r="M14" s="253" t="s">
        <v>160</v>
      </c>
      <c r="N14" s="253"/>
      <c r="O14" s="253"/>
      <c r="P14" s="386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233" t="s">
        <v>179</v>
      </c>
      <c r="B15" s="108">
        <f>D15</f>
        <v>6</v>
      </c>
      <c r="C15" s="108">
        <f>D15</f>
        <v>6</v>
      </c>
      <c r="D15" s="109">
        <v>6</v>
      </c>
      <c r="E15" s="108">
        <f>D15</f>
        <v>6</v>
      </c>
      <c r="F15" s="108">
        <f>D15</f>
        <v>6</v>
      </c>
      <c r="G15" s="108">
        <f>D15</f>
        <v>6</v>
      </c>
      <c r="H15" s="108"/>
      <c r="I15" s="130"/>
      <c r="J15" s="253"/>
      <c r="K15" s="253"/>
      <c r="L15" s="253" t="s">
        <v>160</v>
      </c>
      <c r="M15" s="253" t="s">
        <v>160</v>
      </c>
      <c r="N15" s="253"/>
      <c r="O15" s="253"/>
      <c r="P15" s="386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368"/>
      <c r="B16" s="116"/>
      <c r="C16" s="116"/>
      <c r="D16" s="116"/>
      <c r="E16" s="116"/>
      <c r="F16" s="116"/>
      <c r="G16" s="116"/>
      <c r="H16" s="117"/>
      <c r="I16" s="130"/>
      <c r="J16" s="253"/>
      <c r="K16" s="253" t="s">
        <v>180</v>
      </c>
      <c r="L16" s="253"/>
      <c r="M16" s="253"/>
      <c r="N16" s="253"/>
      <c r="O16" s="253"/>
      <c r="P16" s="386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369"/>
      <c r="B17" s="240"/>
      <c r="C17" s="240"/>
      <c r="D17" s="240"/>
      <c r="E17" s="241"/>
      <c r="F17" s="240"/>
      <c r="G17" s="240"/>
      <c r="H17" s="240"/>
      <c r="I17" s="387"/>
      <c r="J17" s="260"/>
      <c r="K17" s="260"/>
      <c r="L17" s="261"/>
      <c r="M17" s="260"/>
      <c r="N17" s="260"/>
      <c r="O17" s="261"/>
      <c r="P17" s="388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17.25" spans="1:257">
      <c r="A18" s="121"/>
      <c r="B18" s="121"/>
      <c r="C18" s="122"/>
      <c r="D18" s="122"/>
      <c r="E18" s="123"/>
      <c r="F18" s="122"/>
      <c r="G18" s="122"/>
      <c r="H18" s="122"/>
      <c r="P18" s="37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spans="1:257">
      <c r="A19" s="124" t="s">
        <v>181</v>
      </c>
      <c r="B19" s="124"/>
      <c r="C19" s="125"/>
      <c r="D19" s="125"/>
      <c r="P19" s="37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spans="3:257">
      <c r="C20" s="88"/>
      <c r="D20" s="88"/>
      <c r="J20" s="140" t="s">
        <v>182</v>
      </c>
      <c r="K20" s="263">
        <v>45418</v>
      </c>
      <c r="L20" s="140" t="s">
        <v>183</v>
      </c>
      <c r="M20" s="140" t="s">
        <v>138</v>
      </c>
      <c r="N20" s="140" t="s">
        <v>184</v>
      </c>
      <c r="O20" s="87" t="s">
        <v>141</v>
      </c>
      <c r="P20" s="37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7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145" t="s">
        <v>185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3" t="s">
        <v>56</v>
      </c>
      <c r="J2" s="343"/>
      <c r="K2" s="344"/>
    </row>
    <row r="3" customHeight="1" spans="1:11">
      <c r="A3" s="273" t="s">
        <v>58</v>
      </c>
      <c r="B3" s="274"/>
      <c r="C3" s="275"/>
      <c r="D3" s="276" t="s">
        <v>59</v>
      </c>
      <c r="E3" s="277"/>
      <c r="F3" s="277"/>
      <c r="G3" s="278"/>
      <c r="H3" s="276" t="s">
        <v>60</v>
      </c>
      <c r="I3" s="277"/>
      <c r="J3" s="277"/>
      <c r="K3" s="278"/>
    </row>
    <row r="4" customHeight="1" spans="1:11">
      <c r="A4" s="279" t="s">
        <v>61</v>
      </c>
      <c r="B4" s="151" t="s">
        <v>62</v>
      </c>
      <c r="C4" s="152"/>
      <c r="D4" s="279" t="s">
        <v>63</v>
      </c>
      <c r="E4" s="280"/>
      <c r="F4" s="281">
        <v>45478</v>
      </c>
      <c r="G4" s="282"/>
      <c r="H4" s="279" t="s">
        <v>64</v>
      </c>
      <c r="I4" s="280"/>
      <c r="J4" s="151" t="s">
        <v>65</v>
      </c>
      <c r="K4" s="152" t="s">
        <v>66</v>
      </c>
    </row>
    <row r="5" customHeight="1" spans="1:11">
      <c r="A5" s="283" t="s">
        <v>67</v>
      </c>
      <c r="B5" s="151" t="s">
        <v>68</v>
      </c>
      <c r="C5" s="152"/>
      <c r="D5" s="279" t="s">
        <v>69</v>
      </c>
      <c r="E5" s="280"/>
      <c r="F5" s="281">
        <v>45410</v>
      </c>
      <c r="G5" s="282"/>
      <c r="H5" s="279" t="s">
        <v>70</v>
      </c>
      <c r="I5" s="280"/>
      <c r="J5" s="151" t="s">
        <v>65</v>
      </c>
      <c r="K5" s="152" t="s">
        <v>66</v>
      </c>
    </row>
    <row r="6" customHeight="1" spans="1:11">
      <c r="A6" s="279" t="s">
        <v>71</v>
      </c>
      <c r="B6" s="284" t="s">
        <v>72</v>
      </c>
      <c r="C6" s="285">
        <v>6</v>
      </c>
      <c r="D6" s="283" t="s">
        <v>73</v>
      </c>
      <c r="E6" s="286"/>
      <c r="F6" s="281">
        <v>45427</v>
      </c>
      <c r="G6" s="282"/>
      <c r="H6" s="279" t="s">
        <v>74</v>
      </c>
      <c r="I6" s="280"/>
      <c r="J6" s="151" t="s">
        <v>65</v>
      </c>
      <c r="K6" s="152" t="s">
        <v>66</v>
      </c>
    </row>
    <row r="7" customHeight="1" spans="1:11">
      <c r="A7" s="279" t="s">
        <v>75</v>
      </c>
      <c r="B7" s="287">
        <v>5129</v>
      </c>
      <c r="C7" s="288"/>
      <c r="D7" s="283" t="s">
        <v>76</v>
      </c>
      <c r="E7" s="289"/>
      <c r="F7" s="281">
        <v>45432</v>
      </c>
      <c r="G7" s="282"/>
      <c r="H7" s="279" t="s">
        <v>77</v>
      </c>
      <c r="I7" s="280"/>
      <c r="J7" s="151" t="s">
        <v>65</v>
      </c>
      <c r="K7" s="152" t="s">
        <v>66</v>
      </c>
    </row>
    <row r="8" customHeight="1" spans="1:16">
      <c r="A8" s="290" t="s">
        <v>78</v>
      </c>
      <c r="B8" s="291" t="s">
        <v>79</v>
      </c>
      <c r="C8" s="292"/>
      <c r="D8" s="293" t="s">
        <v>80</v>
      </c>
      <c r="E8" s="294"/>
      <c r="F8" s="295">
        <v>45437</v>
      </c>
      <c r="G8" s="296"/>
      <c r="H8" s="293" t="s">
        <v>81</v>
      </c>
      <c r="I8" s="294"/>
      <c r="J8" s="313" t="s">
        <v>65</v>
      </c>
      <c r="K8" s="345" t="s">
        <v>66</v>
      </c>
      <c r="P8" s="204" t="s">
        <v>186</v>
      </c>
    </row>
    <row r="9" customHeight="1" spans="1:11">
      <c r="A9" s="297" t="s">
        <v>187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customHeight="1" spans="1:11">
      <c r="A10" s="298" t="s">
        <v>84</v>
      </c>
      <c r="B10" s="299" t="s">
        <v>85</v>
      </c>
      <c r="C10" s="300" t="s">
        <v>86</v>
      </c>
      <c r="D10" s="301"/>
      <c r="E10" s="302" t="s">
        <v>89</v>
      </c>
      <c r="F10" s="299" t="s">
        <v>85</v>
      </c>
      <c r="G10" s="300" t="s">
        <v>86</v>
      </c>
      <c r="H10" s="299"/>
      <c r="I10" s="302" t="s">
        <v>87</v>
      </c>
      <c r="J10" s="299" t="s">
        <v>85</v>
      </c>
      <c r="K10" s="346" t="s">
        <v>86</v>
      </c>
    </row>
    <row r="11" customHeight="1" spans="1:11">
      <c r="A11" s="283" t="s">
        <v>90</v>
      </c>
      <c r="B11" s="303" t="s">
        <v>85</v>
      </c>
      <c r="C11" s="151" t="s">
        <v>86</v>
      </c>
      <c r="D11" s="289"/>
      <c r="E11" s="286" t="s">
        <v>92</v>
      </c>
      <c r="F11" s="303" t="s">
        <v>85</v>
      </c>
      <c r="G11" s="151" t="s">
        <v>86</v>
      </c>
      <c r="H11" s="303"/>
      <c r="I11" s="286" t="s">
        <v>97</v>
      </c>
      <c r="J11" s="303" t="s">
        <v>85</v>
      </c>
      <c r="K11" s="152" t="s">
        <v>86</v>
      </c>
    </row>
    <row r="12" customHeight="1" spans="1:11">
      <c r="A12" s="293" t="s">
        <v>124</v>
      </c>
      <c r="B12" s="294"/>
      <c r="C12" s="294"/>
      <c r="D12" s="294"/>
      <c r="E12" s="294"/>
      <c r="F12" s="294"/>
      <c r="G12" s="294"/>
      <c r="H12" s="294"/>
      <c r="I12" s="294"/>
      <c r="J12" s="294"/>
      <c r="K12" s="347"/>
    </row>
    <row r="13" customHeight="1" spans="1:11">
      <c r="A13" s="304" t="s">
        <v>188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customHeight="1" spans="1:11">
      <c r="A14" s="305" t="s">
        <v>189</v>
      </c>
      <c r="B14" s="306"/>
      <c r="C14" s="306"/>
      <c r="D14" s="306"/>
      <c r="E14" s="306"/>
      <c r="F14" s="306"/>
      <c r="G14" s="306"/>
      <c r="H14" s="307"/>
      <c r="I14" s="348"/>
      <c r="J14" s="348"/>
      <c r="K14" s="349"/>
    </row>
    <row r="15" customHeight="1" spans="1:11">
      <c r="A15" s="308"/>
      <c r="B15" s="309"/>
      <c r="C15" s="309"/>
      <c r="D15" s="310"/>
      <c r="E15" s="311"/>
      <c r="F15" s="309"/>
      <c r="G15" s="309"/>
      <c r="H15" s="310"/>
      <c r="I15" s="350"/>
      <c r="J15" s="351"/>
      <c r="K15" s="352"/>
    </row>
    <row r="16" customHeight="1" spans="1:1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45"/>
    </row>
    <row r="17" customHeight="1" spans="1:11">
      <c r="A17" s="304" t="s">
        <v>190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customHeight="1" spans="1:11">
      <c r="A18" s="314" t="s">
        <v>191</v>
      </c>
      <c r="B18" s="315"/>
      <c r="C18" s="315"/>
      <c r="D18" s="315"/>
      <c r="E18" s="315"/>
      <c r="F18" s="315"/>
      <c r="G18" s="315"/>
      <c r="H18" s="315"/>
      <c r="I18" s="348"/>
      <c r="J18" s="348"/>
      <c r="K18" s="349"/>
    </row>
    <row r="19" customHeight="1" spans="1:11">
      <c r="A19" s="308"/>
      <c r="B19" s="309"/>
      <c r="C19" s="309"/>
      <c r="D19" s="310"/>
      <c r="E19" s="311"/>
      <c r="F19" s="309"/>
      <c r="G19" s="309"/>
      <c r="H19" s="310"/>
      <c r="I19" s="350"/>
      <c r="J19" s="351"/>
      <c r="K19" s="352"/>
    </row>
    <row r="20" customHeight="1" spans="1:1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45"/>
    </row>
    <row r="21" customHeight="1" spans="1:11">
      <c r="A21" s="316" t="s">
        <v>121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customHeight="1" spans="1:11">
      <c r="A22" s="146" t="s">
        <v>122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customHeight="1" spans="1:11">
      <c r="A23" s="159" t="s">
        <v>123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1"/>
    </row>
    <row r="24" customHeight="1" spans="1:11">
      <c r="A24" s="317" t="s">
        <v>192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53"/>
    </row>
    <row r="25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54"/>
    </row>
    <row r="26" customHeight="1" spans="1:11">
      <c r="A26" s="297" t="s">
        <v>130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customHeight="1" spans="1:11">
      <c r="A27" s="273" t="s">
        <v>131</v>
      </c>
      <c r="B27" s="300" t="s">
        <v>95</v>
      </c>
      <c r="C27" s="300" t="s">
        <v>96</v>
      </c>
      <c r="D27" s="300" t="s">
        <v>88</v>
      </c>
      <c r="E27" s="274" t="s">
        <v>132</v>
      </c>
      <c r="F27" s="300" t="s">
        <v>95</v>
      </c>
      <c r="G27" s="300" t="s">
        <v>96</v>
      </c>
      <c r="H27" s="300" t="s">
        <v>88</v>
      </c>
      <c r="I27" s="274" t="s">
        <v>133</v>
      </c>
      <c r="J27" s="300" t="s">
        <v>95</v>
      </c>
      <c r="K27" s="346" t="s">
        <v>96</v>
      </c>
    </row>
    <row r="28" customHeight="1" spans="1:11">
      <c r="A28" s="320" t="s">
        <v>87</v>
      </c>
      <c r="B28" s="151" t="s">
        <v>95</v>
      </c>
      <c r="C28" s="151" t="s">
        <v>96</v>
      </c>
      <c r="D28" s="151" t="s">
        <v>88</v>
      </c>
      <c r="E28" s="321" t="s">
        <v>94</v>
      </c>
      <c r="F28" s="151" t="s">
        <v>95</v>
      </c>
      <c r="G28" s="151" t="s">
        <v>96</v>
      </c>
      <c r="H28" s="151" t="s">
        <v>88</v>
      </c>
      <c r="I28" s="321" t="s">
        <v>105</v>
      </c>
      <c r="J28" s="151" t="s">
        <v>95</v>
      </c>
      <c r="K28" s="152" t="s">
        <v>96</v>
      </c>
    </row>
    <row r="29" customHeight="1" spans="1:11">
      <c r="A29" s="279" t="s">
        <v>98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5"/>
    </row>
    <row r="30" customHeight="1" spans="1:11">
      <c r="A30" s="323"/>
      <c r="B30" s="324"/>
      <c r="C30" s="324"/>
      <c r="D30" s="324"/>
      <c r="E30" s="324"/>
      <c r="F30" s="324"/>
      <c r="G30" s="324"/>
      <c r="H30" s="324"/>
      <c r="I30" s="324"/>
      <c r="J30" s="324"/>
      <c r="K30" s="356"/>
    </row>
    <row r="31" customHeight="1" spans="1:11">
      <c r="A31" s="325" t="s">
        <v>193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ht="21" customHeight="1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57"/>
    </row>
    <row r="33" ht="21" customHeight="1" spans="1:11">
      <c r="A33" s="328"/>
      <c r="B33" s="329"/>
      <c r="C33" s="329"/>
      <c r="D33" s="329"/>
      <c r="E33" s="329"/>
      <c r="F33" s="329"/>
      <c r="G33" s="329"/>
      <c r="H33" s="329"/>
      <c r="I33" s="329"/>
      <c r="J33" s="329"/>
      <c r="K33" s="358"/>
    </row>
    <row r="34" ht="21" customHeight="1" spans="1:11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58"/>
    </row>
    <row r="35" ht="21" customHeight="1" spans="1:11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58"/>
    </row>
    <row r="36" ht="21" customHeight="1" spans="1:1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58"/>
    </row>
    <row r="37" ht="21" customHeight="1" spans="1:11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58"/>
    </row>
    <row r="38" ht="21" customHeight="1" spans="1:1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58"/>
    </row>
    <row r="39" ht="21" customHeight="1" spans="1:1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58"/>
    </row>
    <row r="40" ht="21" customHeight="1" spans="1:1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58"/>
    </row>
    <row r="41" ht="21" customHeight="1" spans="1:1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58"/>
    </row>
    <row r="42" ht="21" customHeight="1" spans="1:1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58"/>
    </row>
    <row r="43" ht="17.25" customHeight="1" spans="1:11">
      <c r="A43" s="323" t="s">
        <v>194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56"/>
    </row>
    <row r="44" customHeight="1" spans="1:11">
      <c r="A44" s="325" t="s">
        <v>195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ht="18" customHeight="1" spans="1:11">
      <c r="A45" s="330" t="s">
        <v>124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59"/>
    </row>
    <row r="46" ht="18" customHeight="1" spans="1:11">
      <c r="A46" s="330" t="s">
        <v>196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59"/>
    </row>
    <row r="47" ht="18" customHeight="1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54"/>
    </row>
    <row r="48" ht="21" customHeight="1" spans="1:11">
      <c r="A48" s="332" t="s">
        <v>135</v>
      </c>
      <c r="B48" s="333" t="s">
        <v>136</v>
      </c>
      <c r="C48" s="333"/>
      <c r="D48" s="334" t="s">
        <v>137</v>
      </c>
      <c r="E48" s="334"/>
      <c r="F48" s="334" t="s">
        <v>139</v>
      </c>
      <c r="G48" s="335"/>
      <c r="H48" s="336" t="s">
        <v>140</v>
      </c>
      <c r="I48" s="336"/>
      <c r="J48" s="333" t="s">
        <v>141</v>
      </c>
      <c r="K48" s="360"/>
    </row>
    <row r="49" customHeight="1" spans="1:11">
      <c r="A49" s="337" t="s">
        <v>142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61"/>
    </row>
    <row r="50" customHeight="1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62"/>
    </row>
    <row r="51" customHeight="1" spans="1:1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63"/>
    </row>
    <row r="52" ht="21" customHeight="1" spans="1:11">
      <c r="A52" s="332" t="s">
        <v>135</v>
      </c>
      <c r="B52" s="333" t="s">
        <v>136</v>
      </c>
      <c r="C52" s="333"/>
      <c r="D52" s="334" t="s">
        <v>137</v>
      </c>
      <c r="E52" s="334"/>
      <c r="F52" s="334" t="s">
        <v>139</v>
      </c>
      <c r="G52" s="335"/>
      <c r="H52" s="336" t="s">
        <v>140</v>
      </c>
      <c r="I52" s="336"/>
      <c r="J52" s="333" t="s">
        <v>141</v>
      </c>
      <c r="K52" s="36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5.375" style="87" customWidth="1"/>
    <col min="9" max="14" width="8.875" style="87" customWidth="1"/>
    <col min="15" max="17" width="8.875" style="223" customWidth="1"/>
    <col min="18" max="249" width="9" style="87"/>
    <col min="250" max="16384" width="9" style="90"/>
  </cols>
  <sheetData>
    <row r="1" s="87" customFormat="1" ht="29" customHeight="1" spans="1:252">
      <c r="A1" s="91" t="s">
        <v>145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45"/>
      <c r="P1" s="245"/>
      <c r="Q1" s="245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</row>
    <row r="2" s="87" customFormat="1" ht="20" customHeight="1" spans="1:252">
      <c r="A2" s="224" t="s">
        <v>61</v>
      </c>
      <c r="B2" s="225"/>
      <c r="C2" s="226"/>
      <c r="D2" s="227" t="s">
        <v>67</v>
      </c>
      <c r="E2" s="228"/>
      <c r="F2" s="228"/>
      <c r="G2" s="229"/>
      <c r="H2" s="230"/>
      <c r="I2" s="246" t="s">
        <v>57</v>
      </c>
      <c r="J2" s="247" t="s">
        <v>56</v>
      </c>
      <c r="K2" s="247"/>
      <c r="L2" s="247"/>
      <c r="M2" s="247"/>
      <c r="N2" s="247"/>
      <c r="O2" s="248"/>
      <c r="P2" s="248"/>
      <c r="Q2" s="248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</row>
    <row r="3" s="87" customFormat="1" spans="1:252">
      <c r="A3" s="231" t="s">
        <v>147</v>
      </c>
      <c r="B3" s="101" t="s">
        <v>148</v>
      </c>
      <c r="C3" s="102"/>
      <c r="D3" s="101"/>
      <c r="E3" s="101"/>
      <c r="F3" s="101"/>
      <c r="G3" s="101"/>
      <c r="H3" s="101"/>
      <c r="I3" s="249" t="s">
        <v>197</v>
      </c>
      <c r="J3" s="131"/>
      <c r="K3" s="131"/>
      <c r="L3" s="131"/>
      <c r="M3" s="131"/>
      <c r="N3" s="131"/>
      <c r="O3" s="66"/>
      <c r="P3" s="66"/>
      <c r="Q3" s="66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</row>
    <row r="4" s="87" customFormat="1" ht="16.5" spans="1:252">
      <c r="A4" s="231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 t="s">
        <v>198</v>
      </c>
      <c r="I4" s="250"/>
      <c r="J4" s="251"/>
      <c r="K4" s="251"/>
      <c r="L4" s="251"/>
      <c r="M4" s="251"/>
      <c r="N4" s="251"/>
      <c r="O4" s="251"/>
      <c r="P4" s="66"/>
      <c r="Q4" s="265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</row>
    <row r="5" s="87" customFormat="1" ht="20" customHeight="1" spans="1:252">
      <c r="A5" s="231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06"/>
      <c r="I5" s="252"/>
      <c r="J5" s="253"/>
      <c r="K5" s="253"/>
      <c r="L5" s="253"/>
      <c r="M5" s="253"/>
      <c r="N5" s="253"/>
      <c r="O5" s="253"/>
      <c r="P5" s="254"/>
      <c r="Q5" s="254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</row>
    <row r="6" s="87" customFormat="1" ht="20" customHeight="1" spans="1:252">
      <c r="A6" s="232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08"/>
      <c r="I6" s="255"/>
      <c r="J6" s="256"/>
      <c r="K6" s="257"/>
      <c r="L6" s="256"/>
      <c r="M6" s="256"/>
      <c r="N6" s="256"/>
      <c r="O6" s="256"/>
      <c r="P6" s="258"/>
      <c r="Q6" s="266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</row>
    <row r="7" s="87" customFormat="1" ht="20" customHeight="1" spans="1:252">
      <c r="A7" s="233" t="s">
        <v>161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08"/>
      <c r="I7" s="252"/>
      <c r="J7" s="253"/>
      <c r="K7" s="253"/>
      <c r="L7" s="253"/>
      <c r="M7" s="253"/>
      <c r="N7" s="253"/>
      <c r="O7" s="253"/>
      <c r="P7" s="254"/>
      <c r="Q7" s="267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</row>
    <row r="8" s="87" customFormat="1" ht="20" customHeight="1" spans="1:252">
      <c r="A8" s="233" t="s">
        <v>162</v>
      </c>
      <c r="B8" s="108">
        <f>C8-4</f>
        <v>90</v>
      </c>
      <c r="C8" s="108">
        <f>D8-4</f>
        <v>94</v>
      </c>
      <c r="D8" s="111" t="s">
        <v>163</v>
      </c>
      <c r="E8" s="108">
        <f>D8+4</f>
        <v>102</v>
      </c>
      <c r="F8" s="108">
        <f>E8+5</f>
        <v>107</v>
      </c>
      <c r="G8" s="108">
        <f>F8+6</f>
        <v>113</v>
      </c>
      <c r="H8" s="108"/>
      <c r="I8" s="252"/>
      <c r="J8" s="253"/>
      <c r="K8" s="253"/>
      <c r="L8" s="253"/>
      <c r="M8" s="253"/>
      <c r="N8" s="253"/>
      <c r="O8" s="253"/>
      <c r="P8" s="254"/>
      <c r="Q8" s="267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</row>
    <row r="9" s="87" customFormat="1" ht="20" customHeight="1" spans="1:252">
      <c r="A9" s="233" t="s">
        <v>167</v>
      </c>
      <c r="B9" s="108">
        <f>C9-1.2</f>
        <v>41.6</v>
      </c>
      <c r="C9" s="108">
        <f>D9-1.2</f>
        <v>42.8</v>
      </c>
      <c r="D9" s="111" t="s">
        <v>168</v>
      </c>
      <c r="E9" s="108">
        <f>D9+1.2</f>
        <v>45.2</v>
      </c>
      <c r="F9" s="108">
        <f>E9+1.2</f>
        <v>46.4</v>
      </c>
      <c r="G9" s="108">
        <f>F9+1.4</f>
        <v>47.8</v>
      </c>
      <c r="H9" s="108"/>
      <c r="I9" s="252"/>
      <c r="J9" s="253"/>
      <c r="K9" s="253"/>
      <c r="L9" s="253"/>
      <c r="M9" s="253"/>
      <c r="N9" s="253"/>
      <c r="O9" s="253"/>
      <c r="P9" s="254"/>
      <c r="Q9" s="267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</row>
    <row r="10" s="87" customFormat="1" ht="20" customHeight="1" spans="1:252">
      <c r="A10" s="233" t="s">
        <v>169</v>
      </c>
      <c r="B10" s="108">
        <f>C10-0.6</f>
        <v>60.2</v>
      </c>
      <c r="C10" s="108">
        <f>D10-1.2</f>
        <v>60.8</v>
      </c>
      <c r="D10" s="111" t="s">
        <v>170</v>
      </c>
      <c r="E10" s="108">
        <f>D10+1.2</f>
        <v>63.2</v>
      </c>
      <c r="F10" s="108">
        <f>E10+1.2</f>
        <v>64.4</v>
      </c>
      <c r="G10" s="108">
        <f t="shared" ref="G10:G15" si="0">F10+0.6</f>
        <v>65</v>
      </c>
      <c r="H10" s="108"/>
      <c r="I10" s="252"/>
      <c r="J10" s="253"/>
      <c r="K10" s="253"/>
      <c r="L10" s="253"/>
      <c r="M10" s="253"/>
      <c r="N10" s="253"/>
      <c r="O10" s="253"/>
      <c r="P10" s="254"/>
      <c r="Q10" s="267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</row>
    <row r="11" s="87" customFormat="1" ht="20" customHeight="1" spans="1:252">
      <c r="A11" s="233" t="s">
        <v>172</v>
      </c>
      <c r="B11" s="108">
        <f>C11-0.7</f>
        <v>19.6</v>
      </c>
      <c r="C11" s="108">
        <f>D11-0.7</f>
        <v>20.3</v>
      </c>
      <c r="D11" s="111" t="s">
        <v>173</v>
      </c>
      <c r="E11" s="108">
        <f>D11+0.7</f>
        <v>21.7</v>
      </c>
      <c r="F11" s="108">
        <f>E11+0.7</f>
        <v>22.4</v>
      </c>
      <c r="G11" s="108">
        <f>F11+0.95</f>
        <v>23.35</v>
      </c>
      <c r="H11" s="108"/>
      <c r="I11" s="252"/>
      <c r="J11" s="253"/>
      <c r="K11" s="253"/>
      <c r="L11" s="253"/>
      <c r="M11" s="253"/>
      <c r="N11" s="253"/>
      <c r="O11" s="253"/>
      <c r="P11" s="254"/>
      <c r="Q11" s="267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</row>
    <row r="12" s="87" customFormat="1" ht="20" customHeight="1" spans="1:252">
      <c r="A12" s="234" t="s">
        <v>175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252"/>
      <c r="J12" s="253"/>
      <c r="K12" s="253"/>
      <c r="L12" s="253"/>
      <c r="M12" s="253"/>
      <c r="N12" s="253"/>
      <c r="O12" s="253"/>
      <c r="P12" s="254"/>
      <c r="Q12" s="267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="87" customFormat="1" ht="20" customHeight="1" spans="1:252">
      <c r="A13" s="234" t="s">
        <v>177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252"/>
      <c r="J13" s="253"/>
      <c r="K13" s="253"/>
      <c r="L13" s="253"/>
      <c r="M13" s="253"/>
      <c r="N13" s="253"/>
      <c r="O13" s="253"/>
      <c r="P13" s="254"/>
      <c r="Q13" s="267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</row>
    <row r="14" s="87" customFormat="1" ht="20" customHeight="1" spans="1:252">
      <c r="A14" s="233" t="s">
        <v>178</v>
      </c>
      <c r="B14" s="108">
        <f>C14</f>
        <v>10.5</v>
      </c>
      <c r="C14" s="108">
        <f>D14-0.2</f>
        <v>10.5</v>
      </c>
      <c r="D14" s="109">
        <v>10.7</v>
      </c>
      <c r="E14" s="108">
        <f>D14+0.2</f>
        <v>10.9</v>
      </c>
      <c r="F14" s="108">
        <f>E14+0.2</f>
        <v>11.1</v>
      </c>
      <c r="G14" s="108">
        <f>F14+0.25</f>
        <v>11.35</v>
      </c>
      <c r="H14" s="108"/>
      <c r="I14" s="252"/>
      <c r="J14" s="253"/>
      <c r="K14" s="253"/>
      <c r="L14" s="253"/>
      <c r="M14" s="253"/>
      <c r="N14" s="253"/>
      <c r="O14" s="253"/>
      <c r="P14" s="254"/>
      <c r="Q14" s="267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="87" customFormat="1" ht="20" customHeight="1" spans="1:252">
      <c r="A15" s="233" t="s">
        <v>199</v>
      </c>
      <c r="B15" s="108">
        <f>C15</f>
        <v>18.1</v>
      </c>
      <c r="C15" s="108">
        <f>D15-0.4</f>
        <v>18.1</v>
      </c>
      <c r="D15" s="109">
        <v>18.5</v>
      </c>
      <c r="E15" s="108">
        <f>D15+0.4</f>
        <v>18.9</v>
      </c>
      <c r="F15" s="108">
        <f>E15+0.4</f>
        <v>19.3</v>
      </c>
      <c r="G15" s="108">
        <f t="shared" si="0"/>
        <v>19.9</v>
      </c>
      <c r="H15" s="108"/>
      <c r="I15" s="252"/>
      <c r="J15" s="253"/>
      <c r="K15" s="253"/>
      <c r="L15" s="253"/>
      <c r="M15" s="253"/>
      <c r="N15" s="253"/>
      <c r="O15" s="253"/>
      <c r="P15" s="254"/>
      <c r="Q15" s="267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</row>
    <row r="16" s="87" customFormat="1" ht="20" customHeight="1" spans="1:252">
      <c r="A16" s="233" t="s">
        <v>200</v>
      </c>
      <c r="B16" s="108">
        <f>D16</f>
        <v>2</v>
      </c>
      <c r="C16" s="108">
        <f>D16</f>
        <v>2</v>
      </c>
      <c r="D16" s="109">
        <v>2</v>
      </c>
      <c r="E16" s="108">
        <f>D16</f>
        <v>2</v>
      </c>
      <c r="F16" s="108">
        <f>D16</f>
        <v>2</v>
      </c>
      <c r="G16" s="108">
        <f>D16</f>
        <v>2</v>
      </c>
      <c r="H16" s="108"/>
      <c r="I16" s="252"/>
      <c r="J16" s="253"/>
      <c r="K16" s="253"/>
      <c r="L16" s="253"/>
      <c r="M16" s="253"/>
      <c r="N16" s="253"/>
      <c r="O16" s="253"/>
      <c r="P16" s="254"/>
      <c r="Q16" s="267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</row>
    <row r="17" s="87" customFormat="1" ht="20" customHeight="1" spans="1:252">
      <c r="A17" s="233" t="s">
        <v>179</v>
      </c>
      <c r="B17" s="108">
        <f>D17</f>
        <v>6</v>
      </c>
      <c r="C17" s="108">
        <f>D17</f>
        <v>6</v>
      </c>
      <c r="D17" s="109">
        <v>6</v>
      </c>
      <c r="E17" s="108">
        <f>D17</f>
        <v>6</v>
      </c>
      <c r="F17" s="108">
        <f>D17</f>
        <v>6</v>
      </c>
      <c r="G17" s="108">
        <f>D17</f>
        <v>6</v>
      </c>
      <c r="H17" s="108"/>
      <c r="I17" s="252"/>
      <c r="J17" s="253"/>
      <c r="K17" s="253"/>
      <c r="L17" s="253"/>
      <c r="M17" s="253"/>
      <c r="N17" s="253"/>
      <c r="O17" s="253"/>
      <c r="P17" s="254"/>
      <c r="Q17" s="267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</row>
    <row r="18" s="87" customFormat="1" ht="20" customHeight="1" spans="1:252">
      <c r="A18" s="233" t="s">
        <v>201</v>
      </c>
      <c r="B18" s="108">
        <f>C18-0.5</f>
        <v>5.5</v>
      </c>
      <c r="C18" s="108">
        <f>D18-0.5</f>
        <v>6</v>
      </c>
      <c r="D18" s="109">
        <v>6.5</v>
      </c>
      <c r="E18" s="108">
        <f t="shared" ref="E18:G18" si="1">D18+0.5</f>
        <v>7</v>
      </c>
      <c r="F18" s="108">
        <f t="shared" si="1"/>
        <v>7.5</v>
      </c>
      <c r="G18" s="108">
        <f t="shared" si="1"/>
        <v>8</v>
      </c>
      <c r="H18" s="108"/>
      <c r="I18" s="252"/>
      <c r="J18" s="253"/>
      <c r="K18" s="253"/>
      <c r="L18" s="253"/>
      <c r="M18" s="253"/>
      <c r="N18" s="253"/>
      <c r="O18" s="253"/>
      <c r="P18" s="254"/>
      <c r="Q18" s="267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</row>
    <row r="19" s="87" customFormat="1" ht="20" customHeight="1" spans="1:252">
      <c r="A19" s="235"/>
      <c r="B19" s="117"/>
      <c r="C19" s="117"/>
      <c r="D19" s="236"/>
      <c r="E19" s="117"/>
      <c r="F19" s="117"/>
      <c r="G19" s="237"/>
      <c r="H19" s="238"/>
      <c r="I19" s="252"/>
      <c r="J19" s="253"/>
      <c r="K19" s="253"/>
      <c r="L19" s="253"/>
      <c r="M19" s="253"/>
      <c r="N19" s="253"/>
      <c r="O19" s="253"/>
      <c r="P19" s="254"/>
      <c r="Q19" s="254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</row>
    <row r="20" s="87" customFormat="1" ht="20" customHeight="1" spans="1:252">
      <c r="A20" s="239"/>
      <c r="B20" s="240"/>
      <c r="C20" s="240"/>
      <c r="D20" s="241"/>
      <c r="E20" s="240"/>
      <c r="F20" s="240"/>
      <c r="G20" s="242"/>
      <c r="H20" s="243"/>
      <c r="I20" s="259"/>
      <c r="J20" s="260"/>
      <c r="K20" s="261"/>
      <c r="L20" s="260"/>
      <c r="M20" s="260"/>
      <c r="N20" s="261"/>
      <c r="O20" s="261"/>
      <c r="P20" s="262"/>
      <c r="Q20" s="262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</row>
    <row r="21" s="87" customFormat="1" ht="17.25" spans="1:252">
      <c r="A21" s="121"/>
      <c r="B21" s="122"/>
      <c r="C21" s="122"/>
      <c r="D21" s="123"/>
      <c r="E21" s="122"/>
      <c r="F21" s="122"/>
      <c r="G21" s="244"/>
      <c r="O21" s="245"/>
      <c r="P21" s="245"/>
      <c r="Q21" s="245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</row>
    <row r="22" s="87" customFormat="1" spans="1:252">
      <c r="A22" s="124" t="s">
        <v>181</v>
      </c>
      <c r="B22" s="124"/>
      <c r="C22" s="125"/>
      <c r="O22" s="245"/>
      <c r="P22" s="245"/>
      <c r="Q22" s="24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</row>
    <row r="23" s="87" customFormat="1" spans="3:252">
      <c r="C23" s="88"/>
      <c r="I23" s="140" t="s">
        <v>182</v>
      </c>
      <c r="J23" s="263"/>
      <c r="K23" s="264"/>
      <c r="M23" s="140" t="s">
        <v>183</v>
      </c>
      <c r="N23" s="140"/>
      <c r="O23" s="140" t="s">
        <v>184</v>
      </c>
      <c r="P23" s="140"/>
      <c r="Q23" s="87" t="s">
        <v>141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6" sqref="N16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202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TAUUAM91533</v>
      </c>
      <c r="F2" s="150" t="s">
        <v>203</v>
      </c>
      <c r="G2" s="151" t="str">
        <f>首期!B5</f>
        <v>男式卫衣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f>首期!B7</f>
        <v>5129</v>
      </c>
      <c r="C3" s="154"/>
      <c r="D3" s="155" t="s">
        <v>204</v>
      </c>
      <c r="E3" s="156">
        <f>首期!F4</f>
        <v>45478</v>
      </c>
      <c r="F3" s="157"/>
      <c r="G3" s="157"/>
      <c r="H3" s="158" t="s">
        <v>205</v>
      </c>
      <c r="I3" s="158"/>
      <c r="J3" s="158"/>
      <c r="K3" s="201"/>
    </row>
    <row r="4" ht="18" customHeight="1" spans="1:11">
      <c r="A4" s="159" t="s">
        <v>71</v>
      </c>
      <c r="B4" s="154">
        <v>3</v>
      </c>
      <c r="C4" s="154">
        <v>6</v>
      </c>
      <c r="D4" s="160" t="s">
        <v>206</v>
      </c>
      <c r="E4" s="157" t="s">
        <v>207</v>
      </c>
      <c r="F4" s="157"/>
      <c r="G4" s="157"/>
      <c r="H4" s="160" t="s">
        <v>208</v>
      </c>
      <c r="I4" s="160"/>
      <c r="J4" s="172" t="s">
        <v>65</v>
      </c>
      <c r="K4" s="202" t="s">
        <v>66</v>
      </c>
    </row>
    <row r="5" ht="18" customHeight="1" spans="1:11">
      <c r="A5" s="159" t="s">
        <v>209</v>
      </c>
      <c r="B5" s="154">
        <v>1</v>
      </c>
      <c r="C5" s="154"/>
      <c r="D5" s="155" t="s">
        <v>210</v>
      </c>
      <c r="E5" s="155"/>
      <c r="G5" s="155"/>
      <c r="H5" s="160" t="s">
        <v>211</v>
      </c>
      <c r="I5" s="160"/>
      <c r="J5" s="172" t="s">
        <v>65</v>
      </c>
      <c r="K5" s="202" t="s">
        <v>66</v>
      </c>
    </row>
    <row r="6" ht="18" customHeight="1" spans="1:13">
      <c r="A6" s="161" t="s">
        <v>212</v>
      </c>
      <c r="B6" s="162">
        <v>200</v>
      </c>
      <c r="C6" s="162"/>
      <c r="D6" s="163" t="s">
        <v>213</v>
      </c>
      <c r="E6" s="164"/>
      <c r="F6" s="164"/>
      <c r="G6" s="163"/>
      <c r="H6" s="165" t="s">
        <v>214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215</v>
      </c>
      <c r="B8" s="150" t="s">
        <v>216</v>
      </c>
      <c r="C8" s="150" t="s">
        <v>217</v>
      </c>
      <c r="D8" s="150" t="s">
        <v>218</v>
      </c>
      <c r="E8" s="150" t="s">
        <v>219</v>
      </c>
      <c r="F8" s="150" t="s">
        <v>220</v>
      </c>
      <c r="G8" s="170" t="s">
        <v>221</v>
      </c>
      <c r="H8" s="171"/>
      <c r="I8" s="171"/>
      <c r="J8" s="171"/>
      <c r="K8" s="205"/>
    </row>
    <row r="9" ht="18" customHeight="1" spans="1:11">
      <c r="A9" s="159" t="s">
        <v>222</v>
      </c>
      <c r="B9" s="160"/>
      <c r="C9" s="172" t="s">
        <v>65</v>
      </c>
      <c r="D9" s="172" t="s">
        <v>66</v>
      </c>
      <c r="E9" s="155" t="s">
        <v>223</v>
      </c>
      <c r="F9" s="173" t="s">
        <v>224</v>
      </c>
      <c r="G9" s="174"/>
      <c r="H9" s="175"/>
      <c r="I9" s="175"/>
      <c r="J9" s="175"/>
      <c r="K9" s="206"/>
    </row>
    <row r="10" ht="18" customHeight="1" spans="1:11">
      <c r="A10" s="159" t="s">
        <v>225</v>
      </c>
      <c r="B10" s="160"/>
      <c r="C10" s="172" t="s">
        <v>65</v>
      </c>
      <c r="D10" s="172" t="s">
        <v>66</v>
      </c>
      <c r="E10" s="155" t="s">
        <v>226</v>
      </c>
      <c r="F10" s="173" t="s">
        <v>227</v>
      </c>
      <c r="G10" s="174" t="s">
        <v>228</v>
      </c>
      <c r="H10" s="175"/>
      <c r="I10" s="175"/>
      <c r="J10" s="175"/>
      <c r="K10" s="206"/>
    </row>
    <row r="11" ht="18" customHeight="1" spans="1:11">
      <c r="A11" s="176" t="s">
        <v>187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229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230</v>
      </c>
      <c r="J13" s="172" t="s">
        <v>85</v>
      </c>
      <c r="K13" s="202" t="s">
        <v>86</v>
      </c>
    </row>
    <row r="14" ht="18" customHeight="1" spans="1:11">
      <c r="A14" s="161" t="s">
        <v>231</v>
      </c>
      <c r="B14" s="164" t="s">
        <v>85</v>
      </c>
      <c r="C14" s="164" t="s">
        <v>86</v>
      </c>
      <c r="D14" s="178"/>
      <c r="E14" s="163" t="s">
        <v>232</v>
      </c>
      <c r="F14" s="164" t="s">
        <v>85</v>
      </c>
      <c r="G14" s="164" t="s">
        <v>86</v>
      </c>
      <c r="H14" s="164"/>
      <c r="I14" s="163" t="s">
        <v>233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234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235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236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123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237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238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239</v>
      </c>
    </row>
    <row r="28" ht="23" customHeight="1" spans="1:11">
      <c r="A28" s="182"/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/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240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3</v>
      </c>
    </row>
    <row r="37" ht="18.75" customHeight="1" spans="1:11">
      <c r="A37" s="192" t="s">
        <v>241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242</v>
      </c>
      <c r="B38" s="160"/>
      <c r="C38" s="160"/>
      <c r="D38" s="158" t="s">
        <v>243</v>
      </c>
      <c r="E38" s="158"/>
      <c r="F38" s="194" t="s">
        <v>244</v>
      </c>
      <c r="G38" s="195"/>
      <c r="H38" s="160" t="s">
        <v>245</v>
      </c>
      <c r="I38" s="160"/>
      <c r="J38" s="160" t="s">
        <v>246</v>
      </c>
      <c r="K38" s="209"/>
    </row>
    <row r="39" ht="18.75" customHeight="1" spans="1:11">
      <c r="A39" s="159" t="s">
        <v>124</v>
      </c>
      <c r="B39" s="160" t="s">
        <v>247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135</v>
      </c>
      <c r="B42" s="196" t="s">
        <v>248</v>
      </c>
      <c r="C42" s="196"/>
      <c r="D42" s="163" t="s">
        <v>249</v>
      </c>
      <c r="E42" s="178"/>
      <c r="F42" s="163" t="s">
        <v>139</v>
      </c>
      <c r="G42" s="197"/>
      <c r="H42" s="198" t="s">
        <v>140</v>
      </c>
      <c r="I42" s="198"/>
      <c r="J42" s="196" t="s">
        <v>141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2" sqref="A2:O20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5.625" style="87" customWidth="1"/>
    <col min="13" max="15" width="15.6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TAUUAM91533</v>
      </c>
      <c r="C2" s="96"/>
      <c r="D2" s="97"/>
      <c r="E2" s="98" t="s">
        <v>67</v>
      </c>
      <c r="F2" s="99" t="s">
        <v>146</v>
      </c>
      <c r="G2" s="99"/>
      <c r="H2" s="99"/>
      <c r="I2" s="126"/>
      <c r="J2" s="127" t="s">
        <v>57</v>
      </c>
      <c r="K2" s="128" t="s">
        <v>56</v>
      </c>
      <c r="L2" s="128"/>
      <c r="M2" s="128"/>
      <c r="N2" s="128"/>
      <c r="O2" s="12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30"/>
      <c r="J3" s="131"/>
      <c r="K3" s="131"/>
      <c r="L3" s="131"/>
      <c r="M3" s="131"/>
      <c r="N3" s="131"/>
      <c r="O3" s="13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0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 t="s">
        <v>198</v>
      </c>
      <c r="I4" s="130"/>
      <c r="J4" s="103" t="s">
        <v>110</v>
      </c>
      <c r="K4" s="104" t="s">
        <v>111</v>
      </c>
      <c r="L4" s="105" t="s">
        <v>112</v>
      </c>
      <c r="M4" s="104" t="s">
        <v>113</v>
      </c>
      <c r="N4" s="104" t="s">
        <v>114</v>
      </c>
      <c r="O4" s="133" t="s">
        <v>115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0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06"/>
      <c r="I5" s="130"/>
      <c r="J5" s="134"/>
      <c r="K5" s="134"/>
      <c r="L5" s="134"/>
      <c r="M5" s="134"/>
      <c r="N5" s="134"/>
      <c r="O5" s="135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7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08"/>
      <c r="I6" s="130"/>
      <c r="J6" s="134"/>
      <c r="K6" s="134"/>
      <c r="L6" s="134"/>
      <c r="M6" s="134"/>
      <c r="N6" s="134"/>
      <c r="O6" s="13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10" t="s">
        <v>161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08"/>
      <c r="I7" s="130"/>
      <c r="J7" s="134"/>
      <c r="K7" s="134"/>
      <c r="L7" s="134"/>
      <c r="M7" s="134"/>
      <c r="N7" s="134"/>
      <c r="O7" s="135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10" t="s">
        <v>162</v>
      </c>
      <c r="B8" s="108">
        <f>C8-4</f>
        <v>90</v>
      </c>
      <c r="C8" s="108">
        <f>D8-4</f>
        <v>94</v>
      </c>
      <c r="D8" s="111" t="s">
        <v>163</v>
      </c>
      <c r="E8" s="108">
        <f>D8+4</f>
        <v>102</v>
      </c>
      <c r="F8" s="108">
        <f>E8+5</f>
        <v>107</v>
      </c>
      <c r="G8" s="108">
        <f>F8+6</f>
        <v>113</v>
      </c>
      <c r="H8" s="108"/>
      <c r="I8" s="130"/>
      <c r="J8" s="134"/>
      <c r="K8" s="134"/>
      <c r="L8" s="134"/>
      <c r="M8" s="134"/>
      <c r="N8" s="134"/>
      <c r="O8" s="135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10" t="s">
        <v>167</v>
      </c>
      <c r="B9" s="108">
        <f>C9-1.2</f>
        <v>41.6</v>
      </c>
      <c r="C9" s="108">
        <f>D9-1.2</f>
        <v>42.8</v>
      </c>
      <c r="D9" s="111" t="s">
        <v>168</v>
      </c>
      <c r="E9" s="108">
        <f>D9+1.2</f>
        <v>45.2</v>
      </c>
      <c r="F9" s="108">
        <f>E9+1.2</f>
        <v>46.4</v>
      </c>
      <c r="G9" s="108">
        <f>F9+1.4</f>
        <v>47.8</v>
      </c>
      <c r="H9" s="108"/>
      <c r="I9" s="130"/>
      <c r="J9" s="134"/>
      <c r="K9" s="134"/>
      <c r="L9" s="134"/>
      <c r="M9" s="134"/>
      <c r="N9" s="134"/>
      <c r="O9" s="135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10" t="s">
        <v>169</v>
      </c>
      <c r="B10" s="108">
        <f>C10-0.6</f>
        <v>60.2</v>
      </c>
      <c r="C10" s="108">
        <f>D10-1.2</f>
        <v>60.8</v>
      </c>
      <c r="D10" s="111" t="s">
        <v>170</v>
      </c>
      <c r="E10" s="108">
        <f>D10+1.2</f>
        <v>63.2</v>
      </c>
      <c r="F10" s="108">
        <f>E10+1.2</f>
        <v>64.4</v>
      </c>
      <c r="G10" s="108">
        <f t="shared" ref="G10:G15" si="0">F10+0.6</f>
        <v>65</v>
      </c>
      <c r="H10" s="108"/>
      <c r="I10" s="130"/>
      <c r="J10" s="134"/>
      <c r="K10" s="134"/>
      <c r="L10" s="134"/>
      <c r="M10" s="134"/>
      <c r="N10" s="134"/>
      <c r="O10" s="135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10" t="s">
        <v>172</v>
      </c>
      <c r="B11" s="108">
        <f>C11-0.7</f>
        <v>19.6</v>
      </c>
      <c r="C11" s="108">
        <f>D11-0.7</f>
        <v>20.3</v>
      </c>
      <c r="D11" s="111" t="s">
        <v>173</v>
      </c>
      <c r="E11" s="108">
        <f>D11+0.7</f>
        <v>21.7</v>
      </c>
      <c r="F11" s="108">
        <f>E11+0.7</f>
        <v>22.4</v>
      </c>
      <c r="G11" s="108">
        <f>F11+0.95</f>
        <v>23.35</v>
      </c>
      <c r="H11" s="108"/>
      <c r="I11" s="130"/>
      <c r="J11" s="134"/>
      <c r="K11" s="134"/>
      <c r="L11" s="134"/>
      <c r="M11" s="134"/>
      <c r="N11" s="134"/>
      <c r="O11" s="135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12" t="s">
        <v>175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130"/>
      <c r="J12" s="134"/>
      <c r="K12" s="134"/>
      <c r="L12" s="134"/>
      <c r="M12" s="134"/>
      <c r="N12" s="134"/>
      <c r="O12" s="135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12" t="s">
        <v>177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130"/>
      <c r="J13" s="134"/>
      <c r="K13" s="134"/>
      <c r="L13" s="134"/>
      <c r="M13" s="134"/>
      <c r="N13" s="134"/>
      <c r="O13" s="135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10" t="s">
        <v>178</v>
      </c>
      <c r="B14" s="108">
        <f>C14</f>
        <v>10.5</v>
      </c>
      <c r="C14" s="108">
        <f>D14-0.2</f>
        <v>10.5</v>
      </c>
      <c r="D14" s="109">
        <v>10.7</v>
      </c>
      <c r="E14" s="108">
        <f>D14+0.2</f>
        <v>10.9</v>
      </c>
      <c r="F14" s="108">
        <f>E14+0.2</f>
        <v>11.1</v>
      </c>
      <c r="G14" s="108">
        <f>F14+0.25</f>
        <v>11.35</v>
      </c>
      <c r="H14" s="108"/>
      <c r="I14" s="130"/>
      <c r="J14" s="134"/>
      <c r="K14" s="134"/>
      <c r="L14" s="134"/>
      <c r="M14" s="134"/>
      <c r="N14" s="134"/>
      <c r="O14" s="135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10" t="s">
        <v>199</v>
      </c>
      <c r="B15" s="108">
        <f>C15</f>
        <v>18.1</v>
      </c>
      <c r="C15" s="108">
        <f>D15-0.4</f>
        <v>18.1</v>
      </c>
      <c r="D15" s="109">
        <v>18.5</v>
      </c>
      <c r="E15" s="108">
        <f>D15+0.4</f>
        <v>18.9</v>
      </c>
      <c r="F15" s="108">
        <f>E15+0.4</f>
        <v>19.3</v>
      </c>
      <c r="G15" s="108">
        <f t="shared" si="0"/>
        <v>19.9</v>
      </c>
      <c r="H15" s="108"/>
      <c r="I15" s="130"/>
      <c r="J15" s="134"/>
      <c r="K15" s="134"/>
      <c r="L15" s="134"/>
      <c r="M15" s="134"/>
      <c r="N15" s="134"/>
      <c r="O15" s="135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10" t="s">
        <v>200</v>
      </c>
      <c r="B16" s="108">
        <f>D16</f>
        <v>2</v>
      </c>
      <c r="C16" s="108">
        <f>D16</f>
        <v>2</v>
      </c>
      <c r="D16" s="109">
        <v>2</v>
      </c>
      <c r="E16" s="108">
        <f>D16</f>
        <v>2</v>
      </c>
      <c r="F16" s="108">
        <f>D16</f>
        <v>2</v>
      </c>
      <c r="G16" s="108">
        <f>D16</f>
        <v>2</v>
      </c>
      <c r="H16" s="108"/>
      <c r="I16" s="130"/>
      <c r="J16" s="134"/>
      <c r="K16" s="134"/>
      <c r="L16" s="134"/>
      <c r="M16" s="134"/>
      <c r="N16" s="134"/>
      <c r="O16" s="135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10" t="s">
        <v>179</v>
      </c>
      <c r="B17" s="108">
        <f>D17</f>
        <v>6</v>
      </c>
      <c r="C17" s="108">
        <f>D17</f>
        <v>6</v>
      </c>
      <c r="D17" s="109">
        <v>6</v>
      </c>
      <c r="E17" s="108">
        <f>D17</f>
        <v>6</v>
      </c>
      <c r="F17" s="108">
        <f>D17</f>
        <v>6</v>
      </c>
      <c r="G17" s="108">
        <f>D17</f>
        <v>6</v>
      </c>
      <c r="H17" s="108"/>
      <c r="I17" s="130"/>
      <c r="J17" s="134"/>
      <c r="K17" s="134"/>
      <c r="L17" s="134"/>
      <c r="M17" s="134"/>
      <c r="N17" s="134"/>
      <c r="O17" s="135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10" t="s">
        <v>201</v>
      </c>
      <c r="B18" s="108">
        <f>C18-0.5</f>
        <v>5.5</v>
      </c>
      <c r="C18" s="108">
        <f>D18-0.5</f>
        <v>6</v>
      </c>
      <c r="D18" s="109">
        <v>6.5</v>
      </c>
      <c r="E18" s="108">
        <f t="shared" ref="E18:G18" si="1">D18+0.5</f>
        <v>7</v>
      </c>
      <c r="F18" s="108">
        <f t="shared" si="1"/>
        <v>7.5</v>
      </c>
      <c r="G18" s="108">
        <f t="shared" si="1"/>
        <v>8</v>
      </c>
      <c r="H18" s="108"/>
      <c r="I18" s="130"/>
      <c r="J18" s="134"/>
      <c r="K18" s="134"/>
      <c r="L18" s="134"/>
      <c r="M18" s="134"/>
      <c r="N18" s="134"/>
      <c r="O18" s="135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15"/>
      <c r="B19" s="116"/>
      <c r="C19" s="116"/>
      <c r="D19" s="116"/>
      <c r="E19" s="116"/>
      <c r="F19" s="116"/>
      <c r="G19" s="116"/>
      <c r="H19" s="117"/>
      <c r="I19" s="130"/>
      <c r="J19" s="134"/>
      <c r="K19" s="134"/>
      <c r="L19" s="134"/>
      <c r="M19" s="134"/>
      <c r="N19" s="134"/>
      <c r="O19" s="135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18"/>
      <c r="B20" s="119"/>
      <c r="C20" s="119"/>
      <c r="D20" s="119"/>
      <c r="E20" s="120"/>
      <c r="F20" s="119"/>
      <c r="G20" s="119"/>
      <c r="H20" s="119"/>
      <c r="I20" s="136"/>
      <c r="J20" s="137"/>
      <c r="K20" s="137"/>
      <c r="L20" s="138"/>
      <c r="M20" s="137"/>
      <c r="N20" s="137"/>
      <c r="O20" s="139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ht="16.5" spans="1:16">
      <c r="A21" s="121"/>
      <c r="B21" s="121"/>
      <c r="C21" s="122"/>
      <c r="D21" s="122"/>
      <c r="E21" s="123"/>
      <c r="F21" s="122"/>
      <c r="G21" s="122"/>
      <c r="H21" s="122"/>
      <c r="M21" s="87"/>
      <c r="N21" s="87"/>
      <c r="O21" s="87"/>
      <c r="P21" s="90"/>
    </row>
    <row r="22" spans="1:16">
      <c r="A22" s="124" t="s">
        <v>181</v>
      </c>
      <c r="B22" s="124"/>
      <c r="C22" s="125"/>
      <c r="D22" s="125"/>
      <c r="M22" s="87"/>
      <c r="N22" s="87"/>
      <c r="O22" s="87"/>
      <c r="P22" s="90"/>
    </row>
    <row r="23" spans="3:16">
      <c r="C23" s="88"/>
      <c r="J23" s="140" t="s">
        <v>182</v>
      </c>
      <c r="K23" s="141"/>
      <c r="L23" s="140" t="s">
        <v>183</v>
      </c>
      <c r="M23" s="140"/>
      <c r="N23" s="140" t="s">
        <v>184</v>
      </c>
      <c r="O23" s="87" t="s">
        <v>141</v>
      </c>
      <c r="P23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77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15">
        <v>1</v>
      </c>
      <c r="B4" s="26" t="s">
        <v>266</v>
      </c>
      <c r="C4" s="26" t="s">
        <v>267</v>
      </c>
      <c r="D4" s="11" t="s">
        <v>268</v>
      </c>
      <c r="E4" s="12" t="s">
        <v>62</v>
      </c>
      <c r="F4" s="63" t="s">
        <v>269</v>
      </c>
      <c r="G4" s="79" t="s">
        <v>65</v>
      </c>
      <c r="H4" s="15" t="s">
        <v>65</v>
      </c>
      <c r="I4" s="83">
        <v>2</v>
      </c>
      <c r="J4" s="84">
        <v>1</v>
      </c>
      <c r="K4" s="84">
        <v>2</v>
      </c>
      <c r="L4" s="84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6" t="s">
        <v>270</v>
      </c>
      <c r="C5" s="26" t="s">
        <v>267</v>
      </c>
      <c r="D5" s="14" t="s">
        <v>271</v>
      </c>
      <c r="E5" s="12" t="s">
        <v>62</v>
      </c>
      <c r="F5" s="63" t="s">
        <v>269</v>
      </c>
      <c r="G5" s="79" t="s">
        <v>65</v>
      </c>
      <c r="H5" s="15" t="s">
        <v>65</v>
      </c>
      <c r="I5" s="85">
        <v>1</v>
      </c>
      <c r="J5" s="84">
        <v>1</v>
      </c>
      <c r="K5" s="84">
        <v>1</v>
      </c>
      <c r="L5" s="84">
        <v>0</v>
      </c>
      <c r="M5" s="15">
        <v>0</v>
      </c>
      <c r="N5" s="15">
        <f>SUM(I5:M5)</f>
        <v>3</v>
      </c>
      <c r="O5" s="15"/>
    </row>
    <row r="6" ht="20" customHeight="1" spans="1:15">
      <c r="A6" s="15">
        <v>3</v>
      </c>
      <c r="B6" s="26" t="s">
        <v>272</v>
      </c>
      <c r="C6" s="26" t="s">
        <v>267</v>
      </c>
      <c r="D6" s="14" t="s">
        <v>117</v>
      </c>
      <c r="E6" s="12" t="s">
        <v>62</v>
      </c>
      <c r="F6" s="63" t="s">
        <v>269</v>
      </c>
      <c r="G6" s="79" t="s">
        <v>65</v>
      </c>
      <c r="H6" s="15" t="s">
        <v>65</v>
      </c>
      <c r="I6" s="85">
        <v>1</v>
      </c>
      <c r="J6" s="84">
        <v>2</v>
      </c>
      <c r="K6" s="84">
        <v>1</v>
      </c>
      <c r="L6" s="84">
        <v>0</v>
      </c>
      <c r="M6" s="15">
        <v>1</v>
      </c>
      <c r="N6" s="15">
        <f>SUM(I6:M6)</f>
        <v>5</v>
      </c>
      <c r="O6" s="15"/>
    </row>
    <row r="7" ht="20" customHeight="1" spans="1:15">
      <c r="A7" s="15"/>
      <c r="B7" s="26"/>
      <c r="C7" s="26"/>
      <c r="D7" s="14"/>
      <c r="E7" s="29"/>
      <c r="F7" s="26"/>
      <c r="G7" s="80"/>
      <c r="H7" s="56"/>
      <c r="I7" s="85"/>
      <c r="J7" s="84"/>
      <c r="K7" s="84"/>
      <c r="L7" s="84"/>
      <c r="M7" s="15"/>
      <c r="N7" s="15"/>
      <c r="O7" s="15"/>
    </row>
    <row r="8" ht="20" customHeight="1" spans="1:15">
      <c r="A8" s="15"/>
      <c r="B8" s="30"/>
      <c r="C8" s="30"/>
      <c r="D8" s="30"/>
      <c r="E8" s="67"/>
      <c r="F8" s="30"/>
      <c r="G8" s="15"/>
      <c r="H8" s="9"/>
      <c r="I8" s="83"/>
      <c r="J8" s="84"/>
      <c r="K8" s="84"/>
      <c r="L8" s="84"/>
      <c r="M8" s="15"/>
      <c r="N8" s="15"/>
      <c r="O8" s="9"/>
    </row>
    <row r="9" ht="20" customHeight="1" spans="1:15">
      <c r="A9" s="15"/>
      <c r="B9" s="30"/>
      <c r="C9" s="30"/>
      <c r="D9" s="30"/>
      <c r="E9" s="67"/>
      <c r="F9" s="30"/>
      <c r="G9" s="15"/>
      <c r="H9" s="9"/>
      <c r="I9" s="83"/>
      <c r="J9" s="84"/>
      <c r="K9" s="84"/>
      <c r="L9" s="84"/>
      <c r="M9" s="15"/>
      <c r="N9" s="15"/>
      <c r="O9" s="9"/>
    </row>
    <row r="10" ht="20" customHeight="1" spans="1:15">
      <c r="A10" s="15"/>
      <c r="B10" s="30"/>
      <c r="C10" s="30"/>
      <c r="D10" s="30"/>
      <c r="E10" s="67"/>
      <c r="F10" s="30"/>
      <c r="G10" s="15"/>
      <c r="H10" s="9"/>
      <c r="I10" s="83"/>
      <c r="J10" s="84"/>
      <c r="K10" s="84"/>
      <c r="L10" s="84"/>
      <c r="M10" s="15"/>
      <c r="N10" s="15"/>
      <c r="O10" s="9"/>
    </row>
    <row r="11" ht="20" customHeight="1" spans="1:15">
      <c r="A11" s="15"/>
      <c r="B11" s="30"/>
      <c r="C11" s="30"/>
      <c r="D11" s="30"/>
      <c r="E11" s="67"/>
      <c r="F11" s="30"/>
      <c r="G11" s="15"/>
      <c r="H11" s="9"/>
      <c r="I11" s="83"/>
      <c r="J11" s="84"/>
      <c r="K11" s="84"/>
      <c r="L11" s="84"/>
      <c r="M11" s="15"/>
      <c r="N11" s="15"/>
      <c r="O11" s="9"/>
    </row>
    <row r="12" s="2" customFormat="1" ht="18.75" spans="1:15">
      <c r="A12" s="16" t="s">
        <v>273</v>
      </c>
      <c r="B12" s="17"/>
      <c r="C12" s="30"/>
      <c r="D12" s="18"/>
      <c r="E12" s="19"/>
      <c r="F12" s="30"/>
      <c r="G12" s="15"/>
      <c r="H12" s="37"/>
      <c r="I12" s="31"/>
      <c r="J12" s="16" t="s">
        <v>274</v>
      </c>
      <c r="K12" s="17"/>
      <c r="L12" s="17"/>
      <c r="M12" s="18"/>
      <c r="N12" s="17"/>
      <c r="O12" s="24"/>
    </row>
    <row r="13" ht="61" customHeight="1" spans="1:15">
      <c r="A13" s="81" t="s">
        <v>275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277</v>
      </c>
      <c r="H2" s="4"/>
      <c r="I2" s="4" t="s">
        <v>278</v>
      </c>
      <c r="J2" s="4"/>
      <c r="K2" s="6" t="s">
        <v>279</v>
      </c>
      <c r="L2" s="72" t="s">
        <v>280</v>
      </c>
      <c r="M2" s="22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73"/>
      <c r="M3" s="23"/>
    </row>
    <row r="4" ht="22" customHeight="1" spans="1:13">
      <c r="A4" s="62">
        <v>1</v>
      </c>
      <c r="B4" s="63" t="s">
        <v>269</v>
      </c>
      <c r="C4" s="26" t="s">
        <v>266</v>
      </c>
      <c r="D4" s="26" t="s">
        <v>267</v>
      </c>
      <c r="E4" s="11" t="s">
        <v>268</v>
      </c>
      <c r="F4" s="12" t="s">
        <v>62</v>
      </c>
      <c r="G4" s="64">
        <v>-0.01</v>
      </c>
      <c r="H4" s="64">
        <v>-0.01</v>
      </c>
      <c r="I4" s="65">
        <v>-0.02</v>
      </c>
      <c r="J4" s="65">
        <v>-0.0002</v>
      </c>
      <c r="K4" s="68"/>
      <c r="L4" s="15" t="s">
        <v>95</v>
      </c>
      <c r="M4" s="15" t="s">
        <v>284</v>
      </c>
    </row>
    <row r="5" ht="22" customHeight="1" spans="1:13">
      <c r="A5" s="62">
        <v>2</v>
      </c>
      <c r="B5" s="63" t="s">
        <v>269</v>
      </c>
      <c r="C5" s="26" t="s">
        <v>270</v>
      </c>
      <c r="D5" s="26" t="s">
        <v>267</v>
      </c>
      <c r="E5" s="14" t="s">
        <v>271</v>
      </c>
      <c r="F5" s="12" t="s">
        <v>62</v>
      </c>
      <c r="G5" s="65">
        <v>0</v>
      </c>
      <c r="H5" s="65">
        <v>0</v>
      </c>
      <c r="I5" s="65">
        <v>-0.02</v>
      </c>
      <c r="J5" s="65">
        <v>-0.03</v>
      </c>
      <c r="K5" s="68"/>
      <c r="L5" s="15" t="s">
        <v>95</v>
      </c>
      <c r="M5" s="15" t="s">
        <v>284</v>
      </c>
    </row>
    <row r="6" ht="22" customHeight="1" spans="1:13">
      <c r="A6" s="62">
        <v>3</v>
      </c>
      <c r="B6" s="63" t="s">
        <v>269</v>
      </c>
      <c r="C6" s="26" t="s">
        <v>272</v>
      </c>
      <c r="D6" s="26" t="s">
        <v>267</v>
      </c>
      <c r="E6" s="14" t="s">
        <v>117</v>
      </c>
      <c r="F6" s="12" t="s">
        <v>62</v>
      </c>
      <c r="G6" s="64">
        <v>-0.01</v>
      </c>
      <c r="H6" s="64">
        <v>-0.01</v>
      </c>
      <c r="I6" s="64">
        <v>-0.01</v>
      </c>
      <c r="J6" s="65">
        <v>-0.02</v>
      </c>
      <c r="K6" s="68"/>
      <c r="L6" s="15" t="s">
        <v>95</v>
      </c>
      <c r="M6" s="15" t="s">
        <v>284</v>
      </c>
    </row>
    <row r="7" ht="22" customHeight="1" spans="1:13">
      <c r="A7" s="62"/>
      <c r="B7" s="26"/>
      <c r="C7" s="26"/>
      <c r="D7" s="26"/>
      <c r="E7" s="14"/>
      <c r="F7" s="29"/>
      <c r="G7" s="64"/>
      <c r="H7" s="64"/>
      <c r="I7" s="65"/>
      <c r="J7" s="65"/>
      <c r="K7" s="68"/>
      <c r="L7" s="15"/>
      <c r="M7" s="15"/>
    </row>
    <row r="8" ht="22" customHeight="1" spans="1:13">
      <c r="A8" s="62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2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2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2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6" t="s">
        <v>285</v>
      </c>
      <c r="B12" s="17"/>
      <c r="C12" s="17"/>
      <c r="D12" s="30"/>
      <c r="E12" s="18"/>
      <c r="F12" s="67"/>
      <c r="G12" s="31"/>
      <c r="H12" s="16" t="s">
        <v>274</v>
      </c>
      <c r="I12" s="17"/>
      <c r="J12" s="17"/>
      <c r="K12" s="18"/>
      <c r="L12" s="74"/>
      <c r="M12" s="24"/>
    </row>
    <row r="13" ht="84" customHeight="1" spans="1:13">
      <c r="A13" s="70" t="s">
        <v>286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8" t="s">
        <v>289</v>
      </c>
      <c r="H2" s="39"/>
      <c r="I2" s="59"/>
      <c r="J2" s="38" t="s">
        <v>290</v>
      </c>
      <c r="K2" s="39"/>
      <c r="L2" s="59"/>
      <c r="M2" s="38" t="s">
        <v>291</v>
      </c>
      <c r="N2" s="39"/>
      <c r="O2" s="59"/>
      <c r="P2" s="38" t="s">
        <v>292</v>
      </c>
      <c r="Q2" s="39"/>
      <c r="R2" s="59"/>
      <c r="S2" s="39" t="s">
        <v>293</v>
      </c>
      <c r="T2" s="39"/>
      <c r="U2" s="59"/>
      <c r="V2" s="34" t="s">
        <v>294</v>
      </c>
      <c r="W2" s="34" t="s">
        <v>265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295</v>
      </c>
      <c r="H3" s="4" t="s">
        <v>67</v>
      </c>
      <c r="I3" s="4" t="s">
        <v>256</v>
      </c>
      <c r="J3" s="4" t="s">
        <v>295</v>
      </c>
      <c r="K3" s="4" t="s">
        <v>67</v>
      </c>
      <c r="L3" s="4" t="s">
        <v>256</v>
      </c>
      <c r="M3" s="4" t="s">
        <v>295</v>
      </c>
      <c r="N3" s="4" t="s">
        <v>67</v>
      </c>
      <c r="O3" s="4" t="s">
        <v>256</v>
      </c>
      <c r="P3" s="4" t="s">
        <v>295</v>
      </c>
      <c r="Q3" s="4" t="s">
        <v>67</v>
      </c>
      <c r="R3" s="4" t="s">
        <v>256</v>
      </c>
      <c r="S3" s="4" t="s">
        <v>295</v>
      </c>
      <c r="T3" s="4" t="s">
        <v>67</v>
      </c>
      <c r="U3" s="4" t="s">
        <v>256</v>
      </c>
      <c r="V3" s="61"/>
      <c r="W3" s="61"/>
    </row>
    <row r="4" ht="18.75" spans="1:23">
      <c r="A4" s="41" t="s">
        <v>296</v>
      </c>
      <c r="B4" s="42" t="s">
        <v>269</v>
      </c>
      <c r="C4" s="26" t="s">
        <v>266</v>
      </c>
      <c r="D4" s="26" t="s">
        <v>267</v>
      </c>
      <c r="E4" s="11" t="s">
        <v>268</v>
      </c>
      <c r="F4" s="12" t="s">
        <v>62</v>
      </c>
      <c r="G4" s="28"/>
      <c r="H4" s="43"/>
      <c r="I4" s="43"/>
      <c r="J4" s="43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297</v>
      </c>
      <c r="W4" s="15"/>
    </row>
    <row r="5" ht="18.75" spans="1:23">
      <c r="A5" s="44"/>
      <c r="B5" s="45"/>
      <c r="C5" s="26" t="s">
        <v>270</v>
      </c>
      <c r="D5" s="26" t="s">
        <v>267</v>
      </c>
      <c r="E5" s="14" t="s">
        <v>271</v>
      </c>
      <c r="F5" s="12" t="s">
        <v>62</v>
      </c>
      <c r="G5" s="46" t="s">
        <v>298</v>
      </c>
      <c r="H5" s="47"/>
      <c r="I5" s="60"/>
      <c r="J5" s="46" t="s">
        <v>299</v>
      </c>
      <c r="K5" s="47"/>
      <c r="L5" s="60"/>
      <c r="M5" s="38" t="s">
        <v>300</v>
      </c>
      <c r="N5" s="39"/>
      <c r="O5" s="59"/>
      <c r="P5" s="38" t="s">
        <v>301</v>
      </c>
      <c r="Q5" s="39"/>
      <c r="R5" s="59"/>
      <c r="S5" s="39" t="s">
        <v>302</v>
      </c>
      <c r="T5" s="39"/>
      <c r="U5" s="59"/>
      <c r="V5" s="15"/>
      <c r="W5" s="15"/>
    </row>
    <row r="6" ht="18.75" spans="1:23">
      <c r="A6" s="44"/>
      <c r="B6" s="45"/>
      <c r="C6" s="26" t="s">
        <v>272</v>
      </c>
      <c r="D6" s="26" t="s">
        <v>267</v>
      </c>
      <c r="E6" s="14" t="s">
        <v>117</v>
      </c>
      <c r="F6" s="12" t="s">
        <v>62</v>
      </c>
      <c r="G6" s="48" t="s">
        <v>295</v>
      </c>
      <c r="H6" s="48" t="s">
        <v>67</v>
      </c>
      <c r="I6" s="48" t="s">
        <v>256</v>
      </c>
      <c r="J6" s="48" t="s">
        <v>295</v>
      </c>
      <c r="K6" s="48" t="s">
        <v>67</v>
      </c>
      <c r="L6" s="48" t="s">
        <v>256</v>
      </c>
      <c r="M6" s="4" t="s">
        <v>295</v>
      </c>
      <c r="N6" s="4" t="s">
        <v>67</v>
      </c>
      <c r="O6" s="4" t="s">
        <v>256</v>
      </c>
      <c r="P6" s="4" t="s">
        <v>295</v>
      </c>
      <c r="Q6" s="4" t="s">
        <v>67</v>
      </c>
      <c r="R6" s="4" t="s">
        <v>256</v>
      </c>
      <c r="S6" s="4" t="s">
        <v>295</v>
      </c>
      <c r="T6" s="4" t="s">
        <v>67</v>
      </c>
      <c r="U6" s="4" t="s">
        <v>256</v>
      </c>
      <c r="V6" s="15"/>
      <c r="W6" s="15"/>
    </row>
    <row r="7" ht="18.75" spans="1:23">
      <c r="A7" s="49"/>
      <c r="B7" s="50"/>
      <c r="C7" s="26"/>
      <c r="D7" s="26"/>
      <c r="E7" s="14"/>
      <c r="F7" s="51"/>
      <c r="G7" s="28"/>
      <c r="H7" s="43"/>
      <c r="I7" s="43"/>
      <c r="J7" s="43"/>
      <c r="K7" s="43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2"/>
      <c r="C8" s="52"/>
      <c r="D8" s="52"/>
      <c r="E8" s="52"/>
      <c r="F8" s="41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45"/>
      <c r="C9" s="49"/>
      <c r="D9" s="53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2"/>
      <c r="C10" s="54"/>
      <c r="D10" s="52"/>
      <c r="E10" s="54"/>
      <c r="F10" s="41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5"/>
      <c r="C11" s="55"/>
      <c r="D11" s="53"/>
      <c r="E11" s="55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5"/>
      <c r="B13" s="55"/>
      <c r="C13" s="55"/>
      <c r="D13" s="55"/>
      <c r="E13" s="55"/>
      <c r="F13" s="5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285</v>
      </c>
      <c r="B17" s="17"/>
      <c r="C17" s="17"/>
      <c r="D17" s="17"/>
      <c r="E17" s="18"/>
      <c r="F17" s="19"/>
      <c r="G17" s="31"/>
      <c r="H17" s="37"/>
      <c r="I17" s="37"/>
      <c r="J17" s="16" t="s">
        <v>274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7" t="s">
        <v>303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305</v>
      </c>
      <c r="B2" s="34" t="s">
        <v>252</v>
      </c>
      <c r="C2" s="34" t="s">
        <v>253</v>
      </c>
      <c r="D2" s="34" t="s">
        <v>254</v>
      </c>
      <c r="E2" s="34" t="s">
        <v>255</v>
      </c>
      <c r="F2" s="34" t="s">
        <v>256</v>
      </c>
      <c r="G2" s="33" t="s">
        <v>306</v>
      </c>
      <c r="H2" s="33" t="s">
        <v>307</v>
      </c>
      <c r="I2" s="33" t="s">
        <v>308</v>
      </c>
      <c r="J2" s="33" t="s">
        <v>307</v>
      </c>
      <c r="K2" s="33" t="s">
        <v>309</v>
      </c>
      <c r="L2" s="33" t="s">
        <v>307</v>
      </c>
      <c r="M2" s="34" t="s">
        <v>294</v>
      </c>
      <c r="N2" s="34" t="s">
        <v>265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305</v>
      </c>
      <c r="B4" s="36" t="s">
        <v>310</v>
      </c>
      <c r="C4" s="36" t="s">
        <v>295</v>
      </c>
      <c r="D4" s="36" t="s">
        <v>254</v>
      </c>
      <c r="E4" s="34" t="s">
        <v>255</v>
      </c>
      <c r="F4" s="34" t="s">
        <v>256</v>
      </c>
      <c r="G4" s="33" t="s">
        <v>306</v>
      </c>
      <c r="H4" s="33" t="s">
        <v>307</v>
      </c>
      <c r="I4" s="33" t="s">
        <v>308</v>
      </c>
      <c r="J4" s="33" t="s">
        <v>307</v>
      </c>
      <c r="K4" s="33" t="s">
        <v>309</v>
      </c>
      <c r="L4" s="33" t="s">
        <v>307</v>
      </c>
      <c r="M4" s="34" t="s">
        <v>294</v>
      </c>
      <c r="N4" s="34" t="s">
        <v>265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311</v>
      </c>
      <c r="B11" s="17"/>
      <c r="C11" s="17"/>
      <c r="D11" s="18"/>
      <c r="E11" s="19"/>
      <c r="F11" s="37"/>
      <c r="G11" s="31"/>
      <c r="H11" s="37"/>
      <c r="I11" s="16" t="s">
        <v>312</v>
      </c>
      <c r="J11" s="17"/>
      <c r="K11" s="17"/>
      <c r="L11" s="17"/>
      <c r="M11" s="17"/>
      <c r="N11" s="24"/>
    </row>
    <row r="12" ht="16.5" spans="1:14">
      <c r="A12" s="20" t="s">
        <v>313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2" sqref="H1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294</v>
      </c>
      <c r="L2" s="5" t="s">
        <v>265</v>
      </c>
    </row>
    <row r="3" ht="18.75" spans="1:12">
      <c r="A3" s="25" t="s">
        <v>296</v>
      </c>
      <c r="B3" s="26" t="s">
        <v>319</v>
      </c>
      <c r="C3" s="26" t="s">
        <v>266</v>
      </c>
      <c r="D3" s="26" t="s">
        <v>267</v>
      </c>
      <c r="E3" s="11" t="s">
        <v>268</v>
      </c>
      <c r="F3" s="12" t="s">
        <v>62</v>
      </c>
      <c r="G3" s="27" t="s">
        <v>320</v>
      </c>
      <c r="H3" s="28" t="s">
        <v>321</v>
      </c>
      <c r="I3" s="28"/>
      <c r="J3" s="15"/>
      <c r="K3" s="32" t="s">
        <v>322</v>
      </c>
      <c r="L3" s="15" t="s">
        <v>284</v>
      </c>
    </row>
    <row r="4" ht="18.75" spans="1:12">
      <c r="A4" s="25" t="s">
        <v>296</v>
      </c>
      <c r="B4" s="26" t="s">
        <v>319</v>
      </c>
      <c r="C4" s="26" t="s">
        <v>270</v>
      </c>
      <c r="D4" s="26" t="s">
        <v>267</v>
      </c>
      <c r="E4" s="14" t="s">
        <v>271</v>
      </c>
      <c r="F4" s="12" t="s">
        <v>62</v>
      </c>
      <c r="G4" s="27" t="s">
        <v>320</v>
      </c>
      <c r="H4" s="28" t="s">
        <v>321</v>
      </c>
      <c r="I4" s="28"/>
      <c r="J4" s="15"/>
      <c r="K4" s="32" t="s">
        <v>322</v>
      </c>
      <c r="L4" s="15" t="s">
        <v>284</v>
      </c>
    </row>
    <row r="5" ht="18.75" spans="1:12">
      <c r="A5" s="25" t="s">
        <v>296</v>
      </c>
      <c r="B5" s="26" t="s">
        <v>319</v>
      </c>
      <c r="C5" s="26" t="s">
        <v>272</v>
      </c>
      <c r="D5" s="26" t="s">
        <v>267</v>
      </c>
      <c r="E5" s="14" t="s">
        <v>117</v>
      </c>
      <c r="F5" s="12" t="s">
        <v>62</v>
      </c>
      <c r="G5" s="27" t="s">
        <v>320</v>
      </c>
      <c r="H5" s="28" t="s">
        <v>321</v>
      </c>
      <c r="I5" s="9"/>
      <c r="J5" s="9"/>
      <c r="K5" s="32" t="s">
        <v>322</v>
      </c>
      <c r="L5" s="15" t="s">
        <v>284</v>
      </c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 t="s">
        <v>322</v>
      </c>
      <c r="L6" s="15" t="s">
        <v>284</v>
      </c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323</v>
      </c>
      <c r="B9" s="17"/>
      <c r="C9" s="17"/>
      <c r="D9" s="17"/>
      <c r="E9" s="18"/>
      <c r="F9" s="19"/>
      <c r="G9" s="31"/>
      <c r="H9" s="16" t="s">
        <v>324</v>
      </c>
      <c r="I9" s="17"/>
      <c r="J9" s="17"/>
      <c r="K9" s="17"/>
      <c r="L9" s="24"/>
    </row>
    <row r="10" ht="16.5" spans="1:12">
      <c r="A10" s="20" t="s">
        <v>325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295</v>
      </c>
      <c r="D2" s="5" t="s">
        <v>254</v>
      </c>
      <c r="E2" s="5" t="s">
        <v>255</v>
      </c>
      <c r="F2" s="4" t="s">
        <v>327</v>
      </c>
      <c r="G2" s="4" t="s">
        <v>278</v>
      </c>
      <c r="H2" s="6" t="s">
        <v>279</v>
      </c>
      <c r="I2" s="22" t="s">
        <v>281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282</v>
      </c>
      <c r="H3" s="8"/>
      <c r="I3" s="23"/>
    </row>
    <row r="4" ht="18.75" spans="1:9">
      <c r="A4" s="9">
        <v>1</v>
      </c>
      <c r="B4" s="9" t="s">
        <v>329</v>
      </c>
      <c r="C4" s="10" t="s">
        <v>330</v>
      </c>
      <c r="D4" s="11" t="s">
        <v>268</v>
      </c>
      <c r="E4" s="12" t="s">
        <v>62</v>
      </c>
      <c r="F4" s="13" t="s">
        <v>331</v>
      </c>
      <c r="G4" s="13" t="s">
        <v>332</v>
      </c>
      <c r="H4" s="13">
        <f>G4+F4</f>
        <v>-0.11</v>
      </c>
      <c r="I4" s="15" t="s">
        <v>284</v>
      </c>
    </row>
    <row r="5" ht="18.75" spans="1:9">
      <c r="A5" s="9">
        <v>2</v>
      </c>
      <c r="B5" s="9" t="s">
        <v>329</v>
      </c>
      <c r="C5" s="10" t="s">
        <v>330</v>
      </c>
      <c r="D5" s="14" t="s">
        <v>271</v>
      </c>
      <c r="E5" s="12" t="s">
        <v>62</v>
      </c>
      <c r="F5" s="13">
        <v>-0.05</v>
      </c>
      <c r="G5" s="13">
        <v>-0.05</v>
      </c>
      <c r="H5" s="13">
        <f>G5+F5</f>
        <v>-0.1</v>
      </c>
      <c r="I5" s="15" t="s">
        <v>284</v>
      </c>
    </row>
    <row r="6" ht="18.75" spans="1:9">
      <c r="A6" s="9">
        <v>3</v>
      </c>
      <c r="B6" s="9" t="s">
        <v>329</v>
      </c>
      <c r="C6" s="10" t="s">
        <v>330</v>
      </c>
      <c r="D6" s="14" t="s">
        <v>117</v>
      </c>
      <c r="E6" s="12" t="s">
        <v>62</v>
      </c>
      <c r="F6" s="13">
        <v>-0.06</v>
      </c>
      <c r="G6" s="13">
        <v>-0.04</v>
      </c>
      <c r="H6" s="13">
        <f>G6+F6</f>
        <v>-0.1</v>
      </c>
      <c r="I6" s="15" t="s">
        <v>284</v>
      </c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333</v>
      </c>
      <c r="B12" s="17"/>
      <c r="C12" s="17"/>
      <c r="D12" s="18"/>
      <c r="E12" s="19"/>
      <c r="F12" s="16" t="s">
        <v>334</v>
      </c>
      <c r="G12" s="17"/>
      <c r="H12" s="18"/>
      <c r="I12" s="24"/>
    </row>
    <row r="13" ht="16.5" spans="1:9">
      <c r="A13" s="20" t="s">
        <v>335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2024-05-06T03:27:01Z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