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8" activeTab="1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第一批7547件" sheetId="5" r:id="rId7"/>
    <sheet name="验货尺寸表 (尾期第一批)" sheetId="17" r:id="rId8"/>
    <sheet name="尾期第二批10951件" sheetId="19" r:id="rId9"/>
    <sheet name="验货尺寸表 (尾期第二批) " sheetId="18" r:id="rId10"/>
    <sheet name="尾期第三批9147件" sheetId="20" r:id="rId11"/>
    <sheet name="验货尺寸表 (尾期第三批)  " sheetId="21" r:id="rId12"/>
    <sheet name="翻单第一批" sheetId="22" r:id="rId13"/>
    <sheet name="验货尺寸表 (翻单第一批)" sheetId="23" r:id="rId14"/>
    <sheet name="1.面料验布" sheetId="7" r:id="rId15"/>
    <sheet name="2.面料缩率" sheetId="8" r:id="rId16"/>
    <sheet name="3.面料互染" sheetId="9" r:id="rId17"/>
    <sheet name="4.面料静水压" sheetId="10" r:id="rId18"/>
    <sheet name="5.特殊工艺测试" sheetId="11" r:id="rId19"/>
    <sheet name="6.织带类缩率测试" sheetId="12" r:id="rId20"/>
  </sheets>
  <externalReferences>
    <externalReference r:id="rId21"/>
    <externalReference r:id="rId22"/>
    <externalReference r:id="rId23"/>
    <externalReference r:id="rId24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首期!$A$1:$K$54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  <definedName name="D形扣编码" localSheetId="13">#REF!</definedName>
    <definedName name="版型吊牌编码" localSheetId="13">#REF!</definedName>
    <definedName name="标准" localSheetId="13">#REF!</definedName>
    <definedName name="标准编码" localSheetId="13">#REF!</definedName>
    <definedName name="标准物料编码" localSheetId="13">#REF!</definedName>
    <definedName name="插扣编码" localSheetId="13">#REF!</definedName>
    <definedName name="尺码唛编码" localSheetId="13">#REF!</definedName>
    <definedName name="抽绳编码" localSheetId="13">#REF!</definedName>
    <definedName name="粗线编码" localSheetId="13">#REF!</definedName>
    <definedName name="大类" localSheetId="13">#REF!</definedName>
    <definedName name="大类名称" localSheetId="13">#REF!</definedName>
    <definedName name="单位1" localSheetId="13">#REF!</definedName>
    <definedName name="单位编码" localSheetId="13">#REF!</definedName>
    <definedName name="吊牌编码" localSheetId="13">#REF!</definedName>
    <definedName name="吊钟编码" localSheetId="13">#REF!</definedName>
    <definedName name="反光材料编码" localSheetId="13">#REF!</definedName>
    <definedName name="辅料" localSheetId="13">#REF!</definedName>
    <definedName name="辅料编码" localSheetId="13">#REF!</definedName>
    <definedName name="工字扣编码" localSheetId="13">#REF!</definedName>
    <definedName name="功能标编码" localSheetId="13">#REF!</definedName>
    <definedName name="钩扣编码" localSheetId="13">#REF!</definedName>
    <definedName name="横机" localSheetId="13">#REF!</definedName>
    <definedName name="横机编码" localSheetId="13">#REF!</definedName>
    <definedName name="胶环编码" localSheetId="13">#REF!</definedName>
    <definedName name="胶牌编码" localSheetId="13">#REF!</definedName>
    <definedName name="金属牌编码" localSheetId="13">#REF!</definedName>
    <definedName name="卡头编码" localSheetId="13">#REF!</definedName>
    <definedName name="拉链" localSheetId="13">#REF!</definedName>
    <definedName name="拉链编码" localSheetId="13">#REF!</definedName>
    <definedName name="拉头" localSheetId="13">#REF!</definedName>
    <definedName name="拉头编码" localSheetId="13">#REF!</definedName>
    <definedName name="拉头吊坠编码" localSheetId="13">#REF!</definedName>
    <definedName name="拉头色" localSheetId="13">#REF!</definedName>
    <definedName name="拉头颜色" localSheetId="13">#REF!</definedName>
    <definedName name="里料编码" localSheetId="13">#REF!</definedName>
    <definedName name="毛皮编码" localSheetId="13">#REF!</definedName>
    <definedName name="面辅料颜色" localSheetId="13">#REF!</definedName>
    <definedName name="面料编号" localSheetId="13">#REF!</definedName>
    <definedName name="魔术贴编码" localSheetId="13">#REF!</definedName>
    <definedName name="纽扣编码" localSheetId="13">#REF!</definedName>
    <definedName name="汽眼编码" localSheetId="13">#REF!</definedName>
    <definedName name="日字扣编码" localSheetId="13">#REF!</definedName>
    <definedName name="色号" localSheetId="13">#REF!</definedName>
    <definedName name="色号1" localSheetId="13">#REF!</definedName>
    <definedName name="色号颜色" localSheetId="13">#REF!</definedName>
    <definedName name="色名色号" localSheetId="13">#REF!</definedName>
    <definedName name="四件扣编码" localSheetId="13">#REF!</definedName>
    <definedName name="梭织编码" localSheetId="13">#REF!</definedName>
    <definedName name="烫花编码" localSheetId="13">#REF!</definedName>
    <definedName name="烫唛编码" localSheetId="13">#REF!</definedName>
    <definedName name="五抓扣编码" localSheetId="13">#REF!</definedName>
    <definedName name="洗水" localSheetId="13">#REF!</definedName>
    <definedName name="洗水编码" localSheetId="13">#REF!</definedName>
    <definedName name="下拉头编码" localSheetId="13">#REF!</definedName>
    <definedName name="橡筋编码" localSheetId="13">#REF!</definedName>
    <definedName name="橡筋绳编码" localSheetId="13">#REF!</definedName>
    <definedName name="胸杯编码" localSheetId="13">#REF!</definedName>
    <definedName name="绣花" localSheetId="13">#REF!</definedName>
    <definedName name="绣花编码" localSheetId="13">#REF!</definedName>
    <definedName name="绣章编码" localSheetId="13">#REF!</definedName>
    <definedName name="颜色" localSheetId="13">#REF!</definedName>
    <definedName name="印花" localSheetId="13">#REF!</definedName>
    <definedName name="印花编码" localSheetId="13">#REF!</definedName>
    <definedName name="针织编码" localSheetId="13">#REF!</definedName>
    <definedName name="织带编码" localSheetId="13">#REF!</definedName>
    <definedName name="织唛编码" localSheetId="13">#REF!</definedName>
    <definedName name="主料" localSheetId="13">#REF!</definedName>
    <definedName name="主料编码" localSheetId="13">#REF!</definedName>
    <definedName name="主唛编码" localSheetId="13">#REF!</definedName>
    <definedName name="撞钉编码" localSheetId="13">#REF!</definedName>
    <definedName name="xlbcz001" localSheetId="13">[3]拉链属性!$A$2:$A$46</definedName>
    <definedName name="xlbqt001" localSheetId="13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<sst xmlns="http://schemas.openxmlformats.org/spreadsheetml/2006/main" count="2149" uniqueCount="448">
  <si>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</si>
  <si>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</si>
  <si>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</si>
  <si>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</si>
  <si>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</si>
  <si>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</si>
  <si>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</si>
  <si>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</si>
  <si>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</si>
  <si>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</si>
  <si>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</si>
  <si>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</si>
  <si>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</si>
  <si>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</si>
  <si>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</si>
  <si>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</si>
  <si>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</si>
  <si>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</si>
  <si>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</si>
  <si>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</si>
  <si>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</si>
  <si>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</si>
  <si>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</si>
  <si>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</si>
  <si>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</si>
  <si>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</si>
  <si>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</si>
  <si>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</si>
  <si>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</si>
  <si>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</si>
  <si>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</si>
  <si>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</si>
  <si>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</si>
  <si>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</si>
  <si>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</si>
  <si>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</si>
  <si>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</si>
  <si>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</si>
  <si>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</si>
  <si>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</si>
  <si>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</si>
  <si>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</si>
  <si>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</si>
  <si>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</si>
  <si>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</si>
  <si>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</si>
  <si>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</si>
  <si>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</si>
  <si>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</si>
  <si>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</si>
  <si>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</si>
  <si>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</si>
  <si>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</si>
  <si>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</si>
  <si>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</si>
  <si>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</si>
  <si>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</si>
  <si>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</si>
  <si>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</si>
  <si>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</si>
  <si>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</si>
  <si>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</si>
  <si>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TAJJBM81734</t>
  </si>
  <si>
    <t>合同交期</t>
  </si>
  <si>
    <t>2023/12/25-2/10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</si>
  <si>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</si>
  <si>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</si>
  <si>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</si>
  <si>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</si>
  <si>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</si>
  <si>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</si>
  <si>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</si>
  <si>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</si>
  <si>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8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</si>
  <si>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</si>
  <si>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</si>
  <si>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</si>
  <si>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</si>
  <si>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</si>
  <si>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</si>
  <si>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</si>
  <si>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</si>
  <si>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</si>
  <si>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</si>
  <si>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</si>
  <si>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</si>
  <si>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</si>
  <si>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</si>
  <si>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</si>
  <si>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</si>
  <si>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</si>
  <si>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</si>
  <si>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</si>
  <si>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</si>
  <si>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</si>
  <si>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</si>
  <si>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</si>
  <si>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</si>
  <si>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</si>
  <si>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</si>
  <si>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</si>
  <si>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</si>
  <si>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</si>
  <si>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</si>
  <si>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</si>
  <si>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</si>
  <si>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</si>
  <si>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</si>
  <si>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</si>
  <si>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</si>
  <si>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</si>
  <si>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</si>
  <si>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</si>
  <si>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</si>
  <si>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</si>
  <si>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</si>
  <si>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</si>
  <si>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</si>
  <si>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海灰蓝</t>
  </si>
  <si>
    <t>矿石蓝</t>
  </si>
  <si>
    <t>黑色</t>
  </si>
  <si>
    <t>白色</t>
  </si>
  <si>
    <t>冷木灰</t>
  </si>
  <si>
    <t>高级灰</t>
  </si>
  <si>
    <t>漫野绿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</si>
  <si>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</si>
  <si>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</si>
  <si>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</si>
  <si>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</si>
  <si>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</si>
  <si>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</si>
  <si>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</si>
  <si>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1.门筒尺寸偏短0.5CM，封筒不平服</t>
  </si>
  <si>
    <t>2.上领压线领咀处落坑，大小欠圆顺</t>
  </si>
  <si>
    <t>3.上袖容位不均匀，袖顶不圆顺</t>
  </si>
  <si>
    <t>4.埋夹骨位没对准，脚叉不顺直，有点喇叭形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</si>
  <si>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</si>
  <si>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</si>
  <si>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</si>
  <si>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</si>
  <si>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</si>
  <si>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</si>
  <si>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</si>
  <si>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</si>
  <si>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</si>
  <si>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</si>
  <si>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</si>
  <si>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</si>
  <si>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</si>
  <si>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</si>
  <si>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</si>
  <si>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</si>
  <si>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</si>
  <si>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</si>
  <si>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</si>
  <si>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</si>
  <si>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</si>
  <si>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</si>
  <si>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</si>
  <si>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</si>
  <si>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</si>
  <si>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</si>
  <si>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</si>
  <si>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</si>
  <si>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</si>
  <si>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</si>
  <si>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+0.3</t>
  </si>
  <si>
    <t>胸围</t>
  </si>
  <si>
    <t>110</t>
  </si>
  <si>
    <t>+1</t>
  </si>
  <si>
    <t>/</t>
  </si>
  <si>
    <t>腰围</t>
  </si>
  <si>
    <t>108</t>
  </si>
  <si>
    <t>摆围</t>
  </si>
  <si>
    <t>±0.5</t>
  </si>
  <si>
    <t>+0.5</t>
  </si>
  <si>
    <t>肩宽</t>
  </si>
  <si>
    <t>袖长</t>
  </si>
  <si>
    <t>±0.3</t>
  </si>
  <si>
    <t>袖肥/2</t>
  </si>
  <si>
    <t>-0.2</t>
  </si>
  <si>
    <t>袖口围/2</t>
  </si>
  <si>
    <t>下领围</t>
  </si>
  <si>
    <t>-0.5</t>
  </si>
  <si>
    <t>门禁长</t>
  </si>
  <si>
    <t>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</si>
  <si>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</si>
  <si>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</si>
  <si>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</si>
  <si>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</si>
  <si>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</si>
  <si>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</si>
  <si>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</si>
  <si>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</si>
  <si>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</si>
  <si>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</si>
  <si>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</si>
  <si>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</si>
  <si>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</si>
  <si>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</si>
  <si>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</si>
  <si>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</si>
  <si>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</si>
  <si>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</si>
  <si>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</si>
  <si>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</si>
  <si>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1、领咀压线有大小。欠圆顺</t>
  </si>
  <si>
    <t>2、脚叉打枣有歪斜</t>
  </si>
  <si>
    <t>3、线头</t>
  </si>
  <si>
    <t>【整改的严重缺陷及整改复核时间】</t>
  </si>
  <si>
    <t>以上问题车间已整改</t>
  </si>
  <si>
    <t>样品规格  SAMPLE SPEC</t>
  </si>
  <si>
    <t>3XL</t>
  </si>
  <si>
    <t>藏青</t>
  </si>
  <si>
    <t>+0.2 /</t>
  </si>
  <si>
    <t>+0.3  +0.2</t>
  </si>
  <si>
    <t>+0.2  /</t>
  </si>
  <si>
    <t>+0.5  +0.5</t>
  </si>
  <si>
    <t>+0.4  +0.5</t>
  </si>
  <si>
    <t>/  /</t>
  </si>
  <si>
    <t>+0.3  /</t>
  </si>
  <si>
    <t>+2 +1</t>
  </si>
  <si>
    <t>+1.5  +1.2</t>
  </si>
  <si>
    <t>+2  +1.5</t>
  </si>
  <si>
    <t>+2  +2</t>
  </si>
  <si>
    <t>+1  +1</t>
  </si>
  <si>
    <t>/ +1</t>
  </si>
  <si>
    <t>+2  +1</t>
  </si>
  <si>
    <t>+0.4 +0.2</t>
  </si>
  <si>
    <t>+0.5  +0.3</t>
  </si>
  <si>
    <t>+0.2  +0.2</t>
  </si>
  <si>
    <t>+0.3  +0.3</t>
  </si>
  <si>
    <t>+0.4  +0.2</t>
  </si>
  <si>
    <t>+0.2  +0.3</t>
  </si>
  <si>
    <t>+0.5  +0.2</t>
  </si>
  <si>
    <t>/  -0.2</t>
  </si>
  <si>
    <t>-0.2  /</t>
  </si>
  <si>
    <t>-0.3  -0.2</t>
  </si>
  <si>
    <t>-0.2 -0.2</t>
  </si>
  <si>
    <t>-0.2  -0.2</t>
  </si>
  <si>
    <t>-0.4  -0.2</t>
  </si>
  <si>
    <t>+0.2 +0.3</t>
  </si>
  <si>
    <t>-0.2  -0.3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</si>
  <si>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</si>
  <si>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</si>
  <si>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</si>
  <si>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</si>
  <si>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</si>
  <si>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</si>
  <si>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</si>
  <si>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</si>
  <si>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</si>
  <si>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</si>
  <si>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</si>
  <si>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</si>
  <si>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</si>
  <si>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</si>
  <si>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</si>
  <si>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</si>
  <si>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</si>
  <si>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</si>
  <si>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</si>
  <si>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</si>
  <si>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</si>
  <si>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</si>
  <si>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</si>
  <si>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</si>
  <si>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</si>
  <si>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</si>
  <si>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</si>
  <si>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</si>
  <si>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</si>
  <si>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</si>
  <si>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</si>
  <si>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</si>
  <si>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</si>
  <si>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</si>
  <si>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</si>
  <si>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</si>
  <si>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</si>
  <si>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1、上领压线领咀处大小，筒底起酒窝</t>
  </si>
  <si>
    <t>2、脚叉有长短，线紧起吊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</si>
  <si>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</si>
  <si>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</si>
  <si>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</si>
  <si>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</si>
  <si>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</si>
  <si>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</si>
  <si>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</si>
  <si>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</si>
  <si>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</si>
  <si>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</si>
  <si>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</si>
  <si>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</si>
  <si>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黑色/冷木灰</t>
  </si>
  <si>
    <t>藏青/海灰蓝</t>
  </si>
  <si>
    <t>矿石蓝/白色</t>
  </si>
  <si>
    <t>/  /  /  /</t>
  </si>
  <si>
    <t>+0.4 +0 +0.5 +0.2</t>
  </si>
  <si>
    <t>+0.3 +0 +0.2 +0.3</t>
  </si>
  <si>
    <t>+0 +0.5 +0 +0</t>
  </si>
  <si>
    <t>+2 +2 +1.2 +1.5</t>
  </si>
  <si>
    <t>+1 +1 +2 +1.5</t>
  </si>
  <si>
    <t>+1 +1 +0.5 +0.3</t>
  </si>
  <si>
    <t>+2 +1  +1.5 +1</t>
  </si>
  <si>
    <t>+1 +1 +1 +0.5</t>
  </si>
  <si>
    <t>+1 +1.5 +1.2 +1</t>
  </si>
  <si>
    <t>+1 +0.5 +0 +0.5</t>
  </si>
  <si>
    <t>+0.8 +1 +2 +1.5</t>
  </si>
  <si>
    <t>+2 +0.5 +2 +1.5</t>
  </si>
  <si>
    <t>+2 +1.5 +1 +2</t>
  </si>
  <si>
    <t>+0 +0 +0.6 +0.5</t>
  </si>
  <si>
    <t>+1 +1 +1.5 +1</t>
  </si>
  <si>
    <t>+0.3 +0 +0.2 +0</t>
  </si>
  <si>
    <t>+0.2 +0.3 +0.3 +0.5</t>
  </si>
  <si>
    <t>+0.2 +0 +0.2 +0</t>
  </si>
  <si>
    <t>-0.2 -0.2 -0.5 +0</t>
  </si>
  <si>
    <t>-0.2 +0 -0.5 +0</t>
  </si>
  <si>
    <t>+0.2 +0.3 +0.3 +0</t>
  </si>
  <si>
    <t>-0.2 +0 +0 -0.3</t>
  </si>
  <si>
    <t>+0 +0 +0.2 +0.5</t>
  </si>
  <si>
    <t>-0.3 +0 +0 -0.2</t>
  </si>
  <si>
    <t>-0.2 -0.5 +0 -0.3</t>
  </si>
  <si>
    <t>-0.4 -0.2 -0.3 -0.4</t>
  </si>
  <si>
    <t>-0.2 -0.3 +0 -0.2</t>
  </si>
  <si>
    <t>+0 -0.2 +0.3 +0</t>
  </si>
  <si>
    <t>天津科捷-美妙订单</t>
  </si>
  <si>
    <t>2、侧缝含止口，大烫要烫好</t>
  </si>
  <si>
    <t>藏青/高级灰</t>
  </si>
  <si>
    <t>+0 +0 +0 +0</t>
  </si>
  <si>
    <t>+0 +0.3 +0.5 +0</t>
  </si>
  <si>
    <t>+0 +1 +1 +0.5</t>
  </si>
  <si>
    <t>+1.5 +1 +0 +1</t>
  </si>
  <si>
    <t>+1 +1  +0 +1</t>
  </si>
  <si>
    <t>+2 +1 +1 +0.6</t>
  </si>
  <si>
    <t>+2 +1.5 +1.2 +1</t>
  </si>
  <si>
    <t>+1 +0.5 +0 +1</t>
  </si>
  <si>
    <t>+0 +0.5 +1 +1</t>
  </si>
  <si>
    <t>+0.6 +0.5 +0 +0.3</t>
  </si>
  <si>
    <t>+0.2 +0.5 +0.3 +0.2</t>
  </si>
  <si>
    <t>+0.5 +0 +0 +0.3</t>
  </si>
  <si>
    <t>+0.3 +0.2 +0.3 +0</t>
  </si>
  <si>
    <t>+0.5 +0.3 +0 +0.5</t>
  </si>
  <si>
    <t>+0.3 +0.5 +0.5 +0.2</t>
  </si>
  <si>
    <t>天津科捷+电商</t>
  </si>
  <si>
    <t>1、上领压线领咀处大小，筒底起酒窝，侧缝含止口</t>
  </si>
  <si>
    <t>优溢  最后一批9147件查货</t>
  </si>
  <si>
    <t>冷木灰/高级灰</t>
  </si>
  <si>
    <t>+0 +0.5 +0.5 +1</t>
  </si>
  <si>
    <t>+0.5 +0.3 +1 +0.5</t>
  </si>
  <si>
    <t>采购凭证编号：CGDD24040100046</t>
  </si>
  <si>
    <t>2、埋夹骨位没对准，脚叉不顺直，有点喇叭形</t>
  </si>
  <si>
    <t>魏毓</t>
  </si>
  <si>
    <t xml:space="preserve">优溢  </t>
  </si>
  <si>
    <t>+2 +1 +1.2 +1.5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</si>
  <si>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</si>
  <si>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</si>
  <si>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</si>
  <si>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</si>
  <si>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</si>
  <si>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</si>
  <si>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</si>
  <si>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</si>
  <si>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</si>
  <si>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</si>
  <si>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</si>
  <si>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</si>
  <si>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</si>
  <si>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</si>
  <si>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</si>
  <si>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</si>
  <si>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K2324094</t>
  </si>
  <si>
    <t>高弹珠地布</t>
  </si>
  <si>
    <t>新颜</t>
  </si>
  <si>
    <t>K2323802</t>
  </si>
  <si>
    <t>K2325632</t>
  </si>
  <si>
    <t>K2326370</t>
  </si>
  <si>
    <t>K2324757</t>
  </si>
  <si>
    <t>K2324759</t>
  </si>
  <si>
    <t>K2325630</t>
  </si>
  <si>
    <t>蓝黑</t>
  </si>
  <si>
    <t>K2326536</t>
  </si>
  <si>
    <t>K2405020</t>
  </si>
  <si>
    <t>TAJJBM81734-1</t>
  </si>
  <si>
    <t>K2405028</t>
  </si>
  <si>
    <t>K2404807</t>
  </si>
  <si>
    <t>K2404806</t>
  </si>
  <si>
    <t>翻单3-30</t>
  </si>
  <si>
    <t>制表时间：2023/11/3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</si>
  <si>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</si>
  <si>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</si>
  <si>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</si>
  <si>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</si>
  <si>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</si>
  <si>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</si>
  <si>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</si>
  <si>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</si>
  <si>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</si>
  <si>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</si>
  <si>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</si>
  <si>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</si>
  <si>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</si>
  <si>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</si>
  <si>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</si>
  <si>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</si>
  <si>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</si>
  <si>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</si>
  <si>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</si>
  <si>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</si>
  <si>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</si>
  <si>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</si>
  <si>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</si>
  <si>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</si>
  <si>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物料6</t>
  </si>
  <si>
    <t>物料7</t>
  </si>
  <si>
    <t>物料8</t>
  </si>
  <si>
    <t>物料9</t>
  </si>
  <si>
    <t>物料10</t>
  </si>
  <si>
    <t>翻单4-2</t>
  </si>
  <si>
    <t>制表时间：2023/11/5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</si>
  <si>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</si>
  <si>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</si>
  <si>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</si>
  <si>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</si>
  <si>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</si>
  <si>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</si>
  <si>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</si>
  <si>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</si>
  <si>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</si>
  <si>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</si>
  <si>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</si>
  <si>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</si>
  <si>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</si>
  <si>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</si>
  <si>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</si>
  <si>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</si>
  <si>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左前+筒</t>
  </si>
  <si>
    <t>烫标</t>
  </si>
  <si>
    <t>印花</t>
  </si>
  <si>
    <t>无脱落开裂</t>
  </si>
  <si>
    <t>翻单4-5</t>
  </si>
  <si>
    <t>制表时间：2023/11/13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</si>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</sst>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6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8" borderId="85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6" applyNumberFormat="0" applyFill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3" fillId="0" borderId="8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8" applyNumberFormat="0" applyAlignment="0" applyProtection="0">
      <alignment vertical="center"/>
    </xf>
    <xf numFmtId="0" fontId="65" fillId="10" borderId="89" applyNumberFormat="0" applyAlignment="0" applyProtection="0">
      <alignment vertical="center"/>
    </xf>
    <xf numFmtId="0" fontId="66" fillId="10" borderId="88" applyNumberFormat="0" applyAlignment="0" applyProtection="0">
      <alignment vertical="center"/>
    </xf>
    <xf numFmtId="0" fontId="67" fillId="11" borderId="90" applyNumberFormat="0" applyAlignment="0" applyProtection="0">
      <alignment vertical="center"/>
    </xf>
    <xf numFmtId="0" fontId="68" fillId="0" borderId="91" applyNumberFormat="0" applyFill="0" applyAlignment="0" applyProtection="0">
      <alignment vertical="center"/>
    </xf>
    <xf numFmtId="0" fontId="69" fillId="0" borderId="92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75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>
      <alignment vertical="center"/>
    </xf>
  </cellStyleXfs>
  <cellXfs count="4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3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/>
    </xf>
    <xf numFmtId="49" fontId="26" fillId="0" borderId="2" xfId="51" applyNumberFormat="1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left"/>
    </xf>
    <xf numFmtId="177" fontId="25" fillId="0" borderId="2" xfId="55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49" fontId="25" fillId="0" borderId="2" xfId="6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/>
    </xf>
    <xf numFmtId="177" fontId="30" fillId="0" borderId="2" xfId="0" applyNumberFormat="1" applyFont="1" applyFill="1" applyBorder="1" applyAlignment="1">
      <alignment horizontal="center" vertical="center"/>
    </xf>
    <xf numFmtId="0" fontId="31" fillId="0" borderId="2" xfId="60" applyFont="1" applyFill="1" applyBorder="1" applyAlignment="1">
      <alignment horizontal="left"/>
    </xf>
    <xf numFmtId="0" fontId="32" fillId="0" borderId="2" xfId="60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shrinkToFit="1"/>
    </xf>
    <xf numFmtId="0" fontId="29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4" fillId="0" borderId="0" xfId="53" applyFont="1" applyFill="1" applyAlignment="1"/>
    <xf numFmtId="0" fontId="17" fillId="0" borderId="2" xfId="53" applyFont="1" applyFill="1" applyBorder="1" applyAlignment="1">
      <alignment horizontal="center"/>
    </xf>
    <xf numFmtId="0" fontId="17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49" fontId="35" fillId="0" borderId="2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3" fillId="0" borderId="0" xfId="52" applyFill="1" applyBorder="1" applyAlignment="1">
      <alignment horizontal="left" vertical="center"/>
    </xf>
    <xf numFmtId="0" fontId="13" fillId="0" borderId="0" xfId="52" applyFont="1" applyFill="1" applyAlignment="1">
      <alignment horizontal="left" vertical="center"/>
    </xf>
    <xf numFmtId="0" fontId="13" fillId="0" borderId="0" xfId="52" applyFill="1" applyAlignment="1">
      <alignment horizontal="left" vertical="center"/>
    </xf>
    <xf numFmtId="0" fontId="36" fillId="0" borderId="11" xfId="52" applyFont="1" applyBorder="1" applyAlignment="1">
      <alignment horizontal="center" vertical="top"/>
    </xf>
    <xf numFmtId="0" fontId="37" fillId="0" borderId="12" xfId="52" applyFont="1" applyFill="1" applyBorder="1" applyAlignment="1">
      <alignment horizontal="left" vertical="center"/>
    </xf>
    <xf numFmtId="0" fontId="20" fillId="0" borderId="13" xfId="52" applyFont="1" applyFill="1" applyBorder="1" applyAlignment="1">
      <alignment horizontal="left" vertical="center"/>
    </xf>
    <xf numFmtId="0" fontId="37" fillId="0" borderId="13" xfId="52" applyFont="1" applyFill="1" applyBorder="1" applyAlignment="1">
      <alignment horizontal="center" vertical="center"/>
    </xf>
    <xf numFmtId="0" fontId="24" fillId="0" borderId="13" xfId="52" applyFont="1" applyFill="1" applyBorder="1" applyAlignment="1">
      <alignment vertical="center"/>
    </xf>
    <xf numFmtId="0" fontId="37" fillId="0" borderId="13" xfId="52" applyFont="1" applyFill="1" applyBorder="1" applyAlignment="1">
      <alignment vertical="center"/>
    </xf>
    <xf numFmtId="0" fontId="20" fillId="0" borderId="14" xfId="52" applyFont="1" applyBorder="1" applyAlignment="1">
      <alignment horizontal="left" vertical="center"/>
    </xf>
    <xf numFmtId="0" fontId="20" fillId="0" borderId="15" xfId="52" applyFont="1" applyBorder="1" applyAlignment="1">
      <alignment horizontal="left" vertical="center"/>
    </xf>
    <xf numFmtId="0" fontId="37" fillId="0" borderId="16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left" vertical="center"/>
    </xf>
    <xf numFmtId="0" fontId="37" fillId="0" borderId="14" xfId="52" applyFont="1" applyFill="1" applyBorder="1" applyAlignment="1">
      <alignment vertical="center"/>
    </xf>
    <xf numFmtId="58" fontId="24" fillId="0" borderId="14" xfId="52" applyNumberFormat="1" applyFont="1" applyFill="1" applyBorder="1" applyAlignment="1">
      <alignment horizontal="center" vertical="center"/>
    </xf>
    <xf numFmtId="0" fontId="24" fillId="0" borderId="14" xfId="52" applyFont="1" applyFill="1" applyBorder="1" applyAlignment="1">
      <alignment horizontal="center" vertical="center"/>
    </xf>
    <xf numFmtId="0" fontId="37" fillId="0" borderId="14" xfId="52" applyFont="1" applyFill="1" applyBorder="1" applyAlignment="1">
      <alignment horizontal="center" vertical="center"/>
    </xf>
    <xf numFmtId="0" fontId="37" fillId="0" borderId="16" xfId="52" applyFont="1" applyFill="1" applyBorder="1" applyAlignment="1">
      <alignment horizontal="left" vertical="center"/>
    </xf>
    <xf numFmtId="0" fontId="37" fillId="0" borderId="14" xfId="52" applyFont="1" applyFill="1" applyBorder="1" applyAlignment="1">
      <alignment horizontal="left" vertical="center"/>
    </xf>
    <xf numFmtId="0" fontId="37" fillId="0" borderId="17" xfId="52" applyFont="1" applyFill="1" applyBorder="1" applyAlignment="1">
      <alignment vertical="center"/>
    </xf>
    <xf numFmtId="0" fontId="20" fillId="0" borderId="18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7" fillId="0" borderId="12" xfId="52" applyFont="1" applyFill="1" applyBorder="1" applyAlignment="1">
      <alignment vertical="center"/>
    </xf>
    <xf numFmtId="0" fontId="37" fillId="3" borderId="19" xfId="52" applyFont="1" applyFill="1" applyBorder="1" applyAlignment="1">
      <alignment horizontal="left" vertical="center"/>
    </xf>
    <xf numFmtId="0" fontId="37" fillId="3" borderId="20" xfId="52" applyFont="1" applyFill="1" applyBorder="1" applyAlignment="1">
      <alignment horizontal="left" vertical="center"/>
    </xf>
    <xf numFmtId="0" fontId="24" fillId="0" borderId="14" xfId="52" applyFont="1" applyFill="1" applyBorder="1" applyAlignment="1">
      <alignment horizontal="left" vertical="center"/>
    </xf>
    <xf numFmtId="0" fontId="24" fillId="0" borderId="14" xfId="52" applyFont="1" applyFill="1" applyBorder="1" applyAlignment="1">
      <alignment vertical="center"/>
    </xf>
    <xf numFmtId="0" fontId="24" fillId="0" borderId="21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7" fillId="0" borderId="13" xfId="52" applyFont="1" applyFill="1" applyBorder="1" applyAlignment="1">
      <alignment horizontal="left" vertical="center"/>
    </xf>
    <xf numFmtId="0" fontId="24" fillId="0" borderId="16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16" xfId="52" applyFont="1" applyFill="1" applyBorder="1" applyAlignment="1">
      <alignment horizontal="left" vertical="center" wrapText="1"/>
    </xf>
    <xf numFmtId="0" fontId="24" fillId="0" borderId="14" xfId="52" applyFont="1" applyFill="1" applyBorder="1" applyAlignment="1">
      <alignment horizontal="left" vertical="center" wrapText="1"/>
    </xf>
    <xf numFmtId="0" fontId="37" fillId="0" borderId="17" xfId="52" applyFont="1" applyFill="1" applyBorder="1" applyAlignment="1">
      <alignment horizontal="left" vertical="center"/>
    </xf>
    <xf numFmtId="0" fontId="13" fillId="0" borderId="18" xfId="52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horizontal="right" vertical="center"/>
    </xf>
    <xf numFmtId="0" fontId="38" fillId="0" borderId="12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center" vertical="center"/>
    </xf>
    <xf numFmtId="58" fontId="24" fillId="0" borderId="18" xfId="52" applyNumberFormat="1" applyFont="1" applyFill="1" applyBorder="1" applyAlignment="1">
      <alignment horizontal="center" vertical="center"/>
    </xf>
    <xf numFmtId="0" fontId="37" fillId="0" borderId="18" xfId="52" applyFont="1" applyFill="1" applyBorder="1" applyAlignment="1">
      <alignment horizontal="center" vertical="center"/>
    </xf>
    <xf numFmtId="0" fontId="24" fillId="0" borderId="13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37" fillId="0" borderId="15" xfId="52" applyFont="1" applyFill="1" applyBorder="1" applyAlignment="1">
      <alignment horizontal="center" vertical="center"/>
    </xf>
    <xf numFmtId="0" fontId="24" fillId="0" borderId="15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3" borderId="29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15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15" xfId="52" applyFont="1" applyFill="1" applyBorder="1" applyAlignment="1">
      <alignment horizontal="left" vertical="center" wrapText="1"/>
    </xf>
    <xf numFmtId="0" fontId="13" fillId="0" borderId="28" xfId="52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15" xfId="52" applyFont="1" applyFill="1" applyBorder="1" applyAlignment="1">
      <alignment horizontal="center" vertical="center"/>
    </xf>
    <xf numFmtId="0" fontId="24" fillId="0" borderId="15" xfId="52" applyFont="1" applyFill="1" applyBorder="1" applyAlignment="1">
      <alignment horizontal="center" vertical="center" wrapText="1"/>
    </xf>
    <xf numFmtId="0" fontId="13" fillId="0" borderId="30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right" vertical="center"/>
    </xf>
    <xf numFmtId="0" fontId="24" fillId="0" borderId="31" xfId="52" applyFont="1" applyFill="1" applyBorder="1" applyAlignment="1">
      <alignment horizontal="center" vertical="center"/>
    </xf>
    <xf numFmtId="0" fontId="38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center" vertical="center"/>
    </xf>
    <xf numFmtId="0" fontId="37" fillId="0" borderId="1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14" fontId="23" fillId="0" borderId="0" xfId="53" applyNumberFormat="1" applyFont="1" applyFill="1" applyAlignment="1"/>
    <xf numFmtId="0" fontId="35" fillId="0" borderId="0" xfId="53" applyFont="1" applyFill="1" applyAlignment="1">
      <alignment horizontal="center"/>
    </xf>
    <xf numFmtId="0" fontId="0" fillId="0" borderId="2" xfId="52" applyFont="1" applyFill="1" applyBorder="1" applyAlignment="1">
      <alignment horizontal="center" vertical="center"/>
    </xf>
    <xf numFmtId="0" fontId="40" fillId="0" borderId="2" xfId="52" applyFont="1" applyFill="1" applyBorder="1" applyAlignment="1">
      <alignment horizontal="center" vertical="center"/>
    </xf>
    <xf numFmtId="0" fontId="17" fillId="0" borderId="2" xfId="53" applyFont="1" applyFill="1" applyBorder="1" applyAlignment="1"/>
    <xf numFmtId="0" fontId="24" fillId="0" borderId="2" xfId="0" applyNumberFormat="1" applyFont="1" applyFill="1" applyBorder="1" applyAlignment="1">
      <alignment horizontal="center" shrinkToFit="1"/>
    </xf>
    <xf numFmtId="0" fontId="20" fillId="0" borderId="2" xfId="0" applyNumberFormat="1" applyFont="1" applyFill="1" applyBorder="1" applyAlignment="1">
      <alignment horizontal="center" shrinkToFit="1"/>
    </xf>
    <xf numFmtId="0" fontId="41" fillId="0" borderId="2" xfId="0" applyNumberFormat="1" applyFont="1" applyFill="1" applyBorder="1" applyAlignment="1">
      <alignment horizontal="center" vertical="center"/>
    </xf>
    <xf numFmtId="0" fontId="42" fillId="0" borderId="2" xfId="59" applyFont="1" applyFill="1" applyBorder="1" applyAlignment="1">
      <alignment horizontal="center"/>
    </xf>
    <xf numFmtId="0" fontId="43" fillId="0" borderId="2" xfId="0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>
      <alignment horizontal="center"/>
    </xf>
    <xf numFmtId="0" fontId="13" fillId="0" borderId="0" xfId="52" applyFont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20" fillId="0" borderId="33" xfId="52" applyFont="1" applyBorder="1" applyAlignment="1">
      <alignment horizontal="center" vertical="center"/>
    </xf>
    <xf numFmtId="0" fontId="39" fillId="0" borderId="33" xfId="52" applyFont="1" applyBorder="1" applyAlignment="1">
      <alignment horizontal="center" vertical="center"/>
    </xf>
    <xf numFmtId="0" fontId="38" fillId="0" borderId="33" xfId="52" applyFont="1" applyBorder="1" applyAlignment="1">
      <alignment horizontal="left" vertical="center"/>
    </xf>
    <xf numFmtId="0" fontId="38" fillId="0" borderId="12" xfId="52" applyFont="1" applyBorder="1" applyAlignment="1">
      <alignment horizontal="center" vertical="center"/>
    </xf>
    <xf numFmtId="0" fontId="38" fillId="0" borderId="13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9" fillId="0" borderId="12" xfId="52" applyFont="1" applyBorder="1" applyAlignment="1">
      <alignment horizontal="center" vertical="center"/>
    </xf>
    <xf numFmtId="0" fontId="39" fillId="0" borderId="13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38" fillId="0" borderId="16" xfId="52" applyFont="1" applyBorder="1" applyAlignment="1">
      <alignment horizontal="left" vertical="center"/>
    </xf>
    <xf numFmtId="0" fontId="38" fillId="0" borderId="14" xfId="52" applyFont="1" applyBorder="1" applyAlignment="1">
      <alignment horizontal="left" vertical="center"/>
    </xf>
    <xf numFmtId="14" fontId="20" fillId="0" borderId="14" xfId="52" applyNumberFormat="1" applyFont="1" applyBorder="1" applyAlignment="1">
      <alignment horizontal="center" vertical="center"/>
    </xf>
    <xf numFmtId="14" fontId="20" fillId="0" borderId="15" xfId="52" applyNumberFormat="1" applyFont="1" applyBorder="1" applyAlignment="1">
      <alignment horizontal="center" vertical="center"/>
    </xf>
    <xf numFmtId="0" fontId="38" fillId="0" borderId="16" xfId="52" applyFont="1" applyBorder="1" applyAlignment="1">
      <alignment vertical="center"/>
    </xf>
    <xf numFmtId="49" fontId="20" fillId="0" borderId="14" xfId="52" applyNumberFormat="1" applyFont="1" applyBorder="1" applyAlignment="1">
      <alignment horizontal="center" vertical="center"/>
    </xf>
    <xf numFmtId="0" fontId="20" fillId="0" borderId="15" xfId="52" applyFont="1" applyBorder="1" applyAlignment="1">
      <alignment horizontal="center" vertical="center"/>
    </xf>
    <xf numFmtId="0" fontId="20" fillId="0" borderId="34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0" fillId="0" borderId="16" xfId="52" applyFont="1" applyBorder="1" applyAlignment="1">
      <alignment horizontal="left" vertical="center"/>
    </xf>
    <xf numFmtId="0" fontId="46" fillId="0" borderId="17" xfId="52" applyFont="1" applyBorder="1" applyAlignment="1">
      <alignment vertical="center"/>
    </xf>
    <xf numFmtId="0" fontId="38" fillId="0" borderId="17" xfId="52" applyFont="1" applyBorder="1" applyAlignment="1">
      <alignment horizontal="left" vertical="center"/>
    </xf>
    <xf numFmtId="0" fontId="38" fillId="0" borderId="18" xfId="52" applyFont="1" applyBorder="1" applyAlignment="1">
      <alignment horizontal="left" vertical="center"/>
    </xf>
    <xf numFmtId="14" fontId="20" fillId="0" borderId="18" xfId="52" applyNumberFormat="1" applyFont="1" applyBorder="1" applyAlignment="1">
      <alignment horizontal="center" vertical="center"/>
    </xf>
    <xf numFmtId="14" fontId="20" fillId="0" borderId="28" xfId="52" applyNumberFormat="1" applyFont="1" applyBorder="1" applyAlignment="1">
      <alignment horizontal="center" vertical="center"/>
    </xf>
    <xf numFmtId="0" fontId="39" fillId="0" borderId="0" xfId="52" applyFont="1" applyBorder="1" applyAlignment="1">
      <alignment horizontal="left" vertical="center"/>
    </xf>
    <xf numFmtId="0" fontId="38" fillId="0" borderId="12" xfId="52" applyFont="1" applyBorder="1" applyAlignment="1">
      <alignment vertical="center"/>
    </xf>
    <xf numFmtId="0" fontId="13" fillId="0" borderId="13" xfId="52" applyFont="1" applyBorder="1" applyAlignment="1">
      <alignment horizontal="left" vertical="center"/>
    </xf>
    <xf numFmtId="0" fontId="20" fillId="0" borderId="13" xfId="52" applyFont="1" applyBorder="1" applyAlignment="1">
      <alignment horizontal="left" vertical="center"/>
    </xf>
    <xf numFmtId="0" fontId="13" fillId="0" borderId="13" xfId="52" applyFont="1" applyBorder="1" applyAlignment="1">
      <alignment vertical="center"/>
    </xf>
    <xf numFmtId="0" fontId="38" fillId="0" borderId="13" xfId="52" applyFont="1" applyBorder="1" applyAlignment="1">
      <alignment vertical="center"/>
    </xf>
    <xf numFmtId="0" fontId="13" fillId="0" borderId="14" xfId="52" applyFont="1" applyBorder="1" applyAlignment="1">
      <alignment horizontal="left" vertical="center"/>
    </xf>
    <xf numFmtId="0" fontId="13" fillId="0" borderId="14" xfId="52" applyFont="1" applyBorder="1" applyAlignment="1">
      <alignment vertical="center"/>
    </xf>
    <xf numFmtId="0" fontId="38" fillId="0" borderId="14" xfId="52" applyFont="1" applyBorder="1" applyAlignment="1">
      <alignment vertical="center"/>
    </xf>
    <xf numFmtId="0" fontId="38" fillId="0" borderId="0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 wrapText="1"/>
    </xf>
    <xf numFmtId="0" fontId="24" fillId="0" borderId="20" xfId="52" applyFont="1" applyBorder="1" applyAlignment="1">
      <alignment horizontal="left" vertical="center" wrapText="1"/>
    </xf>
    <xf numFmtId="0" fontId="24" fillId="0" borderId="36" xfId="52" applyFont="1" applyBorder="1" applyAlignment="1">
      <alignment horizontal="left" vertical="center" wrapText="1"/>
    </xf>
    <xf numFmtId="0" fontId="24" fillId="0" borderId="23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20" fillId="0" borderId="17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24" fillId="0" borderId="12" xfId="52" applyFont="1" applyBorder="1" applyAlignment="1">
      <alignment horizontal="left" vertical="center" wrapText="1"/>
    </xf>
    <xf numFmtId="0" fontId="24" fillId="0" borderId="13" xfId="52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7" xfId="52" applyFont="1" applyBorder="1" applyAlignment="1">
      <alignment horizontal="center" vertical="center"/>
    </xf>
    <xf numFmtId="0" fontId="38" fillId="0" borderId="18" xfId="52" applyFont="1" applyBorder="1" applyAlignment="1">
      <alignment horizontal="center" vertical="center"/>
    </xf>
    <xf numFmtId="0" fontId="38" fillId="0" borderId="16" xfId="52" applyFont="1" applyBorder="1" applyAlignment="1">
      <alignment horizontal="center" vertical="center"/>
    </xf>
    <xf numFmtId="0" fontId="38" fillId="0" borderId="14" xfId="52" applyFont="1" applyBorder="1" applyAlignment="1">
      <alignment horizontal="center" vertical="center"/>
    </xf>
    <xf numFmtId="0" fontId="37" fillId="0" borderId="14" xfId="52" applyFont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9" fillId="0" borderId="39" xfId="52" applyFont="1" applyBorder="1" applyAlignment="1">
      <alignment vertical="center"/>
    </xf>
    <xf numFmtId="0" fontId="20" fillId="0" borderId="40" xfId="52" applyFont="1" applyBorder="1" applyAlignment="1">
      <alignment horizontal="center" vertical="center"/>
    </xf>
    <xf numFmtId="0" fontId="39" fillId="0" borderId="40" xfId="52" applyFont="1" applyBorder="1" applyAlignment="1">
      <alignment vertical="center"/>
    </xf>
    <xf numFmtId="58" fontId="13" fillId="0" borderId="40" xfId="52" applyNumberFormat="1" applyFont="1" applyBorder="1" applyAlignment="1">
      <alignment vertical="center"/>
    </xf>
    <xf numFmtId="0" fontId="39" fillId="0" borderId="40" xfId="52" applyFont="1" applyBorder="1" applyAlignment="1">
      <alignment horizontal="center" vertical="center"/>
    </xf>
    <xf numFmtId="0" fontId="39" fillId="0" borderId="41" xfId="52" applyFont="1" applyFill="1" applyBorder="1" applyAlignment="1">
      <alignment horizontal="left" vertical="center"/>
    </xf>
    <xf numFmtId="0" fontId="39" fillId="0" borderId="40" xfId="52" applyFont="1" applyFill="1" applyBorder="1" applyAlignment="1">
      <alignment horizontal="left" vertical="center"/>
    </xf>
    <xf numFmtId="0" fontId="39" fillId="0" borderId="42" xfId="52" applyFont="1" applyFill="1" applyBorder="1" applyAlignment="1">
      <alignment horizontal="center" vertical="center"/>
    </xf>
    <xf numFmtId="0" fontId="39" fillId="0" borderId="43" xfId="52" applyFont="1" applyFill="1" applyBorder="1" applyAlignment="1">
      <alignment horizontal="center" vertical="center"/>
    </xf>
    <xf numFmtId="0" fontId="39" fillId="0" borderId="17" xfId="52" applyFont="1" applyFill="1" applyBorder="1" applyAlignment="1">
      <alignment horizontal="center" vertical="center"/>
    </xf>
    <xf numFmtId="0" fontId="39" fillId="0" borderId="18" xfId="52" applyFont="1" applyFill="1" applyBorder="1" applyAlignment="1">
      <alignment horizontal="center" vertical="center"/>
    </xf>
    <xf numFmtId="0" fontId="13" fillId="0" borderId="33" xfId="52" applyFont="1" applyBorder="1" applyAlignment="1">
      <alignment horizontal="center" vertical="center"/>
    </xf>
    <xf numFmtId="0" fontId="13" fillId="0" borderId="44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37" fillId="0" borderId="13" xfId="52" applyFont="1" applyBorder="1" applyAlignment="1">
      <alignment horizontal="left" vertical="center"/>
    </xf>
    <xf numFmtId="0" fontId="37" fillId="0" borderId="27" xfId="52" applyFont="1" applyBorder="1" applyAlignment="1">
      <alignment horizontal="left" vertical="center"/>
    </xf>
    <xf numFmtId="0" fontId="37" fillId="0" borderId="21" xfId="52" applyFont="1" applyBorder="1" applyAlignment="1">
      <alignment horizontal="left" vertical="center"/>
    </xf>
    <xf numFmtId="0" fontId="37" fillId="0" borderId="22" xfId="52" applyFont="1" applyBorder="1" applyAlignment="1">
      <alignment horizontal="left" vertical="center"/>
    </xf>
    <xf numFmtId="0" fontId="37" fillId="0" borderId="30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15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37" fillId="0" borderId="15" xfId="52" applyFont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20" fillId="0" borderId="45" xfId="52" applyFont="1" applyBorder="1" applyAlignment="1">
      <alignment horizontal="center" vertical="center"/>
    </xf>
    <xf numFmtId="0" fontId="39" fillId="0" borderId="46" xfId="52" applyFont="1" applyFill="1" applyBorder="1" applyAlignment="1">
      <alignment horizontal="left" vertical="center"/>
    </xf>
    <xf numFmtId="0" fontId="39" fillId="0" borderId="47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19" fillId="0" borderId="48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center" vertical="center"/>
    </xf>
    <xf numFmtId="0" fontId="20" fillId="0" borderId="49" xfId="52" applyFont="1" applyFill="1" applyBorder="1" applyAlignment="1">
      <alignment horizontal="center" vertical="center"/>
    </xf>
    <xf numFmtId="0" fontId="19" fillId="0" borderId="50" xfId="52" applyFont="1" applyFill="1" applyBorder="1" applyAlignment="1">
      <alignment horizontal="center" vertical="center"/>
    </xf>
    <xf numFmtId="0" fontId="19" fillId="0" borderId="51" xfId="52" applyFont="1" applyFill="1" applyBorder="1" applyAlignment="1">
      <alignment vertical="center"/>
    </xf>
    <xf numFmtId="0" fontId="21" fillId="0" borderId="51" xfId="52" applyFont="1" applyFill="1" applyBorder="1" applyAlignment="1">
      <alignment horizontal="center" vertical="center"/>
    </xf>
    <xf numFmtId="0" fontId="22" fillId="0" borderId="52" xfId="53" applyFont="1" applyFill="1" applyBorder="1" applyAlignment="1" applyProtection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7" fillId="0" borderId="7" xfId="55" applyFont="1" applyFill="1" applyBorder="1" applyAlignment="1">
      <alignment horizontal="center"/>
    </xf>
    <xf numFmtId="0" fontId="25" fillId="0" borderId="4" xfId="55" applyFont="1" applyFill="1" applyBorder="1" applyAlignment="1">
      <alignment horizontal="center"/>
    </xf>
    <xf numFmtId="49" fontId="25" fillId="0" borderId="4" xfId="61" applyNumberFormat="1" applyFont="1" applyFill="1" applyBorder="1" applyAlignment="1">
      <alignment horizontal="center" vertical="center"/>
    </xf>
    <xf numFmtId="0" fontId="33" fillId="0" borderId="53" xfId="0" applyNumberFormat="1" applyFont="1" applyFill="1" applyBorder="1" applyAlignment="1">
      <alignment shrinkToFit="1"/>
    </xf>
    <xf numFmtId="0" fontId="29" fillId="0" borderId="54" xfId="0" applyNumberFormat="1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51" xfId="53" applyFont="1" applyFill="1" applyBorder="1" applyAlignment="1">
      <alignment horizontal="center"/>
    </xf>
    <xf numFmtId="0" fontId="19" fillId="0" borderId="51" xfId="52" applyFont="1" applyFill="1" applyBorder="1" applyAlignment="1">
      <alignment horizontal="left" vertical="center"/>
    </xf>
    <xf numFmtId="0" fontId="17" fillId="0" borderId="51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23" fillId="0" borderId="57" xfId="53" applyFont="1" applyFill="1" applyBorder="1" applyAlignment="1" applyProtection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179" fontId="27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5" fillId="0" borderId="14" xfId="54" applyNumberFormat="1" applyFont="1" applyFill="1" applyBorder="1" applyAlignment="1">
      <alignment horizontal="center" vertical="center"/>
    </xf>
    <xf numFmtId="0" fontId="27" fillId="0" borderId="14" xfId="0" applyNumberFormat="1" applyFont="1" applyFill="1" applyBorder="1" applyAlignment="1">
      <alignment horizontal="center" vertical="center"/>
    </xf>
    <xf numFmtId="179" fontId="27" fillId="0" borderId="14" xfId="0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/>
    <xf numFmtId="0" fontId="27" fillId="0" borderId="60" xfId="0" applyNumberFormat="1" applyFont="1" applyFill="1" applyBorder="1" applyAlignment="1">
      <alignment horizontal="center" vertical="center"/>
    </xf>
    <xf numFmtId="49" fontId="35" fillId="0" borderId="60" xfId="54" applyNumberFormat="1" applyFont="1" applyFill="1" applyBorder="1" applyAlignment="1">
      <alignment horizontal="center" vertical="center"/>
    </xf>
    <xf numFmtId="0" fontId="17" fillId="0" borderId="61" xfId="53" applyFont="1" applyFill="1" applyBorder="1" applyAlignment="1">
      <alignment horizontal="center"/>
    </xf>
    <xf numFmtId="49" fontId="17" fillId="0" borderId="62" xfId="53" applyNumberFormat="1" applyFont="1" applyFill="1" applyBorder="1" applyAlignment="1">
      <alignment horizontal="center"/>
    </xf>
    <xf numFmtId="49" fontId="35" fillId="0" borderId="62" xfId="54" applyNumberFormat="1" applyFont="1" applyFill="1" applyBorder="1" applyAlignment="1">
      <alignment horizontal="center" vertical="center"/>
    </xf>
    <xf numFmtId="49" fontId="35" fillId="0" borderId="63" xfId="54" applyNumberFormat="1" applyFont="1" applyFill="1" applyBorder="1" applyAlignment="1">
      <alignment horizontal="center" vertical="center"/>
    </xf>
    <xf numFmtId="0" fontId="13" fillId="0" borderId="0" xfId="52" applyFont="1" applyBorder="1" applyAlignment="1">
      <alignment horizontal="left" vertical="center"/>
    </xf>
    <xf numFmtId="0" fontId="47" fillId="0" borderId="11" xfId="52" applyFont="1" applyBorder="1" applyAlignment="1">
      <alignment horizontal="center" vertical="top"/>
    </xf>
    <xf numFmtId="0" fontId="20" fillId="0" borderId="64" xfId="52" applyFont="1" applyBorder="1" applyAlignment="1">
      <alignment horizontal="center" vertical="center"/>
    </xf>
    <xf numFmtId="0" fontId="20" fillId="0" borderId="31" xfId="52" applyFont="1" applyBorder="1" applyAlignment="1">
      <alignment horizontal="center" vertical="center"/>
    </xf>
    <xf numFmtId="0" fontId="38" fillId="0" borderId="65" xfId="52" applyFont="1" applyBorder="1" applyAlignment="1">
      <alignment horizontal="left" vertical="center"/>
    </xf>
    <xf numFmtId="0" fontId="38" fillId="0" borderId="11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0" fontId="39" fillId="0" borderId="41" xfId="52" applyFont="1" applyBorder="1" applyAlignment="1">
      <alignment horizontal="left" vertical="center"/>
    </xf>
    <xf numFmtId="0" fontId="39" fillId="0" borderId="40" xfId="52" applyFont="1" applyBorder="1" applyAlignment="1">
      <alignment horizontal="left" vertical="center"/>
    </xf>
    <xf numFmtId="0" fontId="38" fillId="0" borderId="42" xfId="52" applyFont="1" applyBorder="1" applyAlignment="1">
      <alignment vertical="center"/>
    </xf>
    <xf numFmtId="0" fontId="13" fillId="0" borderId="43" xfId="52" applyFont="1" applyBorder="1" applyAlignment="1">
      <alignment horizontal="left" vertical="center"/>
    </xf>
    <xf numFmtId="0" fontId="20" fillId="0" borderId="43" xfId="52" applyFont="1" applyBorder="1" applyAlignment="1">
      <alignment horizontal="left" vertical="center"/>
    </xf>
    <xf numFmtId="0" fontId="13" fillId="0" borderId="43" xfId="52" applyFont="1" applyBorder="1" applyAlignment="1">
      <alignment vertical="center"/>
    </xf>
    <xf numFmtId="0" fontId="38" fillId="0" borderId="43" xfId="52" applyFont="1" applyBorder="1" applyAlignment="1">
      <alignment vertical="center"/>
    </xf>
    <xf numFmtId="0" fontId="38" fillId="0" borderId="42" xfId="52" applyFont="1" applyBorder="1" applyAlignment="1">
      <alignment horizontal="center" vertical="center"/>
    </xf>
    <xf numFmtId="0" fontId="20" fillId="0" borderId="43" xfId="52" applyFont="1" applyBorder="1" applyAlignment="1">
      <alignment horizontal="center" vertical="center"/>
    </xf>
    <xf numFmtId="0" fontId="38" fillId="0" borderId="43" xfId="52" applyFont="1" applyBorder="1" applyAlignment="1">
      <alignment horizontal="center" vertical="center"/>
    </xf>
    <xf numFmtId="0" fontId="13" fillId="0" borderId="43" xfId="52" applyFont="1" applyBorder="1" applyAlignment="1">
      <alignment horizontal="center" vertical="center"/>
    </xf>
    <xf numFmtId="0" fontId="20" fillId="0" borderId="14" xfId="52" applyFont="1" applyBorder="1" applyAlignment="1">
      <alignment horizontal="center" vertical="center"/>
    </xf>
    <xf numFmtId="0" fontId="13" fillId="0" borderId="14" xfId="52" applyFont="1" applyBorder="1" applyAlignment="1">
      <alignment horizontal="center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8" xfId="52" applyFont="1" applyBorder="1" applyAlignment="1">
      <alignment horizontal="left" vertical="center" wrapText="1"/>
    </xf>
    <xf numFmtId="0" fontId="38" fillId="0" borderId="66" xfId="52" applyFont="1" applyBorder="1" applyAlignment="1">
      <alignment horizontal="left" vertical="center"/>
    </xf>
    <xf numFmtId="0" fontId="38" fillId="0" borderId="67" xfId="52" applyFont="1" applyBorder="1" applyAlignment="1">
      <alignment horizontal="left" vertical="center"/>
    </xf>
    <xf numFmtId="0" fontId="48" fillId="0" borderId="68" xfId="52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0" xfId="52" applyNumberFormat="1" applyFont="1" applyBorder="1" applyAlignment="1">
      <alignment horizontal="center" vertical="center"/>
    </xf>
    <xf numFmtId="9" fontId="20" fillId="0" borderId="43" xfId="52" applyNumberFormat="1" applyFont="1" applyBorder="1" applyAlignment="1">
      <alignment horizontal="center" vertical="center"/>
    </xf>
    <xf numFmtId="9" fontId="20" fillId="0" borderId="14" xfId="52" applyNumberFormat="1" applyFont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39" fillId="0" borderId="41" xfId="0" applyFont="1" applyBorder="1" applyAlignment="1">
      <alignment horizontal="left" vertical="center"/>
    </xf>
    <xf numFmtId="0" fontId="39" fillId="0" borderId="40" xfId="0" applyFont="1" applyBorder="1" applyAlignment="1">
      <alignment horizontal="left" vertical="center"/>
    </xf>
    <xf numFmtId="9" fontId="20" fillId="0" borderId="25" xfId="52" applyNumberFormat="1" applyFont="1" applyBorder="1" applyAlignment="1">
      <alignment horizontal="left" vertical="center"/>
    </xf>
    <xf numFmtId="9" fontId="20" fillId="0" borderId="20" xfId="52" applyNumberFormat="1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37" fillId="0" borderId="43" xfId="52" applyFont="1" applyFill="1" applyBorder="1" applyAlignment="1">
      <alignment horizontal="left" vertical="center"/>
    </xf>
    <xf numFmtId="0" fontId="37" fillId="0" borderId="64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39" fillId="0" borderId="24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39" fillId="0" borderId="32" xfId="52" applyFont="1" applyBorder="1" applyAlignment="1">
      <alignment vertical="center"/>
    </xf>
    <xf numFmtId="0" fontId="50" fillId="0" borderId="40" xfId="52" applyFont="1" applyBorder="1" applyAlignment="1">
      <alignment horizontal="center" vertical="center"/>
    </xf>
    <xf numFmtId="0" fontId="39" fillId="0" borderId="33" xfId="52" applyFont="1" applyBorder="1" applyAlignment="1">
      <alignment vertical="center"/>
    </xf>
    <xf numFmtId="0" fontId="20" fillId="0" borderId="71" xfId="52" applyFont="1" applyBorder="1" applyAlignment="1">
      <alignment vertical="center"/>
    </xf>
    <xf numFmtId="0" fontId="39" fillId="0" borderId="71" xfId="52" applyFont="1" applyBorder="1" applyAlignment="1">
      <alignment vertical="center"/>
    </xf>
    <xf numFmtId="58" fontId="13" fillId="0" borderId="33" xfId="52" applyNumberFormat="1" applyFont="1" applyBorder="1" applyAlignment="1">
      <alignment vertical="center"/>
    </xf>
    <xf numFmtId="0" fontId="39" fillId="0" borderId="24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38" fillId="0" borderId="73" xfId="52" applyFont="1" applyBorder="1" applyAlignment="1">
      <alignment horizontal="left" vertical="center"/>
    </xf>
    <xf numFmtId="0" fontId="39" fillId="0" borderId="46" xfId="52" applyFont="1" applyBorder="1" applyAlignment="1">
      <alignment horizontal="left" vertical="center"/>
    </xf>
    <xf numFmtId="0" fontId="20" fillId="0" borderId="47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31" xfId="52" applyFont="1" applyBorder="1" applyAlignment="1">
      <alignment horizontal="left" vertical="center" wrapText="1"/>
    </xf>
    <xf numFmtId="0" fontId="38" fillId="0" borderId="47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51" fillId="0" borderId="30" xfId="52" applyFont="1" applyBorder="1" applyAlignment="1">
      <alignment horizontal="left" vertical="center"/>
    </xf>
    <xf numFmtId="0" fontId="24" fillId="0" borderId="15" xfId="52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39" fillId="0" borderId="75" xfId="52" applyFont="1" applyBorder="1" applyAlignment="1">
      <alignment horizontal="center" vertical="center"/>
    </xf>
    <xf numFmtId="0" fontId="20" fillId="0" borderId="71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52" fillId="0" borderId="76" xfId="0" applyFont="1" applyBorder="1" applyAlignment="1">
      <alignment horizontal="center" vertical="center" wrapText="1"/>
    </xf>
    <xf numFmtId="0" fontId="52" fillId="0" borderId="77" xfId="0" applyFont="1" applyBorder="1" applyAlignment="1">
      <alignment horizontal="center" vertical="center" wrapText="1"/>
    </xf>
    <xf numFmtId="0" fontId="53" fillId="0" borderId="78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52" fillId="0" borderId="81" xfId="0" applyFont="1" applyBorder="1" applyAlignment="1">
      <alignment horizontal="center" vertical="center" wrapText="1"/>
    </xf>
    <xf numFmtId="0" fontId="53" fillId="0" borderId="82" xfId="0" applyFont="1" applyBorder="1" applyAlignment="1">
      <alignment horizontal="center" vertical="center"/>
    </xf>
    <xf numFmtId="0" fontId="5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3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12045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1204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28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452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1027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452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452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10271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1027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1027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452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642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642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876300</xdr:colOff>
      <xdr:row>2</xdr:row>
      <xdr:rowOff>26670</xdr:rowOff>
    </xdr:from>
    <xdr:to>
      <xdr:col>9</xdr:col>
      <xdr:colOff>789940</xdr:colOff>
      <xdr:row>4</xdr:row>
      <xdr:rowOff>121285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19085" y="607695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5</xdr:row>
      <xdr:rowOff>7620</xdr:rowOff>
    </xdr:from>
    <xdr:to>
      <xdr:col>9</xdr:col>
      <xdr:colOff>582930</xdr:colOff>
      <xdr:row>9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16265" y="1160145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754380</xdr:colOff>
      <xdr:row>10</xdr:row>
      <xdr:rowOff>36195</xdr:rowOff>
    </xdr:from>
    <xdr:to>
      <xdr:col>9</xdr:col>
      <xdr:colOff>668020</xdr:colOff>
      <xdr:row>12</xdr:row>
      <xdr:rowOff>92710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97165" y="2141220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</xdr:row>
      <xdr:rowOff>108585</xdr:rowOff>
    </xdr:from>
    <xdr:to>
      <xdr:col>9</xdr:col>
      <xdr:colOff>476250</xdr:colOff>
      <xdr:row>15</xdr:row>
      <xdr:rowOff>168910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9585" y="2632710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21</xdr:row>
          <xdr:rowOff>213995</xdr:rowOff>
        </xdr:from>
        <xdr:to>
          <xdr:col>2</xdr:col>
          <xdr:colOff>636270</xdr:colOff>
          <xdr:row>23</xdr:row>
          <xdr:rowOff>32385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88795" y="5233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3" customWidth="1"/>
    <col min="3" max="3" width="10.125" customWidth="1"/>
  </cols>
  <sheetData>
    <row r="1" ht="21" customHeight="1" spans="1:2">
      <c r="A1" s="484"/>
      <c r="B1" s="485" t="s">
        <v>0</v>
      </c>
    </row>
    <row r="2" spans="1:2">
      <c r="A2" s="9">
        <v>1</v>
      </c>
      <c r="B2" s="486" t="s">
        <v>1</v>
      </c>
    </row>
    <row r="3" spans="1:2">
      <c r="A3" s="9">
        <v>2</v>
      </c>
      <c r="B3" s="486" t="s">
        <v>2</v>
      </c>
    </row>
    <row r="4" spans="1:2">
      <c r="A4" s="9">
        <v>3</v>
      </c>
      <c r="B4" s="486" t="s">
        <v>3</v>
      </c>
    </row>
    <row r="5" spans="1:2">
      <c r="A5" s="9">
        <v>4</v>
      </c>
      <c r="B5" s="486" t="s">
        <v>4</v>
      </c>
    </row>
    <row r="6" spans="1:2">
      <c r="A6" s="9">
        <v>5</v>
      </c>
      <c r="B6" s="486" t="s">
        <v>5</v>
      </c>
    </row>
    <row r="7" spans="1:2">
      <c r="A7" s="9">
        <v>6</v>
      </c>
      <c r="B7" s="486" t="s">
        <v>6</v>
      </c>
    </row>
    <row r="8" s="482" customFormat="1" ht="15" customHeight="1" spans="1:2">
      <c r="A8" s="487">
        <v>7</v>
      </c>
      <c r="B8" s="488" t="s">
        <v>7</v>
      </c>
    </row>
    <row r="9" ht="18.95" customHeight="1" spans="1:2">
      <c r="A9" s="484"/>
      <c r="B9" s="489" t="s">
        <v>8</v>
      </c>
    </row>
    <row r="10" ht="15.95" customHeight="1" spans="1:2">
      <c r="A10" s="9">
        <v>1</v>
      </c>
      <c r="B10" s="490" t="s">
        <v>9</v>
      </c>
    </row>
    <row r="11" spans="1:2">
      <c r="A11" s="9">
        <v>2</v>
      </c>
      <c r="B11" s="486" t="s">
        <v>10</v>
      </c>
    </row>
    <row r="12" spans="1:2">
      <c r="A12" s="9">
        <v>3</v>
      </c>
      <c r="B12" s="488" t="s">
        <v>11</v>
      </c>
    </row>
    <row r="13" spans="1:2">
      <c r="A13" s="9">
        <v>4</v>
      </c>
      <c r="B13" s="486" t="s">
        <v>12</v>
      </c>
    </row>
    <row r="14" spans="1:2">
      <c r="A14" s="9">
        <v>5</v>
      </c>
      <c r="B14" s="486" t="s">
        <v>13</v>
      </c>
    </row>
    <row r="15" spans="1:2">
      <c r="A15" s="9">
        <v>6</v>
      </c>
      <c r="B15" s="486" t="s">
        <v>14</v>
      </c>
    </row>
    <row r="16" spans="1:2">
      <c r="A16" s="9">
        <v>7</v>
      </c>
      <c r="B16" s="486" t="s">
        <v>15</v>
      </c>
    </row>
    <row r="17" spans="1:2">
      <c r="A17" s="9">
        <v>8</v>
      </c>
      <c r="B17" s="486" t="s">
        <v>16</v>
      </c>
    </row>
    <row r="18" spans="1:2">
      <c r="A18" s="9">
        <v>9</v>
      </c>
      <c r="B18" s="486" t="s">
        <v>17</v>
      </c>
    </row>
    <row r="19" spans="1:2">
      <c r="A19" s="9"/>
      <c r="B19" s="486"/>
    </row>
    <row r="20" ht="20.25" spans="1:2">
      <c r="A20" s="484"/>
      <c r="B20" s="485" t="s">
        <v>18</v>
      </c>
    </row>
    <row r="21" spans="1:2">
      <c r="A21" s="9">
        <v>1</v>
      </c>
      <c r="B21" s="491" t="s">
        <v>19</v>
      </c>
    </row>
    <row r="22" spans="1:2">
      <c r="A22" s="9">
        <v>2</v>
      </c>
      <c r="B22" s="486" t="s">
        <v>20</v>
      </c>
    </row>
    <row r="23" spans="1:2">
      <c r="A23" s="9">
        <v>3</v>
      </c>
      <c r="B23" s="486" t="s">
        <v>21</v>
      </c>
    </row>
    <row r="24" spans="1:2">
      <c r="A24" s="9">
        <v>4</v>
      </c>
      <c r="B24" s="486" t="s">
        <v>22</v>
      </c>
    </row>
    <row r="25" spans="1:2">
      <c r="A25" s="9">
        <v>5</v>
      </c>
      <c r="B25" s="486" t="s">
        <v>23</v>
      </c>
    </row>
    <row r="26" spans="1:2">
      <c r="A26" s="9">
        <v>6</v>
      </c>
      <c r="B26" s="486" t="s">
        <v>24</v>
      </c>
    </row>
    <row r="27" spans="1:2">
      <c r="A27" s="9">
        <v>7</v>
      </c>
      <c r="B27" s="486" t="s">
        <v>25</v>
      </c>
    </row>
    <row r="28" spans="1:2">
      <c r="A28" s="9"/>
      <c r="B28" s="486"/>
    </row>
    <row r="29" ht="20.25" spans="1:2">
      <c r="A29" s="484"/>
      <c r="B29" s="485" t="s">
        <v>26</v>
      </c>
    </row>
    <row r="30" spans="1:2">
      <c r="A30" s="9">
        <v>1</v>
      </c>
      <c r="B30" s="491" t="s">
        <v>27</v>
      </c>
    </row>
    <row r="31" spans="1:2">
      <c r="A31" s="9">
        <v>2</v>
      </c>
      <c r="B31" s="486" t="s">
        <v>28</v>
      </c>
    </row>
    <row r="32" spans="1:2">
      <c r="A32" s="9">
        <v>3</v>
      </c>
      <c r="B32" s="486" t="s">
        <v>29</v>
      </c>
    </row>
    <row r="33" ht="28.5" spans="1:2">
      <c r="A33" s="9">
        <v>4</v>
      </c>
      <c r="B33" s="486" t="s">
        <v>30</v>
      </c>
    </row>
    <row r="34" spans="1:2">
      <c r="A34" s="9">
        <v>5</v>
      </c>
      <c r="B34" s="486" t="s">
        <v>31</v>
      </c>
    </row>
    <row r="35" spans="1:2">
      <c r="A35" s="9">
        <v>6</v>
      </c>
      <c r="B35" s="486" t="s">
        <v>32</v>
      </c>
    </row>
    <row r="36" spans="1:2">
      <c r="A36" s="9">
        <v>7</v>
      </c>
      <c r="B36" s="486" t="s">
        <v>33</v>
      </c>
    </row>
    <row r="37" spans="1:2">
      <c r="A37" s="9"/>
      <c r="B37" s="486"/>
    </row>
    <row r="39" spans="1:2">
      <c r="A39" s="492" t="s">
        <v>34</v>
      </c>
      <c r="B39" s="4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K6" sqref="K6:K13"/>
    </sheetView>
  </sheetViews>
  <sheetFormatPr defaultColWidth="9" defaultRowHeight="14.25"/>
  <cols>
    <col min="1" max="1" width="13.625" style="109" customWidth="1"/>
    <col min="2" max="3" width="9.125" style="109" customWidth="1"/>
    <col min="4" max="4" width="9.125" style="110" customWidth="1"/>
    <col min="5" max="6" width="9.125" style="109" customWidth="1"/>
    <col min="7" max="7" width="8.5" style="109" customWidth="1"/>
    <col min="8" max="8" width="5.375" style="109" customWidth="1"/>
    <col min="9" max="9" width="2.75" style="109" customWidth="1"/>
    <col min="10" max="12" width="15.625" style="109" customWidth="1"/>
    <col min="13" max="13" width="15.625" style="111" customWidth="1"/>
    <col min="14" max="14" width="17.875" style="111" customWidth="1"/>
    <col min="15" max="15" width="17.625" style="111" customWidth="1"/>
    <col min="16" max="244" width="9" style="109"/>
    <col min="245" max="16384" width="9" style="112"/>
  </cols>
  <sheetData>
    <row r="1" s="109" customFormat="1" ht="29" customHeight="1" spans="1:247">
      <c r="A1" s="113" t="s">
        <v>152</v>
      </c>
      <c r="B1" s="113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</row>
    <row r="2" s="109" customFormat="1" ht="20" customHeight="1" spans="1:247">
      <c r="A2" s="116" t="s">
        <v>61</v>
      </c>
      <c r="B2" s="117" t="s">
        <v>62</v>
      </c>
      <c r="C2" s="118"/>
      <c r="D2" s="117"/>
      <c r="E2" s="119" t="s">
        <v>68</v>
      </c>
      <c r="F2" s="120" t="s">
        <v>69</v>
      </c>
      <c r="G2" s="120"/>
      <c r="H2" s="120"/>
      <c r="I2" s="147"/>
      <c r="J2" s="116" t="s">
        <v>57</v>
      </c>
      <c r="K2" s="148" t="s">
        <v>293</v>
      </c>
      <c r="L2" s="148"/>
      <c r="M2" s="148"/>
      <c r="N2" s="148"/>
      <c r="O2" s="148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</row>
    <row r="3" s="109" customFormat="1" spans="1:247">
      <c r="A3" s="121" t="s">
        <v>153</v>
      </c>
      <c r="B3" s="122" t="s">
        <v>154</v>
      </c>
      <c r="C3" s="123"/>
      <c r="D3" s="122"/>
      <c r="E3" s="122"/>
      <c r="F3" s="122"/>
      <c r="G3" s="122"/>
      <c r="H3" s="122"/>
      <c r="I3" s="147"/>
      <c r="J3" s="149"/>
      <c r="K3" s="149"/>
      <c r="L3" s="149"/>
      <c r="M3" s="149"/>
      <c r="N3" s="149"/>
      <c r="O3" s="149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</row>
    <row r="4" s="109" customFormat="1" ht="18" spans="1:247">
      <c r="A4" s="121"/>
      <c r="B4" s="124" t="s">
        <v>110</v>
      </c>
      <c r="C4" s="124" t="s">
        <v>111</v>
      </c>
      <c r="D4" s="124" t="s">
        <v>112</v>
      </c>
      <c r="E4" s="124" t="s">
        <v>113</v>
      </c>
      <c r="F4" s="124" t="s">
        <v>114</v>
      </c>
      <c r="G4" s="124" t="s">
        <v>115</v>
      </c>
      <c r="H4" s="125" t="s">
        <v>155</v>
      </c>
      <c r="I4" s="147"/>
      <c r="J4" s="124" t="s">
        <v>110</v>
      </c>
      <c r="K4" s="124" t="s">
        <v>111</v>
      </c>
      <c r="L4" s="124" t="s">
        <v>112</v>
      </c>
      <c r="M4" s="124" t="s">
        <v>113</v>
      </c>
      <c r="N4" s="124" t="s">
        <v>114</v>
      </c>
      <c r="O4" s="124" t="s">
        <v>115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</row>
    <row r="5" s="109" customFormat="1" ht="16.5" spans="1:247">
      <c r="A5" s="121"/>
      <c r="B5" s="126" t="s">
        <v>158</v>
      </c>
      <c r="C5" s="126" t="s">
        <v>159</v>
      </c>
      <c r="D5" s="126" t="s">
        <v>160</v>
      </c>
      <c r="E5" s="126" t="s">
        <v>161</v>
      </c>
      <c r="F5" s="126" t="s">
        <v>162</v>
      </c>
      <c r="G5" s="126" t="s">
        <v>163</v>
      </c>
      <c r="H5" s="125"/>
      <c r="I5" s="147"/>
      <c r="J5" s="150" t="s">
        <v>294</v>
      </c>
      <c r="K5" s="150" t="s">
        <v>294</v>
      </c>
      <c r="L5" s="150" t="s">
        <v>328</v>
      </c>
      <c r="M5" s="150" t="s">
        <v>328</v>
      </c>
      <c r="N5" s="150" t="s">
        <v>124</v>
      </c>
      <c r="O5" s="150" t="s">
        <v>124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</row>
    <row r="6" s="109" customFormat="1" ht="21" customHeight="1" spans="1:247">
      <c r="A6" s="127" t="s">
        <v>164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130" t="s">
        <v>165</v>
      </c>
      <c r="I6" s="147"/>
      <c r="J6" s="150" t="s">
        <v>329</v>
      </c>
      <c r="K6" s="150" t="s">
        <v>300</v>
      </c>
      <c r="L6" s="150" t="s">
        <v>329</v>
      </c>
      <c r="M6" s="151" t="s">
        <v>299</v>
      </c>
      <c r="N6" s="150" t="s">
        <v>330</v>
      </c>
      <c r="O6" s="150" t="s">
        <v>331</v>
      </c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</row>
    <row r="7" s="109" customFormat="1" ht="21" customHeight="1" spans="1:247">
      <c r="A7" s="127" t="s">
        <v>167</v>
      </c>
      <c r="B7" s="128">
        <f t="shared" ref="B7:B9" si="0">C7-4</f>
        <v>102</v>
      </c>
      <c r="C7" s="128">
        <f t="shared" ref="C7:C9" si="1">D7-4</f>
        <v>106</v>
      </c>
      <c r="D7" s="131" t="s">
        <v>168</v>
      </c>
      <c r="E7" s="128">
        <f t="shared" ref="E7:E9" si="2">D7+4</f>
        <v>114</v>
      </c>
      <c r="F7" s="128">
        <f>E7+4</f>
        <v>118</v>
      </c>
      <c r="G7" s="128">
        <f t="shared" ref="G7:G9" si="3">F7+6</f>
        <v>124</v>
      </c>
      <c r="H7" s="130" t="s">
        <v>165</v>
      </c>
      <c r="I7" s="147"/>
      <c r="J7" s="150" t="s">
        <v>305</v>
      </c>
      <c r="K7" s="150" t="s">
        <v>306</v>
      </c>
      <c r="L7" s="150" t="s">
        <v>332</v>
      </c>
      <c r="M7" s="151" t="s">
        <v>333</v>
      </c>
      <c r="N7" s="150" t="s">
        <v>334</v>
      </c>
      <c r="O7" s="150" t="s">
        <v>335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</row>
    <row r="8" s="109" customFormat="1" ht="21" customHeight="1" spans="1:247">
      <c r="A8" s="127" t="s">
        <v>171</v>
      </c>
      <c r="B8" s="128">
        <f t="shared" si="0"/>
        <v>100</v>
      </c>
      <c r="C8" s="128">
        <f t="shared" si="1"/>
        <v>104</v>
      </c>
      <c r="D8" s="131" t="s">
        <v>172</v>
      </c>
      <c r="E8" s="128">
        <f t="shared" si="2"/>
        <v>112</v>
      </c>
      <c r="F8" s="128">
        <f>E8+5</f>
        <v>117</v>
      </c>
      <c r="G8" s="128">
        <f t="shared" si="3"/>
        <v>123</v>
      </c>
      <c r="H8" s="130" t="s">
        <v>165</v>
      </c>
      <c r="I8" s="147"/>
      <c r="J8" s="150" t="s">
        <v>329</v>
      </c>
      <c r="K8" s="150" t="s">
        <v>329</v>
      </c>
      <c r="L8" s="150" t="s">
        <v>329</v>
      </c>
      <c r="M8" s="150" t="s">
        <v>329</v>
      </c>
      <c r="N8" s="150" t="s">
        <v>329</v>
      </c>
      <c r="O8" s="150" t="s">
        <v>329</v>
      </c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</row>
    <row r="9" s="109" customFormat="1" ht="21" customHeight="1" spans="1:247">
      <c r="A9" s="127" t="s">
        <v>173</v>
      </c>
      <c r="B9" s="132">
        <f t="shared" si="0"/>
        <v>100</v>
      </c>
      <c r="C9" s="132">
        <f t="shared" si="1"/>
        <v>104</v>
      </c>
      <c r="D9" s="132" t="s">
        <v>172</v>
      </c>
      <c r="E9" s="132">
        <f t="shared" si="2"/>
        <v>112</v>
      </c>
      <c r="F9" s="132">
        <f>E9+5</f>
        <v>117</v>
      </c>
      <c r="G9" s="132">
        <f t="shared" si="3"/>
        <v>123</v>
      </c>
      <c r="H9" s="130" t="s">
        <v>174</v>
      </c>
      <c r="I9" s="147"/>
      <c r="J9" s="150" t="s">
        <v>311</v>
      </c>
      <c r="K9" s="150" t="s">
        <v>312</v>
      </c>
      <c r="L9" s="150" t="s">
        <v>336</v>
      </c>
      <c r="M9" s="151" t="s">
        <v>337</v>
      </c>
      <c r="N9" s="150" t="s">
        <v>336</v>
      </c>
      <c r="O9" s="150" t="s">
        <v>312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</row>
    <row r="10" s="109" customFormat="1" ht="21" customHeight="1" spans="1:247">
      <c r="A10" s="127" t="s">
        <v>176</v>
      </c>
      <c r="B10" s="128">
        <f>C10-1.2</f>
        <v>44.6</v>
      </c>
      <c r="C10" s="128">
        <f>D10-1.2</f>
        <v>45.8</v>
      </c>
      <c r="D10" s="129">
        <v>47</v>
      </c>
      <c r="E10" s="128">
        <f>D10+1.2</f>
        <v>48.2</v>
      </c>
      <c r="F10" s="128">
        <f>E10+1.2</f>
        <v>49.4</v>
      </c>
      <c r="G10" s="128">
        <f>F10+1.4</f>
        <v>50.8</v>
      </c>
      <c r="H10" s="130" t="s">
        <v>174</v>
      </c>
      <c r="I10" s="147"/>
      <c r="J10" s="150" t="s">
        <v>314</v>
      </c>
      <c r="K10" s="150" t="s">
        <v>315</v>
      </c>
      <c r="L10" s="150" t="s">
        <v>329</v>
      </c>
      <c r="M10" s="150" t="s">
        <v>314</v>
      </c>
      <c r="N10" s="150" t="s">
        <v>338</v>
      </c>
      <c r="O10" s="150" t="s">
        <v>339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</row>
    <row r="11" s="109" customFormat="1" ht="21" customHeight="1" spans="1:247">
      <c r="A11" s="127" t="s">
        <v>177</v>
      </c>
      <c r="B11" s="128">
        <f>C11-0.5</f>
        <v>19.5</v>
      </c>
      <c r="C11" s="128">
        <f>D11-0.5</f>
        <v>20</v>
      </c>
      <c r="D11" s="129">
        <v>20.5</v>
      </c>
      <c r="E11" s="128">
        <f t="shared" ref="E11:G11" si="4">D11+0.5</f>
        <v>21</v>
      </c>
      <c r="F11" s="128">
        <f t="shared" si="4"/>
        <v>21.5</v>
      </c>
      <c r="G11" s="128">
        <f t="shared" si="4"/>
        <v>22</v>
      </c>
      <c r="H11" s="130" t="s">
        <v>178</v>
      </c>
      <c r="I11" s="147"/>
      <c r="J11" s="150" t="s">
        <v>318</v>
      </c>
      <c r="K11" s="150" t="s">
        <v>319</v>
      </c>
      <c r="L11" s="150" t="s">
        <v>329</v>
      </c>
      <c r="M11" s="150" t="s">
        <v>329</v>
      </c>
      <c r="N11" s="150" t="s">
        <v>340</v>
      </c>
      <c r="O11" s="150" t="s">
        <v>341</v>
      </c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</row>
    <row r="12" s="109" customFormat="1" ht="21" customHeight="1" spans="1:247">
      <c r="A12" s="127" t="s">
        <v>179</v>
      </c>
      <c r="B12" s="128">
        <f>C12-0.7</f>
        <v>18.1</v>
      </c>
      <c r="C12" s="128">
        <f>D12-0.7</f>
        <v>18.8</v>
      </c>
      <c r="D12" s="129">
        <v>19.5</v>
      </c>
      <c r="E12" s="128">
        <f>D12+0.7</f>
        <v>20.2</v>
      </c>
      <c r="F12" s="128">
        <f>E12+0.7</f>
        <v>20.9</v>
      </c>
      <c r="G12" s="128">
        <f>F12+1</f>
        <v>21.9</v>
      </c>
      <c r="H12" s="130" t="s">
        <v>174</v>
      </c>
      <c r="I12" s="147"/>
      <c r="J12" s="150" t="s">
        <v>329</v>
      </c>
      <c r="K12" s="150" t="s">
        <v>323</v>
      </c>
      <c r="L12" s="150" t="s">
        <v>321</v>
      </c>
      <c r="M12" s="151" t="s">
        <v>322</v>
      </c>
      <c r="N12" s="150" t="s">
        <v>329</v>
      </c>
      <c r="O12" s="150" t="s">
        <v>329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</row>
    <row r="13" s="109" customFormat="1" ht="21" customHeight="1" spans="1:247">
      <c r="A13" s="127" t="s">
        <v>181</v>
      </c>
      <c r="B13" s="128">
        <f>C13-0.7</f>
        <v>16.1</v>
      </c>
      <c r="C13" s="128">
        <f>D13-0.7</f>
        <v>16.8</v>
      </c>
      <c r="D13" s="129">
        <v>17.5</v>
      </c>
      <c r="E13" s="128">
        <f>D13+0.7</f>
        <v>18.2</v>
      </c>
      <c r="F13" s="128">
        <f>E13+0.7</f>
        <v>18.9</v>
      </c>
      <c r="G13" s="128">
        <f>F13+1</f>
        <v>19.9</v>
      </c>
      <c r="H13" s="130">
        <v>0</v>
      </c>
      <c r="I13" s="147"/>
      <c r="J13" s="150" t="s">
        <v>329</v>
      </c>
      <c r="K13" s="150" t="s">
        <v>325</v>
      </c>
      <c r="L13" s="150" t="s">
        <v>329</v>
      </c>
      <c r="M13" s="151" t="s">
        <v>324</v>
      </c>
      <c r="N13" s="150" t="s">
        <v>342</v>
      </c>
      <c r="O13" s="150" t="s">
        <v>343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</row>
    <row r="14" s="109" customFormat="1" ht="21" customHeight="1" spans="1:247">
      <c r="A14" s="127" t="s">
        <v>182</v>
      </c>
      <c r="B14" s="128">
        <f>C14-1</f>
        <v>45</v>
      </c>
      <c r="C14" s="128">
        <f>D14-1</f>
        <v>46</v>
      </c>
      <c r="D14" s="132">
        <v>47</v>
      </c>
      <c r="E14" s="128">
        <f>D14+1</f>
        <v>48</v>
      </c>
      <c r="F14" s="128">
        <f>E14+1</f>
        <v>49</v>
      </c>
      <c r="G14" s="128">
        <f>F14+1.5</f>
        <v>50.5</v>
      </c>
      <c r="H14" s="133"/>
      <c r="I14" s="147"/>
      <c r="J14" s="150" t="s">
        <v>219</v>
      </c>
      <c r="K14" s="150" t="s">
        <v>219</v>
      </c>
      <c r="L14" s="150" t="s">
        <v>219</v>
      </c>
      <c r="M14" s="150" t="s">
        <v>219</v>
      </c>
      <c r="N14" s="150" t="s">
        <v>219</v>
      </c>
      <c r="O14" s="150" t="s">
        <v>219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</row>
    <row r="15" s="109" customFormat="1" ht="21" customHeight="1" spans="1:247">
      <c r="A15" s="134" t="s">
        <v>184</v>
      </c>
      <c r="B15" s="128">
        <f t="shared" ref="B15:B17" si="5">C15</f>
        <v>14</v>
      </c>
      <c r="C15" s="128">
        <f>D15-0.5</f>
        <v>14</v>
      </c>
      <c r="D15" s="129">
        <v>14.5</v>
      </c>
      <c r="E15" s="128">
        <f t="shared" ref="E15:G15" si="6">D15+0.5</f>
        <v>15</v>
      </c>
      <c r="F15" s="128">
        <f t="shared" si="6"/>
        <v>15.5</v>
      </c>
      <c r="G15" s="128">
        <f t="shared" si="6"/>
        <v>16</v>
      </c>
      <c r="H15" s="133"/>
      <c r="I15" s="147"/>
      <c r="J15" s="150" t="s">
        <v>219</v>
      </c>
      <c r="K15" s="150" t="s">
        <v>219</v>
      </c>
      <c r="L15" s="150" t="s">
        <v>219</v>
      </c>
      <c r="M15" s="150" t="s">
        <v>219</v>
      </c>
      <c r="N15" s="150" t="s">
        <v>219</v>
      </c>
      <c r="O15" s="150" t="s">
        <v>219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</row>
    <row r="16" s="109" customFormat="1" ht="21" customHeight="1" spans="1:247">
      <c r="A16" s="134" t="s">
        <v>185</v>
      </c>
      <c r="B16" s="128">
        <f t="shared" si="5"/>
        <v>3</v>
      </c>
      <c r="C16" s="128">
        <f>D16</f>
        <v>3</v>
      </c>
      <c r="D16" s="129">
        <v>3</v>
      </c>
      <c r="E16" s="128">
        <f>D16</f>
        <v>3</v>
      </c>
      <c r="F16" s="128">
        <f>D16</f>
        <v>3</v>
      </c>
      <c r="G16" s="128">
        <f>D16</f>
        <v>3</v>
      </c>
      <c r="H16" s="133"/>
      <c r="I16" s="147"/>
      <c r="J16" s="150" t="s">
        <v>219</v>
      </c>
      <c r="K16" s="150" t="s">
        <v>219</v>
      </c>
      <c r="L16" s="150" t="s">
        <v>219</v>
      </c>
      <c r="M16" s="150" t="s">
        <v>219</v>
      </c>
      <c r="N16" s="150" t="s">
        <v>219</v>
      </c>
      <c r="O16" s="150" t="s">
        <v>219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</row>
    <row r="17" s="109" customFormat="1" ht="21" customHeight="1" spans="1:247">
      <c r="A17" s="134" t="s">
        <v>186</v>
      </c>
      <c r="B17" s="128">
        <f t="shared" si="5"/>
        <v>1.8</v>
      </c>
      <c r="C17" s="128">
        <f>D17</f>
        <v>1.8</v>
      </c>
      <c r="D17" s="129">
        <v>1.8</v>
      </c>
      <c r="E17" s="128">
        <f>D17</f>
        <v>1.8</v>
      </c>
      <c r="F17" s="128">
        <f>D17</f>
        <v>1.8</v>
      </c>
      <c r="G17" s="128">
        <f>D17</f>
        <v>1.8</v>
      </c>
      <c r="H17" s="135"/>
      <c r="I17" s="147"/>
      <c r="J17" s="150" t="s">
        <v>219</v>
      </c>
      <c r="K17" s="150" t="s">
        <v>219</v>
      </c>
      <c r="L17" s="150" t="s">
        <v>219</v>
      </c>
      <c r="M17" s="150" t="s">
        <v>219</v>
      </c>
      <c r="N17" s="150" t="s">
        <v>219</v>
      </c>
      <c r="O17" s="150" t="s">
        <v>219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</row>
    <row r="18" s="109" customFormat="1" ht="21" customHeight="1" spans="1:247">
      <c r="A18" s="136"/>
      <c r="B18" s="137"/>
      <c r="C18" s="137"/>
      <c r="D18" s="137"/>
      <c r="E18" s="137"/>
      <c r="F18" s="137"/>
      <c r="G18" s="137"/>
      <c r="H18" s="135"/>
      <c r="I18" s="147"/>
      <c r="J18" s="150"/>
      <c r="K18" s="150"/>
      <c r="L18" s="150"/>
      <c r="M18" s="150"/>
      <c r="N18" s="150"/>
      <c r="O18" s="150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</row>
    <row r="19" s="109" customFormat="1" ht="21" customHeight="1" spans="1:247">
      <c r="A19" s="136"/>
      <c r="B19" s="137"/>
      <c r="C19" s="137"/>
      <c r="D19" s="137"/>
      <c r="E19" s="137"/>
      <c r="F19" s="137"/>
      <c r="G19" s="137"/>
      <c r="H19" s="135"/>
      <c r="I19" s="147"/>
      <c r="J19" s="150"/>
      <c r="K19" s="150"/>
      <c r="L19" s="150"/>
      <c r="M19" s="150"/>
      <c r="N19" s="150"/>
      <c r="O19" s="150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</row>
    <row r="20" s="109" customFormat="1" ht="21" customHeight="1" spans="1:247">
      <c r="A20" s="136"/>
      <c r="B20" s="137"/>
      <c r="C20" s="137"/>
      <c r="D20" s="137"/>
      <c r="E20" s="137"/>
      <c r="F20" s="137"/>
      <c r="G20" s="137"/>
      <c r="H20" s="138"/>
      <c r="I20" s="147"/>
      <c r="J20" s="150"/>
      <c r="K20" s="150"/>
      <c r="L20" s="150"/>
      <c r="M20" s="150"/>
      <c r="N20" s="150"/>
      <c r="O20" s="150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</row>
    <row r="21" s="109" customFormat="1" ht="21" customHeight="1" spans="1:247">
      <c r="A21" s="139"/>
      <c r="B21" s="140"/>
      <c r="C21" s="140"/>
      <c r="D21" s="140"/>
      <c r="E21" s="141"/>
      <c r="F21" s="140"/>
      <c r="G21" s="140"/>
      <c r="H21" s="140"/>
      <c r="I21" s="147"/>
      <c r="J21" s="152"/>
      <c r="K21" s="152"/>
      <c r="L21" s="150"/>
      <c r="M21" s="152"/>
      <c r="N21" s="152"/>
      <c r="O21" s="150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</row>
    <row r="22" ht="16.5" spans="1:15">
      <c r="A22" s="142"/>
      <c r="B22" s="142"/>
      <c r="C22" s="143"/>
      <c r="D22" s="143"/>
      <c r="E22" s="144"/>
      <c r="F22" s="143"/>
      <c r="G22" s="143"/>
      <c r="H22" s="143"/>
      <c r="M22" s="109"/>
      <c r="N22" s="109"/>
      <c r="O22" s="109"/>
    </row>
    <row r="23" spans="1:15">
      <c r="A23" s="145" t="s">
        <v>187</v>
      </c>
      <c r="B23" s="145"/>
      <c r="C23" s="146"/>
      <c r="D23" s="146"/>
      <c r="M23" s="109"/>
      <c r="N23" s="109"/>
      <c r="O23" s="109"/>
    </row>
    <row r="24" spans="3:15">
      <c r="C24" s="110"/>
      <c r="J24" s="153" t="s">
        <v>188</v>
      </c>
      <c r="K24" s="239">
        <v>45289</v>
      </c>
      <c r="L24" s="153" t="s">
        <v>189</v>
      </c>
      <c r="M24" s="153" t="s">
        <v>145</v>
      </c>
      <c r="N24" s="153" t="s">
        <v>190</v>
      </c>
      <c r="O24" s="109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C4" sqref="C4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243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344</v>
      </c>
      <c r="C2" s="160"/>
      <c r="D2" s="161" t="s">
        <v>61</v>
      </c>
      <c r="E2" s="162" t="s">
        <v>62</v>
      </c>
      <c r="F2" s="163" t="s">
        <v>244</v>
      </c>
      <c r="G2" s="164" t="s">
        <v>69</v>
      </c>
      <c r="H2" s="165"/>
      <c r="I2" s="193" t="s">
        <v>57</v>
      </c>
      <c r="J2" s="213" t="s">
        <v>56</v>
      </c>
      <c r="K2" s="214"/>
    </row>
    <row r="3" ht="18" customHeight="1" spans="1:11">
      <c r="A3" s="166" t="s">
        <v>76</v>
      </c>
      <c r="B3" s="167">
        <v>9147</v>
      </c>
      <c r="C3" s="167"/>
      <c r="D3" s="168" t="s">
        <v>245</v>
      </c>
      <c r="E3" s="169">
        <v>44967</v>
      </c>
      <c r="F3" s="170"/>
      <c r="G3" s="170"/>
      <c r="H3" s="171" t="s">
        <v>246</v>
      </c>
      <c r="I3" s="171"/>
      <c r="J3" s="171"/>
      <c r="K3" s="215"/>
    </row>
    <row r="4" ht="18" customHeight="1" spans="1:11">
      <c r="A4" s="172" t="s">
        <v>72</v>
      </c>
      <c r="B4" s="167">
        <v>4</v>
      </c>
      <c r="C4" s="167">
        <v>6</v>
      </c>
      <c r="D4" s="173" t="s">
        <v>247</v>
      </c>
      <c r="E4" s="170" t="s">
        <v>248</v>
      </c>
      <c r="F4" s="170"/>
      <c r="G4" s="170"/>
      <c r="H4" s="173" t="s">
        <v>249</v>
      </c>
      <c r="I4" s="173"/>
      <c r="J4" s="185" t="s">
        <v>66</v>
      </c>
      <c r="K4" s="216" t="s">
        <v>67</v>
      </c>
    </row>
    <row r="5" ht="18" customHeight="1" spans="1:11">
      <c r="A5" s="172" t="s">
        <v>250</v>
      </c>
      <c r="B5" s="167">
        <v>1</v>
      </c>
      <c r="C5" s="167"/>
      <c r="D5" s="168" t="s">
        <v>251</v>
      </c>
      <c r="E5" s="168"/>
      <c r="G5" s="168"/>
      <c r="H5" s="173" t="s">
        <v>252</v>
      </c>
      <c r="I5" s="173"/>
      <c r="J5" s="185" t="s">
        <v>66</v>
      </c>
      <c r="K5" s="216" t="s">
        <v>67</v>
      </c>
    </row>
    <row r="6" ht="18" customHeight="1" spans="1:13">
      <c r="A6" s="174" t="s">
        <v>253</v>
      </c>
      <c r="B6" s="175">
        <v>200</v>
      </c>
      <c r="C6" s="175"/>
      <c r="D6" s="176" t="s">
        <v>254</v>
      </c>
      <c r="E6" s="177"/>
      <c r="F6" s="177"/>
      <c r="G6" s="176"/>
      <c r="H6" s="178" t="s">
        <v>255</v>
      </c>
      <c r="I6" s="178"/>
      <c r="J6" s="177" t="s">
        <v>66</v>
      </c>
      <c r="K6" s="217" t="s">
        <v>67</v>
      </c>
      <c r="M6" s="218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256</v>
      </c>
      <c r="B8" s="163" t="s">
        <v>257</v>
      </c>
      <c r="C8" s="163" t="s">
        <v>258</v>
      </c>
      <c r="D8" s="163" t="s">
        <v>259</v>
      </c>
      <c r="E8" s="163" t="s">
        <v>260</v>
      </c>
      <c r="F8" s="163" t="s">
        <v>261</v>
      </c>
      <c r="G8" s="237" t="s">
        <v>79</v>
      </c>
      <c r="H8" s="203"/>
      <c r="I8" s="203"/>
      <c r="J8" s="203"/>
      <c r="K8" s="238"/>
    </row>
    <row r="9" ht="18" customHeight="1" spans="1:11">
      <c r="A9" s="172" t="s">
        <v>262</v>
      </c>
      <c r="B9" s="173"/>
      <c r="C9" s="185" t="s">
        <v>66</v>
      </c>
      <c r="D9" s="185" t="s">
        <v>67</v>
      </c>
      <c r="E9" s="168" t="s">
        <v>263</v>
      </c>
      <c r="F9" s="186" t="s">
        <v>264</v>
      </c>
      <c r="G9" s="187"/>
      <c r="H9" s="188"/>
      <c r="I9" s="188"/>
      <c r="J9" s="188"/>
      <c r="K9" s="220"/>
    </row>
    <row r="10" ht="18" customHeight="1" spans="1:11">
      <c r="A10" s="172" t="s">
        <v>265</v>
      </c>
      <c r="B10" s="173"/>
      <c r="C10" s="185" t="s">
        <v>66</v>
      </c>
      <c r="D10" s="185" t="s">
        <v>67</v>
      </c>
      <c r="E10" s="168" t="s">
        <v>266</v>
      </c>
      <c r="F10" s="186" t="s">
        <v>267</v>
      </c>
      <c r="G10" s="187" t="s">
        <v>268</v>
      </c>
      <c r="H10" s="188"/>
      <c r="I10" s="188"/>
      <c r="J10" s="188"/>
      <c r="K10" s="220"/>
    </row>
    <row r="11" ht="18" customHeight="1" spans="1:11">
      <c r="A11" s="189" t="s">
        <v>199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1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269</v>
      </c>
      <c r="J12" s="185" t="s">
        <v>85</v>
      </c>
      <c r="K12" s="216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270</v>
      </c>
      <c r="J13" s="185" t="s">
        <v>85</v>
      </c>
      <c r="K13" s="216" t="s">
        <v>86</v>
      </c>
    </row>
    <row r="14" ht="18" customHeight="1" spans="1:11">
      <c r="A14" s="174" t="s">
        <v>271</v>
      </c>
      <c r="B14" s="177" t="s">
        <v>85</v>
      </c>
      <c r="C14" s="177" t="s">
        <v>86</v>
      </c>
      <c r="D14" s="191"/>
      <c r="E14" s="176" t="s">
        <v>272</v>
      </c>
      <c r="F14" s="177" t="s">
        <v>85</v>
      </c>
      <c r="G14" s="177" t="s">
        <v>86</v>
      </c>
      <c r="H14" s="177"/>
      <c r="I14" s="176" t="s">
        <v>273</v>
      </c>
      <c r="J14" s="177" t="s">
        <v>85</v>
      </c>
      <c r="K14" s="217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274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2"/>
    </row>
    <row r="17" ht="18" customHeight="1" spans="1:11">
      <c r="A17" s="172" t="s">
        <v>275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3"/>
    </row>
    <row r="18" ht="18" customHeight="1" spans="1:11">
      <c r="A18" s="172" t="s">
        <v>276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3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6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4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4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5"/>
    </row>
    <row r="23" ht="22" customHeight="1"/>
    <row r="24" ht="18" customHeight="1" spans="1:11">
      <c r="A24" s="172" t="s">
        <v>129</v>
      </c>
      <c r="B24" s="173"/>
      <c r="C24" s="185" t="s">
        <v>66</v>
      </c>
      <c r="D24" s="185" t="s">
        <v>67</v>
      </c>
      <c r="E24" s="171"/>
      <c r="F24" s="171"/>
      <c r="G24" s="171"/>
      <c r="H24" s="171"/>
      <c r="I24" s="171"/>
      <c r="J24" s="171"/>
      <c r="K24" s="215"/>
    </row>
    <row r="25" ht="18" customHeight="1" spans="1:11">
      <c r="A25" s="199" t="s">
        <v>277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6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278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27" t="s">
        <v>279</v>
      </c>
    </row>
    <row r="28" ht="23" customHeight="1" spans="1:11">
      <c r="A28" s="195" t="s">
        <v>345</v>
      </c>
      <c r="B28" s="196"/>
      <c r="C28" s="196"/>
      <c r="D28" s="196"/>
      <c r="E28" s="196"/>
      <c r="F28" s="196"/>
      <c r="G28" s="196"/>
      <c r="H28" s="196"/>
      <c r="I28" s="196"/>
      <c r="J28" s="228"/>
      <c r="K28" s="229">
        <v>1</v>
      </c>
    </row>
    <row r="29" ht="23" customHeight="1" spans="1:11">
      <c r="A29" s="195" t="s">
        <v>281</v>
      </c>
      <c r="B29" s="196"/>
      <c r="C29" s="196"/>
      <c r="D29" s="196"/>
      <c r="E29" s="196"/>
      <c r="F29" s="196"/>
      <c r="G29" s="196"/>
      <c r="H29" s="196"/>
      <c r="I29" s="196"/>
      <c r="J29" s="228"/>
      <c r="K29" s="220">
        <v>2</v>
      </c>
    </row>
    <row r="30" ht="23" customHeight="1" spans="1:11">
      <c r="A30" s="195" t="s">
        <v>282</v>
      </c>
      <c r="B30" s="196"/>
      <c r="C30" s="196"/>
      <c r="D30" s="196"/>
      <c r="E30" s="196"/>
      <c r="F30" s="196"/>
      <c r="G30" s="196"/>
      <c r="H30" s="196"/>
      <c r="I30" s="196"/>
      <c r="J30" s="228"/>
      <c r="K30" s="229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8"/>
      <c r="K31" s="220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8"/>
      <c r="K32" s="230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8"/>
      <c r="K33" s="231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8"/>
      <c r="K34" s="220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8"/>
      <c r="K35" s="232"/>
    </row>
    <row r="36" ht="23" customHeight="1" spans="1:11">
      <c r="A36" s="204" t="s">
        <v>283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4</v>
      </c>
    </row>
    <row r="37" ht="18.75" customHeight="1" spans="1:11">
      <c r="A37" s="206" t="s">
        <v>284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6" customFormat="1" ht="18.75" customHeight="1" spans="1:11">
      <c r="A38" s="172" t="s">
        <v>285</v>
      </c>
      <c r="B38" s="173"/>
      <c r="C38" s="173"/>
      <c r="D38" s="171" t="s">
        <v>286</v>
      </c>
      <c r="E38" s="171"/>
      <c r="F38" s="208" t="s">
        <v>287</v>
      </c>
      <c r="G38" s="209"/>
      <c r="H38" s="173" t="s">
        <v>288</v>
      </c>
      <c r="I38" s="173"/>
      <c r="J38" s="173" t="s">
        <v>289</v>
      </c>
      <c r="K38" s="223"/>
    </row>
    <row r="39" ht="18.75" customHeight="1" spans="1:11">
      <c r="A39" s="172" t="s">
        <v>130</v>
      </c>
      <c r="B39" s="173" t="s">
        <v>290</v>
      </c>
      <c r="C39" s="173"/>
      <c r="D39" s="173"/>
      <c r="E39" s="173"/>
      <c r="F39" s="173"/>
      <c r="G39" s="173"/>
      <c r="H39" s="173"/>
      <c r="I39" s="173"/>
      <c r="J39" s="173"/>
      <c r="K39" s="223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3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3"/>
    </row>
    <row r="42" ht="32.1" customHeight="1" spans="1:11">
      <c r="A42" s="174" t="s">
        <v>142</v>
      </c>
      <c r="B42" s="210" t="s">
        <v>291</v>
      </c>
      <c r="C42" s="210"/>
      <c r="D42" s="176" t="s">
        <v>292</v>
      </c>
      <c r="E42" s="191" t="s">
        <v>145</v>
      </c>
      <c r="F42" s="176" t="s">
        <v>146</v>
      </c>
      <c r="G42" s="211">
        <v>45307</v>
      </c>
      <c r="H42" s="212" t="s">
        <v>147</v>
      </c>
      <c r="I42" s="212"/>
      <c r="J42" s="210" t="s">
        <v>148</v>
      </c>
      <c r="K42" s="236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K19" sqref="K19"/>
    </sheetView>
  </sheetViews>
  <sheetFormatPr defaultColWidth="9" defaultRowHeight="14.25"/>
  <cols>
    <col min="1" max="1" width="13.625" style="109" customWidth="1"/>
    <col min="2" max="3" width="9.125" style="109" customWidth="1"/>
    <col min="4" max="4" width="9.125" style="110" customWidth="1"/>
    <col min="5" max="6" width="9.125" style="109" customWidth="1"/>
    <col min="7" max="7" width="8.5" style="109" customWidth="1"/>
    <col min="8" max="8" width="5.375" style="109" customWidth="1"/>
    <col min="9" max="9" width="2.75" style="109" customWidth="1"/>
    <col min="10" max="12" width="15.625" style="109" customWidth="1"/>
    <col min="13" max="13" width="15.625" style="111" customWidth="1"/>
    <col min="14" max="14" width="17.875" style="111" customWidth="1"/>
    <col min="15" max="15" width="17.625" style="111" customWidth="1"/>
    <col min="16" max="244" width="9" style="109"/>
    <col min="245" max="16384" width="9" style="112"/>
  </cols>
  <sheetData>
    <row r="1" s="109" customFormat="1" ht="29" customHeight="1" spans="1:247">
      <c r="A1" s="113" t="s">
        <v>152</v>
      </c>
      <c r="B1" s="113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</row>
    <row r="2" s="109" customFormat="1" ht="20" customHeight="1" spans="1:247">
      <c r="A2" s="116" t="s">
        <v>61</v>
      </c>
      <c r="B2" s="117" t="s">
        <v>62</v>
      </c>
      <c r="C2" s="118"/>
      <c r="D2" s="117"/>
      <c r="E2" s="119" t="s">
        <v>68</v>
      </c>
      <c r="F2" s="120" t="s">
        <v>69</v>
      </c>
      <c r="G2" s="120"/>
      <c r="H2" s="120"/>
      <c r="I2" s="147"/>
      <c r="J2" s="116" t="s">
        <v>57</v>
      </c>
      <c r="K2" s="148" t="s">
        <v>346</v>
      </c>
      <c r="L2" s="148"/>
      <c r="M2" s="148"/>
      <c r="N2" s="148"/>
      <c r="O2" s="148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</row>
    <row r="3" s="109" customFormat="1" spans="1:247">
      <c r="A3" s="121" t="s">
        <v>153</v>
      </c>
      <c r="B3" s="122" t="s">
        <v>154</v>
      </c>
      <c r="C3" s="123"/>
      <c r="D3" s="122"/>
      <c r="E3" s="122"/>
      <c r="F3" s="122"/>
      <c r="G3" s="122"/>
      <c r="H3" s="122"/>
      <c r="I3" s="147"/>
      <c r="J3" s="149"/>
      <c r="K3" s="149"/>
      <c r="L3" s="149"/>
      <c r="M3" s="149"/>
      <c r="N3" s="149"/>
      <c r="O3" s="149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</row>
    <row r="4" s="109" customFormat="1" ht="18" spans="1:247">
      <c r="A4" s="121"/>
      <c r="B4" s="124" t="s">
        <v>110</v>
      </c>
      <c r="C4" s="124" t="s">
        <v>111</v>
      </c>
      <c r="D4" s="124" t="s">
        <v>112</v>
      </c>
      <c r="E4" s="124" t="s">
        <v>113</v>
      </c>
      <c r="F4" s="124" t="s">
        <v>114</v>
      </c>
      <c r="G4" s="124" t="s">
        <v>115</v>
      </c>
      <c r="H4" s="125" t="s">
        <v>155</v>
      </c>
      <c r="I4" s="147"/>
      <c r="J4" s="124" t="s">
        <v>110</v>
      </c>
      <c r="K4" s="124" t="s">
        <v>111</v>
      </c>
      <c r="L4" s="124" t="s">
        <v>112</v>
      </c>
      <c r="M4" s="124" t="s">
        <v>113</v>
      </c>
      <c r="N4" s="124" t="s">
        <v>114</v>
      </c>
      <c r="O4" s="124" t="s">
        <v>115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</row>
    <row r="5" s="109" customFormat="1" ht="16.5" spans="1:247">
      <c r="A5" s="121"/>
      <c r="B5" s="126" t="s">
        <v>158</v>
      </c>
      <c r="C5" s="126" t="s">
        <v>159</v>
      </c>
      <c r="D5" s="126" t="s">
        <v>160</v>
      </c>
      <c r="E5" s="126" t="s">
        <v>161</v>
      </c>
      <c r="F5" s="126" t="s">
        <v>162</v>
      </c>
      <c r="G5" s="126" t="s">
        <v>163</v>
      </c>
      <c r="H5" s="125"/>
      <c r="I5" s="147"/>
      <c r="J5" s="150" t="s">
        <v>213</v>
      </c>
      <c r="K5" s="150" t="s">
        <v>213</v>
      </c>
      <c r="L5" s="150" t="s">
        <v>347</v>
      </c>
      <c r="M5" s="150" t="s">
        <v>347</v>
      </c>
      <c r="N5" s="150" t="s">
        <v>120</v>
      </c>
      <c r="O5" s="150" t="s">
        <v>120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</row>
    <row r="6" s="109" customFormat="1" ht="21" customHeight="1" spans="1:247">
      <c r="A6" s="127" t="s">
        <v>164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130" t="s">
        <v>165</v>
      </c>
      <c r="I6" s="147"/>
      <c r="J6" s="151" t="s">
        <v>337</v>
      </c>
      <c r="K6" s="151" t="s">
        <v>348</v>
      </c>
      <c r="L6" s="150" t="s">
        <v>329</v>
      </c>
      <c r="M6" s="151" t="s">
        <v>299</v>
      </c>
      <c r="N6" s="150" t="s">
        <v>349</v>
      </c>
      <c r="O6" s="150" t="s">
        <v>331</v>
      </c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</row>
    <row r="7" s="109" customFormat="1" ht="21" customHeight="1" spans="1:247">
      <c r="A7" s="127" t="s">
        <v>167</v>
      </c>
      <c r="B7" s="128">
        <f t="shared" ref="B7:B9" si="0">C7-4</f>
        <v>102</v>
      </c>
      <c r="C7" s="128">
        <f t="shared" ref="C7:C9" si="1">D7-4</f>
        <v>106</v>
      </c>
      <c r="D7" s="131" t="s">
        <v>168</v>
      </c>
      <c r="E7" s="128">
        <f t="shared" ref="E7:E9" si="2">D7+4</f>
        <v>114</v>
      </c>
      <c r="F7" s="128">
        <f>E7+4</f>
        <v>118</v>
      </c>
      <c r="G7" s="128">
        <f t="shared" ref="G7:G9" si="3">F7+6</f>
        <v>124</v>
      </c>
      <c r="H7" s="130" t="s">
        <v>165</v>
      </c>
      <c r="I7" s="147"/>
      <c r="J7" s="150" t="s">
        <v>305</v>
      </c>
      <c r="K7" s="150" t="s">
        <v>306</v>
      </c>
      <c r="L7" s="150" t="s">
        <v>332</v>
      </c>
      <c r="M7" s="151" t="s">
        <v>333</v>
      </c>
      <c r="N7" s="150" t="s">
        <v>334</v>
      </c>
      <c r="O7" s="150" t="s">
        <v>335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</row>
    <row r="8" s="109" customFormat="1" ht="21" customHeight="1" spans="1:247">
      <c r="A8" s="127" t="s">
        <v>171</v>
      </c>
      <c r="B8" s="128">
        <f t="shared" si="0"/>
        <v>100</v>
      </c>
      <c r="C8" s="128">
        <f t="shared" si="1"/>
        <v>104</v>
      </c>
      <c r="D8" s="131" t="s">
        <v>172</v>
      </c>
      <c r="E8" s="128">
        <f t="shared" si="2"/>
        <v>112</v>
      </c>
      <c r="F8" s="128">
        <f>E8+5</f>
        <v>117</v>
      </c>
      <c r="G8" s="128">
        <f t="shared" si="3"/>
        <v>123</v>
      </c>
      <c r="H8" s="130" t="s">
        <v>165</v>
      </c>
      <c r="I8" s="147"/>
      <c r="J8" s="150" t="s">
        <v>329</v>
      </c>
      <c r="K8" s="150" t="s">
        <v>329</v>
      </c>
      <c r="L8" s="150" t="s">
        <v>329</v>
      </c>
      <c r="M8" s="150" t="s">
        <v>329</v>
      </c>
      <c r="N8" s="150" t="s">
        <v>329</v>
      </c>
      <c r="O8" s="150" t="s">
        <v>329</v>
      </c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</row>
    <row r="9" s="109" customFormat="1" ht="21" customHeight="1" spans="1:247">
      <c r="A9" s="127" t="s">
        <v>173</v>
      </c>
      <c r="B9" s="132">
        <f t="shared" si="0"/>
        <v>100</v>
      </c>
      <c r="C9" s="132">
        <f t="shared" si="1"/>
        <v>104</v>
      </c>
      <c r="D9" s="132" t="s">
        <v>172</v>
      </c>
      <c r="E9" s="132">
        <f t="shared" si="2"/>
        <v>112</v>
      </c>
      <c r="F9" s="132">
        <f>E9+5</f>
        <v>117</v>
      </c>
      <c r="G9" s="132">
        <f t="shared" si="3"/>
        <v>123</v>
      </c>
      <c r="H9" s="130" t="s">
        <v>174</v>
      </c>
      <c r="I9" s="147"/>
      <c r="J9" s="150" t="s">
        <v>312</v>
      </c>
      <c r="K9" s="150" t="s">
        <v>336</v>
      </c>
      <c r="L9" s="150" t="s">
        <v>336</v>
      </c>
      <c r="M9" s="150" t="s">
        <v>317</v>
      </c>
      <c r="N9" s="150" t="s">
        <v>336</v>
      </c>
      <c r="O9" s="150" t="s">
        <v>312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</row>
    <row r="10" s="109" customFormat="1" ht="21" customHeight="1" spans="1:247">
      <c r="A10" s="127" t="s">
        <v>176</v>
      </c>
      <c r="B10" s="128">
        <f>C10-1.2</f>
        <v>44.6</v>
      </c>
      <c r="C10" s="128">
        <f>D10-1.2</f>
        <v>45.8</v>
      </c>
      <c r="D10" s="129">
        <v>47</v>
      </c>
      <c r="E10" s="128">
        <f>D10+1.2</f>
        <v>48.2</v>
      </c>
      <c r="F10" s="128">
        <f>E10+1.2</f>
        <v>49.4</v>
      </c>
      <c r="G10" s="128">
        <f>F10+1.4</f>
        <v>50.8</v>
      </c>
      <c r="H10" s="130" t="s">
        <v>174</v>
      </c>
      <c r="I10" s="147"/>
      <c r="J10" s="150" t="s">
        <v>315</v>
      </c>
      <c r="K10" s="150" t="s">
        <v>338</v>
      </c>
      <c r="L10" s="150" t="s">
        <v>329</v>
      </c>
      <c r="M10" s="150" t="s">
        <v>320</v>
      </c>
      <c r="N10" s="150" t="s">
        <v>338</v>
      </c>
      <c r="O10" s="150" t="s">
        <v>339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</row>
    <row r="11" s="109" customFormat="1" ht="21" customHeight="1" spans="1:247">
      <c r="A11" s="127" t="s">
        <v>177</v>
      </c>
      <c r="B11" s="128">
        <f>C11-0.5</f>
        <v>19.5</v>
      </c>
      <c r="C11" s="128">
        <f>D11-0.5</f>
        <v>20</v>
      </c>
      <c r="D11" s="129">
        <v>20.5</v>
      </c>
      <c r="E11" s="128">
        <f t="shared" ref="E11:G11" si="4">D11+0.5</f>
        <v>21</v>
      </c>
      <c r="F11" s="128">
        <f t="shared" si="4"/>
        <v>21.5</v>
      </c>
      <c r="G11" s="128">
        <f t="shared" si="4"/>
        <v>22</v>
      </c>
      <c r="H11" s="130" t="s">
        <v>178</v>
      </c>
      <c r="I11" s="147"/>
      <c r="J11" s="150" t="s">
        <v>318</v>
      </c>
      <c r="K11" s="150" t="s">
        <v>319</v>
      </c>
      <c r="L11" s="150" t="s">
        <v>329</v>
      </c>
      <c r="M11" s="150" t="s">
        <v>329</v>
      </c>
      <c r="N11" s="150" t="s">
        <v>340</v>
      </c>
      <c r="O11" s="150" t="s">
        <v>341</v>
      </c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</row>
    <row r="12" s="109" customFormat="1" ht="21" customHeight="1" spans="1:247">
      <c r="A12" s="127" t="s">
        <v>179</v>
      </c>
      <c r="B12" s="128">
        <f>C12-0.7</f>
        <v>18.1</v>
      </c>
      <c r="C12" s="128">
        <f>D12-0.7</f>
        <v>18.8</v>
      </c>
      <c r="D12" s="129">
        <v>19.5</v>
      </c>
      <c r="E12" s="128">
        <f>D12+0.7</f>
        <v>20.2</v>
      </c>
      <c r="F12" s="128">
        <f>E12+0.7</f>
        <v>20.9</v>
      </c>
      <c r="G12" s="128">
        <f>F12+1</f>
        <v>21.9</v>
      </c>
      <c r="H12" s="130" t="s">
        <v>174</v>
      </c>
      <c r="I12" s="147"/>
      <c r="J12" s="150" t="s">
        <v>329</v>
      </c>
      <c r="K12" s="150" t="s">
        <v>323</v>
      </c>
      <c r="L12" s="150" t="s">
        <v>321</v>
      </c>
      <c r="M12" s="151" t="s">
        <v>322</v>
      </c>
      <c r="N12" s="150" t="s">
        <v>329</v>
      </c>
      <c r="O12" s="150" t="s">
        <v>329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</row>
    <row r="13" s="109" customFormat="1" ht="21" customHeight="1" spans="1:247">
      <c r="A13" s="127" t="s">
        <v>181</v>
      </c>
      <c r="B13" s="128">
        <f>C13-0.7</f>
        <v>16.1</v>
      </c>
      <c r="C13" s="128">
        <f>D13-0.7</f>
        <v>16.8</v>
      </c>
      <c r="D13" s="129">
        <v>17.5</v>
      </c>
      <c r="E13" s="128">
        <f>D13+0.7</f>
        <v>18.2</v>
      </c>
      <c r="F13" s="128">
        <f>E13+0.7</f>
        <v>18.9</v>
      </c>
      <c r="G13" s="128">
        <f>F13+1</f>
        <v>19.9</v>
      </c>
      <c r="H13" s="130">
        <v>0</v>
      </c>
      <c r="I13" s="147"/>
      <c r="J13" s="150" t="s">
        <v>329</v>
      </c>
      <c r="K13" s="150" t="s">
        <v>325</v>
      </c>
      <c r="L13" s="150" t="s">
        <v>329</v>
      </c>
      <c r="M13" s="151" t="s">
        <v>324</v>
      </c>
      <c r="N13" s="150" t="s">
        <v>342</v>
      </c>
      <c r="O13" s="150" t="s">
        <v>343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</row>
    <row r="14" s="109" customFormat="1" ht="21" customHeight="1" spans="1:247">
      <c r="A14" s="127" t="s">
        <v>182</v>
      </c>
      <c r="B14" s="128">
        <f>C14-1</f>
        <v>45</v>
      </c>
      <c r="C14" s="128">
        <f>D14-1</f>
        <v>46</v>
      </c>
      <c r="D14" s="132">
        <v>47</v>
      </c>
      <c r="E14" s="128">
        <f>D14+1</f>
        <v>48</v>
      </c>
      <c r="F14" s="128">
        <f>E14+1</f>
        <v>49</v>
      </c>
      <c r="G14" s="128">
        <f>F14+1.5</f>
        <v>50.5</v>
      </c>
      <c r="H14" s="133"/>
      <c r="I14" s="147"/>
      <c r="J14" s="150" t="s">
        <v>219</v>
      </c>
      <c r="K14" s="150" t="s">
        <v>219</v>
      </c>
      <c r="L14" s="150" t="s">
        <v>219</v>
      </c>
      <c r="M14" s="150" t="s">
        <v>219</v>
      </c>
      <c r="N14" s="150" t="s">
        <v>219</v>
      </c>
      <c r="O14" s="150" t="s">
        <v>219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</row>
    <row r="15" s="109" customFormat="1" ht="21" customHeight="1" spans="1:247">
      <c r="A15" s="134" t="s">
        <v>184</v>
      </c>
      <c r="B15" s="128">
        <f t="shared" ref="B15:B17" si="5">C15</f>
        <v>14</v>
      </c>
      <c r="C15" s="128">
        <f>D15-0.5</f>
        <v>14</v>
      </c>
      <c r="D15" s="129">
        <v>14.5</v>
      </c>
      <c r="E15" s="128">
        <f t="shared" ref="E15:G15" si="6">D15+0.5</f>
        <v>15</v>
      </c>
      <c r="F15" s="128">
        <f t="shared" si="6"/>
        <v>15.5</v>
      </c>
      <c r="G15" s="128">
        <f t="shared" si="6"/>
        <v>16</v>
      </c>
      <c r="H15" s="133"/>
      <c r="I15" s="147"/>
      <c r="J15" s="150" t="s">
        <v>219</v>
      </c>
      <c r="K15" s="150" t="s">
        <v>219</v>
      </c>
      <c r="L15" s="150" t="s">
        <v>219</v>
      </c>
      <c r="M15" s="150" t="s">
        <v>219</v>
      </c>
      <c r="N15" s="150" t="s">
        <v>219</v>
      </c>
      <c r="O15" s="150" t="s">
        <v>219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</row>
    <row r="16" s="109" customFormat="1" ht="21" customHeight="1" spans="1:247">
      <c r="A16" s="134" t="s">
        <v>185</v>
      </c>
      <c r="B16" s="128">
        <f t="shared" si="5"/>
        <v>3</v>
      </c>
      <c r="C16" s="128">
        <f>D16</f>
        <v>3</v>
      </c>
      <c r="D16" s="129">
        <v>3</v>
      </c>
      <c r="E16" s="128">
        <f>D16</f>
        <v>3</v>
      </c>
      <c r="F16" s="128">
        <f>D16</f>
        <v>3</v>
      </c>
      <c r="G16" s="128">
        <f>D16</f>
        <v>3</v>
      </c>
      <c r="H16" s="133"/>
      <c r="I16" s="147"/>
      <c r="J16" s="150" t="s">
        <v>219</v>
      </c>
      <c r="K16" s="150" t="s">
        <v>219</v>
      </c>
      <c r="L16" s="150" t="s">
        <v>219</v>
      </c>
      <c r="M16" s="150" t="s">
        <v>219</v>
      </c>
      <c r="N16" s="150" t="s">
        <v>219</v>
      </c>
      <c r="O16" s="150" t="s">
        <v>219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</row>
    <row r="17" s="109" customFormat="1" ht="21" customHeight="1" spans="1:247">
      <c r="A17" s="134" t="s">
        <v>186</v>
      </c>
      <c r="B17" s="128">
        <f t="shared" si="5"/>
        <v>1.8</v>
      </c>
      <c r="C17" s="128">
        <f>D17</f>
        <v>1.8</v>
      </c>
      <c r="D17" s="129">
        <v>1.8</v>
      </c>
      <c r="E17" s="128">
        <f>D17</f>
        <v>1.8</v>
      </c>
      <c r="F17" s="128">
        <f>D17</f>
        <v>1.8</v>
      </c>
      <c r="G17" s="128">
        <f>D17</f>
        <v>1.8</v>
      </c>
      <c r="H17" s="135"/>
      <c r="I17" s="147"/>
      <c r="J17" s="150" t="s">
        <v>219</v>
      </c>
      <c r="K17" s="150" t="s">
        <v>219</v>
      </c>
      <c r="L17" s="150" t="s">
        <v>219</v>
      </c>
      <c r="M17" s="150" t="s">
        <v>219</v>
      </c>
      <c r="N17" s="150" t="s">
        <v>219</v>
      </c>
      <c r="O17" s="150" t="s">
        <v>219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</row>
    <row r="18" s="109" customFormat="1" ht="21" customHeight="1" spans="1:247">
      <c r="A18" s="136"/>
      <c r="B18" s="137"/>
      <c r="C18" s="137"/>
      <c r="D18" s="137"/>
      <c r="E18" s="137"/>
      <c r="F18" s="137"/>
      <c r="G18" s="137"/>
      <c r="H18" s="135"/>
      <c r="I18" s="147"/>
      <c r="J18" s="150"/>
      <c r="K18" s="150"/>
      <c r="L18" s="150"/>
      <c r="M18" s="150"/>
      <c r="N18" s="150"/>
      <c r="O18" s="150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</row>
    <row r="19" s="109" customFormat="1" ht="21" customHeight="1" spans="1:247">
      <c r="A19" s="136"/>
      <c r="B19" s="137"/>
      <c r="C19" s="137"/>
      <c r="D19" s="137"/>
      <c r="E19" s="137"/>
      <c r="F19" s="137"/>
      <c r="G19" s="137"/>
      <c r="H19" s="135"/>
      <c r="I19" s="147"/>
      <c r="J19" s="150"/>
      <c r="K19" s="150"/>
      <c r="L19" s="150"/>
      <c r="M19" s="150"/>
      <c r="N19" s="150"/>
      <c r="O19" s="150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</row>
    <row r="20" s="109" customFormat="1" ht="21" customHeight="1" spans="1:247">
      <c r="A20" s="136"/>
      <c r="B20" s="137"/>
      <c r="C20" s="137"/>
      <c r="D20" s="137"/>
      <c r="E20" s="137"/>
      <c r="F20" s="137"/>
      <c r="G20" s="137"/>
      <c r="H20" s="138"/>
      <c r="I20" s="147"/>
      <c r="J20" s="150"/>
      <c r="K20" s="150"/>
      <c r="L20" s="150"/>
      <c r="M20" s="150"/>
      <c r="N20" s="150"/>
      <c r="O20" s="150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</row>
    <row r="21" s="109" customFormat="1" ht="21" customHeight="1" spans="1:247">
      <c r="A21" s="139"/>
      <c r="B21" s="140"/>
      <c r="C21" s="140"/>
      <c r="D21" s="140"/>
      <c r="E21" s="141"/>
      <c r="F21" s="140"/>
      <c r="G21" s="140"/>
      <c r="H21" s="140"/>
      <c r="I21" s="147"/>
      <c r="J21" s="152"/>
      <c r="K21" s="152"/>
      <c r="L21" s="150"/>
      <c r="M21" s="152"/>
      <c r="N21" s="152"/>
      <c r="O21" s="150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</row>
    <row r="22" ht="16.5" spans="1:15">
      <c r="A22" s="142"/>
      <c r="B22" s="142"/>
      <c r="C22" s="143"/>
      <c r="D22" s="143"/>
      <c r="E22" s="144"/>
      <c r="F22" s="143"/>
      <c r="G22" s="143"/>
      <c r="H22" s="143"/>
      <c r="M22" s="109"/>
      <c r="N22" s="109"/>
      <c r="O22" s="109"/>
    </row>
    <row r="23" spans="1:15">
      <c r="A23" s="145" t="s">
        <v>187</v>
      </c>
      <c r="B23" s="145"/>
      <c r="C23" s="146"/>
      <c r="D23" s="146"/>
      <c r="M23" s="109"/>
      <c r="N23" s="109"/>
      <c r="O23" s="109"/>
    </row>
    <row r="24" spans="3:15">
      <c r="C24" s="110"/>
      <c r="J24" s="153" t="s">
        <v>188</v>
      </c>
      <c r="K24" s="154">
        <v>45307</v>
      </c>
      <c r="L24" s="153" t="s">
        <v>189</v>
      </c>
      <c r="M24" s="153" t="s">
        <v>145</v>
      </c>
      <c r="N24" s="153" t="s">
        <v>190</v>
      </c>
      <c r="O24" s="109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2" sqref="A22:K22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243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">
        <v>62</v>
      </c>
      <c r="F2" s="163" t="s">
        <v>244</v>
      </c>
      <c r="G2" s="164" t="s">
        <v>69</v>
      </c>
      <c r="H2" s="165"/>
      <c r="I2" s="193" t="s">
        <v>57</v>
      </c>
      <c r="J2" s="213" t="s">
        <v>56</v>
      </c>
      <c r="K2" s="214"/>
    </row>
    <row r="3" ht="18" customHeight="1" spans="1:11">
      <c r="A3" s="166" t="s">
        <v>76</v>
      </c>
      <c r="B3" s="167">
        <v>8500</v>
      </c>
      <c r="C3" s="167"/>
      <c r="D3" s="168" t="s">
        <v>245</v>
      </c>
      <c r="E3" s="169">
        <v>44967</v>
      </c>
      <c r="F3" s="170"/>
      <c r="G3" s="170"/>
      <c r="H3" s="171" t="s">
        <v>246</v>
      </c>
      <c r="I3" s="171"/>
      <c r="J3" s="171"/>
      <c r="K3" s="215"/>
    </row>
    <row r="4" ht="18" customHeight="1" spans="1:11">
      <c r="A4" s="172" t="s">
        <v>72</v>
      </c>
      <c r="B4" s="167">
        <v>4</v>
      </c>
      <c r="C4" s="167">
        <v>6</v>
      </c>
      <c r="D4" s="173" t="s">
        <v>247</v>
      </c>
      <c r="E4" s="170" t="s">
        <v>248</v>
      </c>
      <c r="F4" s="170"/>
      <c r="G4" s="170"/>
      <c r="H4" s="173" t="s">
        <v>249</v>
      </c>
      <c r="I4" s="173"/>
      <c r="J4" s="185" t="s">
        <v>66</v>
      </c>
      <c r="K4" s="216" t="s">
        <v>67</v>
      </c>
    </row>
    <row r="5" ht="18" customHeight="1" spans="1:11">
      <c r="A5" s="172" t="s">
        <v>250</v>
      </c>
      <c r="B5" s="167">
        <v>1</v>
      </c>
      <c r="C5" s="167"/>
      <c r="D5" s="168" t="s">
        <v>251</v>
      </c>
      <c r="E5" s="168"/>
      <c r="G5" s="168"/>
      <c r="H5" s="173" t="s">
        <v>252</v>
      </c>
      <c r="I5" s="173"/>
      <c r="J5" s="185" t="s">
        <v>66</v>
      </c>
      <c r="K5" s="216" t="s">
        <v>67</v>
      </c>
    </row>
    <row r="6" ht="18" customHeight="1" spans="1:13">
      <c r="A6" s="174" t="s">
        <v>253</v>
      </c>
      <c r="B6" s="175">
        <v>200</v>
      </c>
      <c r="C6" s="175"/>
      <c r="D6" s="176" t="s">
        <v>254</v>
      </c>
      <c r="E6" s="177"/>
      <c r="F6" s="177"/>
      <c r="G6" s="176"/>
      <c r="H6" s="178" t="s">
        <v>255</v>
      </c>
      <c r="I6" s="178"/>
      <c r="J6" s="177" t="s">
        <v>66</v>
      </c>
      <c r="K6" s="217" t="s">
        <v>67</v>
      </c>
      <c r="M6" s="218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256</v>
      </c>
      <c r="B8" s="163" t="s">
        <v>257</v>
      </c>
      <c r="C8" s="163" t="s">
        <v>258</v>
      </c>
      <c r="D8" s="163" t="s">
        <v>259</v>
      </c>
      <c r="E8" s="163" t="s">
        <v>260</v>
      </c>
      <c r="F8" s="163" t="s">
        <v>261</v>
      </c>
      <c r="G8" s="183" t="s">
        <v>350</v>
      </c>
      <c r="H8" s="184"/>
      <c r="I8" s="184"/>
      <c r="J8" s="184"/>
      <c r="K8" s="219"/>
    </row>
    <row r="9" ht="18" customHeight="1" spans="1:11">
      <c r="A9" s="172" t="s">
        <v>262</v>
      </c>
      <c r="B9" s="173"/>
      <c r="C9" s="185" t="s">
        <v>66</v>
      </c>
      <c r="D9" s="185" t="s">
        <v>67</v>
      </c>
      <c r="E9" s="168" t="s">
        <v>263</v>
      </c>
      <c r="F9" s="186" t="s">
        <v>264</v>
      </c>
      <c r="G9" s="187"/>
      <c r="H9" s="188"/>
      <c r="I9" s="188"/>
      <c r="J9" s="188"/>
      <c r="K9" s="220"/>
    </row>
    <row r="10" ht="18" customHeight="1" spans="1:11">
      <c r="A10" s="172" t="s">
        <v>265</v>
      </c>
      <c r="B10" s="173"/>
      <c r="C10" s="185" t="s">
        <v>66</v>
      </c>
      <c r="D10" s="185" t="s">
        <v>67</v>
      </c>
      <c r="E10" s="168" t="s">
        <v>266</v>
      </c>
      <c r="F10" s="186" t="s">
        <v>267</v>
      </c>
      <c r="G10" s="187" t="s">
        <v>268</v>
      </c>
      <c r="H10" s="188"/>
      <c r="I10" s="188"/>
      <c r="J10" s="188"/>
      <c r="K10" s="220"/>
    </row>
    <row r="11" ht="18" customHeight="1" spans="1:11">
      <c r="A11" s="189" t="s">
        <v>199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1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269</v>
      </c>
      <c r="J12" s="185" t="s">
        <v>85</v>
      </c>
      <c r="K12" s="216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270</v>
      </c>
      <c r="J13" s="185" t="s">
        <v>85</v>
      </c>
      <c r="K13" s="216" t="s">
        <v>86</v>
      </c>
    </row>
    <row r="14" ht="18" customHeight="1" spans="1:11">
      <c r="A14" s="174" t="s">
        <v>271</v>
      </c>
      <c r="B14" s="177" t="s">
        <v>85</v>
      </c>
      <c r="C14" s="177" t="s">
        <v>86</v>
      </c>
      <c r="D14" s="191"/>
      <c r="E14" s="176" t="s">
        <v>272</v>
      </c>
      <c r="F14" s="177" t="s">
        <v>85</v>
      </c>
      <c r="G14" s="177" t="s">
        <v>86</v>
      </c>
      <c r="H14" s="177"/>
      <c r="I14" s="176" t="s">
        <v>273</v>
      </c>
      <c r="J14" s="177" t="s">
        <v>85</v>
      </c>
      <c r="K14" s="217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274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2"/>
    </row>
    <row r="17" ht="18" customHeight="1" spans="1:11">
      <c r="A17" s="172" t="s">
        <v>275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3"/>
    </row>
    <row r="18" ht="18" customHeight="1" spans="1:11">
      <c r="A18" s="172" t="s">
        <v>276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3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6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4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4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5"/>
    </row>
    <row r="23" ht="22" customHeight="1"/>
    <row r="24" ht="18" customHeight="1" spans="1:11">
      <c r="A24" s="172" t="s">
        <v>129</v>
      </c>
      <c r="B24" s="173"/>
      <c r="C24" s="185" t="s">
        <v>66</v>
      </c>
      <c r="D24" s="185" t="s">
        <v>67</v>
      </c>
      <c r="E24" s="171"/>
      <c r="F24" s="171"/>
      <c r="G24" s="171"/>
      <c r="H24" s="171"/>
      <c r="I24" s="171"/>
      <c r="J24" s="171"/>
      <c r="K24" s="215"/>
    </row>
    <row r="25" ht="18" customHeight="1" spans="1:11">
      <c r="A25" s="199" t="s">
        <v>277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6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278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27" t="s">
        <v>279</v>
      </c>
    </row>
    <row r="28" ht="23" customHeight="1" spans="1:11">
      <c r="A28" s="195" t="s">
        <v>206</v>
      </c>
      <c r="B28" s="196"/>
      <c r="C28" s="196"/>
      <c r="D28" s="196"/>
      <c r="E28" s="196"/>
      <c r="F28" s="196"/>
      <c r="G28" s="196"/>
      <c r="H28" s="196"/>
      <c r="I28" s="196"/>
      <c r="J28" s="228"/>
      <c r="K28" s="229">
        <v>1</v>
      </c>
    </row>
    <row r="29" ht="23" customHeight="1" spans="1:11">
      <c r="A29" s="195" t="s">
        <v>351</v>
      </c>
      <c r="B29" s="196"/>
      <c r="C29" s="196"/>
      <c r="D29" s="196"/>
      <c r="E29" s="196"/>
      <c r="F29" s="196"/>
      <c r="G29" s="196"/>
      <c r="H29" s="196"/>
      <c r="I29" s="196"/>
      <c r="J29" s="228"/>
      <c r="K29" s="220">
        <v>2</v>
      </c>
    </row>
    <row r="30" ht="23" customHeight="1" spans="1:11">
      <c r="A30" s="195" t="s">
        <v>282</v>
      </c>
      <c r="B30" s="196"/>
      <c r="C30" s="196"/>
      <c r="D30" s="196"/>
      <c r="E30" s="196"/>
      <c r="F30" s="196"/>
      <c r="G30" s="196"/>
      <c r="H30" s="196"/>
      <c r="I30" s="196"/>
      <c r="J30" s="228"/>
      <c r="K30" s="229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8"/>
      <c r="K31" s="220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8"/>
      <c r="K32" s="230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8"/>
      <c r="K33" s="231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8"/>
      <c r="K34" s="220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8"/>
      <c r="K35" s="232"/>
    </row>
    <row r="36" ht="23" customHeight="1" spans="1:11">
      <c r="A36" s="204" t="s">
        <v>283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4</v>
      </c>
    </row>
    <row r="37" ht="18.75" customHeight="1" spans="1:11">
      <c r="A37" s="206" t="s">
        <v>284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6" customFormat="1" ht="18.75" customHeight="1" spans="1:11">
      <c r="A38" s="172" t="s">
        <v>285</v>
      </c>
      <c r="B38" s="173"/>
      <c r="C38" s="173"/>
      <c r="D38" s="171" t="s">
        <v>286</v>
      </c>
      <c r="E38" s="171"/>
      <c r="F38" s="208" t="s">
        <v>287</v>
      </c>
      <c r="G38" s="209"/>
      <c r="H38" s="173" t="s">
        <v>288</v>
      </c>
      <c r="I38" s="173"/>
      <c r="J38" s="173" t="s">
        <v>289</v>
      </c>
      <c r="K38" s="223"/>
    </row>
    <row r="39" ht="18.75" customHeight="1" spans="1:11">
      <c r="A39" s="172" t="s">
        <v>130</v>
      </c>
      <c r="B39" s="173" t="s">
        <v>290</v>
      </c>
      <c r="C39" s="173"/>
      <c r="D39" s="173"/>
      <c r="E39" s="173"/>
      <c r="F39" s="173"/>
      <c r="G39" s="173"/>
      <c r="H39" s="173"/>
      <c r="I39" s="173"/>
      <c r="J39" s="173"/>
      <c r="K39" s="223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3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3"/>
    </row>
    <row r="42" ht="32.1" customHeight="1" spans="1:11">
      <c r="A42" s="174" t="s">
        <v>142</v>
      </c>
      <c r="B42" s="210" t="s">
        <v>291</v>
      </c>
      <c r="C42" s="210"/>
      <c r="D42" s="176" t="s">
        <v>292</v>
      </c>
      <c r="E42" s="191" t="s">
        <v>352</v>
      </c>
      <c r="F42" s="176" t="s">
        <v>146</v>
      </c>
      <c r="G42" s="211">
        <v>45403</v>
      </c>
      <c r="H42" s="212" t="s">
        <v>147</v>
      </c>
      <c r="I42" s="212"/>
      <c r="J42" s="210" t="s">
        <v>148</v>
      </c>
      <c r="K42" s="236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K19" sqref="K19"/>
    </sheetView>
  </sheetViews>
  <sheetFormatPr defaultColWidth="9" defaultRowHeight="14.25"/>
  <cols>
    <col min="1" max="1" width="13.625" style="109" customWidth="1"/>
    <col min="2" max="3" width="9.125" style="109" customWidth="1"/>
    <col min="4" max="4" width="9.125" style="110" customWidth="1"/>
    <col min="5" max="6" width="9.125" style="109" customWidth="1"/>
    <col min="7" max="7" width="8.5" style="109" customWidth="1"/>
    <col min="8" max="8" width="5.375" style="109" customWidth="1"/>
    <col min="9" max="9" width="2.75" style="109" customWidth="1"/>
    <col min="10" max="12" width="15.625" style="109" customWidth="1"/>
    <col min="13" max="13" width="15.625" style="111" customWidth="1"/>
    <col min="14" max="14" width="17.875" style="111" customWidth="1"/>
    <col min="15" max="15" width="17.625" style="111" customWidth="1"/>
    <col min="16" max="244" width="9" style="109"/>
    <col min="245" max="16384" width="9" style="112"/>
  </cols>
  <sheetData>
    <row r="1" s="109" customFormat="1" ht="29" customHeight="1" spans="1:247">
      <c r="A1" s="113" t="s">
        <v>152</v>
      </c>
      <c r="B1" s="113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</row>
    <row r="2" s="109" customFormat="1" ht="20" customHeight="1" spans="1:247">
      <c r="A2" s="116" t="s">
        <v>61</v>
      </c>
      <c r="B2" s="117" t="s">
        <v>62</v>
      </c>
      <c r="C2" s="118"/>
      <c r="D2" s="117"/>
      <c r="E2" s="119" t="s">
        <v>68</v>
      </c>
      <c r="F2" s="120" t="s">
        <v>69</v>
      </c>
      <c r="G2" s="120"/>
      <c r="H2" s="120"/>
      <c r="I2" s="147"/>
      <c r="J2" s="116" t="s">
        <v>57</v>
      </c>
      <c r="K2" s="148" t="s">
        <v>353</v>
      </c>
      <c r="L2" s="148"/>
      <c r="M2" s="148"/>
      <c r="N2" s="148"/>
      <c r="O2" s="148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</row>
    <row r="3" s="109" customFormat="1" spans="1:247">
      <c r="A3" s="121" t="s">
        <v>153</v>
      </c>
      <c r="B3" s="122" t="s">
        <v>154</v>
      </c>
      <c r="C3" s="123"/>
      <c r="D3" s="122"/>
      <c r="E3" s="122"/>
      <c r="F3" s="122"/>
      <c r="G3" s="122"/>
      <c r="H3" s="122"/>
      <c r="I3" s="147"/>
      <c r="J3" s="149"/>
      <c r="K3" s="149"/>
      <c r="L3" s="149"/>
      <c r="M3" s="149"/>
      <c r="N3" s="149"/>
      <c r="O3" s="149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</row>
    <row r="4" s="109" customFormat="1" ht="18" spans="1:247">
      <c r="A4" s="121"/>
      <c r="B4" s="124" t="s">
        <v>110</v>
      </c>
      <c r="C4" s="124" t="s">
        <v>111</v>
      </c>
      <c r="D4" s="124" t="s">
        <v>112</v>
      </c>
      <c r="E4" s="124" t="s">
        <v>113</v>
      </c>
      <c r="F4" s="124" t="s">
        <v>114</v>
      </c>
      <c r="G4" s="124" t="s">
        <v>115</v>
      </c>
      <c r="H4" s="125" t="s">
        <v>155</v>
      </c>
      <c r="I4" s="147"/>
      <c r="J4" s="124" t="s">
        <v>110</v>
      </c>
      <c r="K4" s="124" t="s">
        <v>111</v>
      </c>
      <c r="L4" s="124" t="s">
        <v>112</v>
      </c>
      <c r="M4" s="124" t="s">
        <v>113</v>
      </c>
      <c r="N4" s="124" t="s">
        <v>114</v>
      </c>
      <c r="O4" s="124" t="s">
        <v>115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</row>
    <row r="5" s="109" customFormat="1" ht="16.5" spans="1:247">
      <c r="A5" s="121"/>
      <c r="B5" s="126" t="s">
        <v>158</v>
      </c>
      <c r="C5" s="126" t="s">
        <v>159</v>
      </c>
      <c r="D5" s="126" t="s">
        <v>160</v>
      </c>
      <c r="E5" s="126" t="s">
        <v>161</v>
      </c>
      <c r="F5" s="126" t="s">
        <v>162</v>
      </c>
      <c r="G5" s="126" t="s">
        <v>163</v>
      </c>
      <c r="H5" s="125"/>
      <c r="I5" s="147"/>
      <c r="J5" s="150" t="s">
        <v>213</v>
      </c>
      <c r="K5" s="150" t="s">
        <v>213</v>
      </c>
      <c r="L5" s="150" t="s">
        <v>120</v>
      </c>
      <c r="M5" s="150" t="s">
        <v>122</v>
      </c>
      <c r="N5" s="150" t="s">
        <v>122</v>
      </c>
      <c r="O5" s="150" t="s">
        <v>120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</row>
    <row r="6" s="109" customFormat="1" ht="21" customHeight="1" spans="1:247">
      <c r="A6" s="127" t="s">
        <v>164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130" t="s">
        <v>165</v>
      </c>
      <c r="I6" s="147"/>
      <c r="J6" s="150" t="s">
        <v>329</v>
      </c>
      <c r="K6" s="150" t="s">
        <v>329</v>
      </c>
      <c r="L6" s="151" t="s">
        <v>299</v>
      </c>
      <c r="M6" s="150" t="s">
        <v>330</v>
      </c>
      <c r="N6" s="150" t="s">
        <v>300</v>
      </c>
      <c r="O6" s="150" t="s">
        <v>331</v>
      </c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</row>
    <row r="7" s="109" customFormat="1" ht="21" customHeight="1" spans="1:247">
      <c r="A7" s="127" t="s">
        <v>167</v>
      </c>
      <c r="B7" s="128">
        <f t="shared" ref="B7:B9" si="0">C7-4</f>
        <v>102</v>
      </c>
      <c r="C7" s="128">
        <f t="shared" ref="C7:C9" si="1">D7-4</f>
        <v>106</v>
      </c>
      <c r="D7" s="131" t="s">
        <v>168</v>
      </c>
      <c r="E7" s="128">
        <f t="shared" ref="E7:E9" si="2">D7+4</f>
        <v>114</v>
      </c>
      <c r="F7" s="128">
        <f>E7+4</f>
        <v>118</v>
      </c>
      <c r="G7" s="128">
        <f t="shared" ref="G7:G9" si="3">F7+6</f>
        <v>124</v>
      </c>
      <c r="H7" s="130" t="s">
        <v>165</v>
      </c>
      <c r="I7" s="147"/>
      <c r="J7" s="150" t="s">
        <v>354</v>
      </c>
      <c r="K7" s="150" t="s">
        <v>302</v>
      </c>
      <c r="L7" s="151" t="s">
        <v>333</v>
      </c>
      <c r="M7" s="150" t="s">
        <v>334</v>
      </c>
      <c r="N7" s="150" t="s">
        <v>306</v>
      </c>
      <c r="O7" s="150" t="s">
        <v>335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</row>
    <row r="8" s="109" customFormat="1" ht="21" customHeight="1" spans="1:247">
      <c r="A8" s="127" t="s">
        <v>171</v>
      </c>
      <c r="B8" s="128">
        <f t="shared" si="0"/>
        <v>100</v>
      </c>
      <c r="C8" s="128">
        <f t="shared" si="1"/>
        <v>104</v>
      </c>
      <c r="D8" s="131" t="s">
        <v>172</v>
      </c>
      <c r="E8" s="128">
        <f t="shared" si="2"/>
        <v>112</v>
      </c>
      <c r="F8" s="128">
        <f>E8+5</f>
        <v>117</v>
      </c>
      <c r="G8" s="128">
        <f t="shared" si="3"/>
        <v>123</v>
      </c>
      <c r="H8" s="130" t="s">
        <v>165</v>
      </c>
      <c r="I8" s="147"/>
      <c r="J8" s="150" t="s">
        <v>329</v>
      </c>
      <c r="K8" s="150" t="s">
        <v>329</v>
      </c>
      <c r="L8" s="150" t="s">
        <v>329</v>
      </c>
      <c r="M8" s="150" t="s">
        <v>329</v>
      </c>
      <c r="N8" s="150" t="s">
        <v>329</v>
      </c>
      <c r="O8" s="150" t="s">
        <v>329</v>
      </c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</row>
    <row r="9" s="109" customFormat="1" ht="21" customHeight="1" spans="1:247">
      <c r="A9" s="127" t="s">
        <v>173</v>
      </c>
      <c r="B9" s="132">
        <f t="shared" si="0"/>
        <v>100</v>
      </c>
      <c r="C9" s="132">
        <f t="shared" si="1"/>
        <v>104</v>
      </c>
      <c r="D9" s="132" t="s">
        <v>172</v>
      </c>
      <c r="E9" s="132">
        <f t="shared" si="2"/>
        <v>112</v>
      </c>
      <c r="F9" s="132">
        <f>E9+5</f>
        <v>117</v>
      </c>
      <c r="G9" s="132">
        <f t="shared" si="3"/>
        <v>123</v>
      </c>
      <c r="H9" s="130" t="s">
        <v>174</v>
      </c>
      <c r="I9" s="147"/>
      <c r="J9" s="150" t="s">
        <v>307</v>
      </c>
      <c r="K9" s="150" t="s">
        <v>308</v>
      </c>
      <c r="L9" s="151" t="s">
        <v>337</v>
      </c>
      <c r="M9" s="150" t="s">
        <v>336</v>
      </c>
      <c r="N9" s="150" t="s">
        <v>312</v>
      </c>
      <c r="O9" s="150" t="s">
        <v>312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</row>
    <row r="10" s="109" customFormat="1" ht="21" customHeight="1" spans="1:247">
      <c r="A10" s="127" t="s">
        <v>176</v>
      </c>
      <c r="B10" s="128">
        <f>C10-1.2</f>
        <v>44.6</v>
      </c>
      <c r="C10" s="128">
        <f>D10-1.2</f>
        <v>45.8</v>
      </c>
      <c r="D10" s="129">
        <v>47</v>
      </c>
      <c r="E10" s="128">
        <f>D10+1.2</f>
        <v>48.2</v>
      </c>
      <c r="F10" s="128">
        <f>E10+1.2</f>
        <v>49.4</v>
      </c>
      <c r="G10" s="128">
        <f>F10+1.4</f>
        <v>50.8</v>
      </c>
      <c r="H10" s="130" t="s">
        <v>174</v>
      </c>
      <c r="I10" s="147"/>
      <c r="J10" s="150" t="s">
        <v>329</v>
      </c>
      <c r="K10" s="150" t="s">
        <v>329</v>
      </c>
      <c r="L10" s="150" t="s">
        <v>314</v>
      </c>
      <c r="M10" s="150" t="s">
        <v>338</v>
      </c>
      <c r="N10" s="150" t="s">
        <v>315</v>
      </c>
      <c r="O10" s="150" t="s">
        <v>339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</row>
    <row r="11" s="109" customFormat="1" ht="21" customHeight="1" spans="1:247">
      <c r="A11" s="127" t="s">
        <v>177</v>
      </c>
      <c r="B11" s="128">
        <f>C11-0.5</f>
        <v>19.5</v>
      </c>
      <c r="C11" s="128">
        <f>D11-0.5</f>
        <v>20</v>
      </c>
      <c r="D11" s="129">
        <v>20.5</v>
      </c>
      <c r="E11" s="128">
        <f t="shared" ref="E11:G11" si="4">D11+0.5</f>
        <v>21</v>
      </c>
      <c r="F11" s="128">
        <f t="shared" si="4"/>
        <v>21.5</v>
      </c>
      <c r="G11" s="128">
        <f t="shared" si="4"/>
        <v>22</v>
      </c>
      <c r="H11" s="130" t="s">
        <v>178</v>
      </c>
      <c r="I11" s="147"/>
      <c r="J11" s="150" t="s">
        <v>316</v>
      </c>
      <c r="K11" s="150" t="s">
        <v>317</v>
      </c>
      <c r="L11" s="150" t="s">
        <v>329</v>
      </c>
      <c r="M11" s="150" t="s">
        <v>340</v>
      </c>
      <c r="N11" s="150" t="s">
        <v>319</v>
      </c>
      <c r="O11" s="150" t="s">
        <v>341</v>
      </c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</row>
    <row r="12" s="109" customFormat="1" ht="21" customHeight="1" spans="1:247">
      <c r="A12" s="127" t="s">
        <v>179</v>
      </c>
      <c r="B12" s="128">
        <f>C12-0.7</f>
        <v>18.1</v>
      </c>
      <c r="C12" s="128">
        <f>D12-0.7</f>
        <v>18.8</v>
      </c>
      <c r="D12" s="129">
        <v>19.5</v>
      </c>
      <c r="E12" s="128">
        <f>D12+0.7</f>
        <v>20.2</v>
      </c>
      <c r="F12" s="128">
        <f>E12+0.7</f>
        <v>20.9</v>
      </c>
      <c r="G12" s="128">
        <f>F12+1</f>
        <v>21.9</v>
      </c>
      <c r="H12" s="130" t="s">
        <v>174</v>
      </c>
      <c r="I12" s="147"/>
      <c r="J12" s="150" t="s">
        <v>329</v>
      </c>
      <c r="K12" s="150" t="s">
        <v>320</v>
      </c>
      <c r="L12" s="151" t="s">
        <v>322</v>
      </c>
      <c r="M12" s="150" t="s">
        <v>329</v>
      </c>
      <c r="N12" s="150" t="s">
        <v>323</v>
      </c>
      <c r="O12" s="150" t="s">
        <v>329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</row>
    <row r="13" s="109" customFormat="1" ht="21" customHeight="1" spans="1:247">
      <c r="A13" s="127" t="s">
        <v>181</v>
      </c>
      <c r="B13" s="128">
        <f>C13-0.7</f>
        <v>16.1</v>
      </c>
      <c r="C13" s="128">
        <f>D13-0.7</f>
        <v>16.8</v>
      </c>
      <c r="D13" s="129">
        <v>17.5</v>
      </c>
      <c r="E13" s="128">
        <f>D13+0.7</f>
        <v>18.2</v>
      </c>
      <c r="F13" s="128">
        <f>E13+0.7</f>
        <v>18.9</v>
      </c>
      <c r="G13" s="128">
        <f>F13+1</f>
        <v>19.9</v>
      </c>
      <c r="H13" s="130">
        <v>0</v>
      </c>
      <c r="I13" s="147"/>
      <c r="J13" s="150" t="s">
        <v>329</v>
      </c>
      <c r="K13" s="150" t="s">
        <v>320</v>
      </c>
      <c r="L13" s="151" t="s">
        <v>324</v>
      </c>
      <c r="M13" s="150" t="s">
        <v>342</v>
      </c>
      <c r="N13" s="150" t="s">
        <v>325</v>
      </c>
      <c r="O13" s="150" t="s">
        <v>343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</row>
    <row r="14" s="109" customFormat="1" ht="21" customHeight="1" spans="1:247">
      <c r="A14" s="127" t="s">
        <v>182</v>
      </c>
      <c r="B14" s="128">
        <f>C14-1</f>
        <v>45</v>
      </c>
      <c r="C14" s="128">
        <f>D14-1</f>
        <v>46</v>
      </c>
      <c r="D14" s="132">
        <v>47</v>
      </c>
      <c r="E14" s="128">
        <f>D14+1</f>
        <v>48</v>
      </c>
      <c r="F14" s="128">
        <f>E14+1</f>
        <v>49</v>
      </c>
      <c r="G14" s="128">
        <f>F14+1.5</f>
        <v>50.5</v>
      </c>
      <c r="H14" s="133"/>
      <c r="I14" s="147"/>
      <c r="J14" s="150" t="s">
        <v>329</v>
      </c>
      <c r="K14" s="150" t="s">
        <v>329</v>
      </c>
      <c r="L14" s="150" t="s">
        <v>329</v>
      </c>
      <c r="M14" s="150" t="s">
        <v>329</v>
      </c>
      <c r="N14" s="150" t="s">
        <v>329</v>
      </c>
      <c r="O14" s="150" t="s">
        <v>329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</row>
    <row r="15" s="109" customFormat="1" ht="21" customHeight="1" spans="1:247">
      <c r="A15" s="134" t="s">
        <v>184</v>
      </c>
      <c r="B15" s="128">
        <f t="shared" ref="B15:B17" si="5">C15</f>
        <v>14</v>
      </c>
      <c r="C15" s="128">
        <f>D15-0.5</f>
        <v>14</v>
      </c>
      <c r="D15" s="129">
        <v>14.5</v>
      </c>
      <c r="E15" s="128">
        <f t="shared" ref="E15:G15" si="6">D15+0.5</f>
        <v>15</v>
      </c>
      <c r="F15" s="128">
        <f t="shared" si="6"/>
        <v>15.5</v>
      </c>
      <c r="G15" s="128">
        <f t="shared" si="6"/>
        <v>16</v>
      </c>
      <c r="H15" s="133"/>
      <c r="I15" s="147"/>
      <c r="J15" s="150" t="s">
        <v>329</v>
      </c>
      <c r="K15" s="150" t="s">
        <v>329</v>
      </c>
      <c r="L15" s="150" t="s">
        <v>329</v>
      </c>
      <c r="M15" s="150" t="s">
        <v>329</v>
      </c>
      <c r="N15" s="150" t="s">
        <v>329</v>
      </c>
      <c r="O15" s="150" t="s">
        <v>329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</row>
    <row r="16" s="109" customFormat="1" ht="21" customHeight="1" spans="1:247">
      <c r="A16" s="134" t="s">
        <v>185</v>
      </c>
      <c r="B16" s="128">
        <f t="shared" si="5"/>
        <v>3</v>
      </c>
      <c r="C16" s="128">
        <f>D16</f>
        <v>3</v>
      </c>
      <c r="D16" s="129">
        <v>3</v>
      </c>
      <c r="E16" s="128">
        <f>D16</f>
        <v>3</v>
      </c>
      <c r="F16" s="128">
        <f>D16</f>
        <v>3</v>
      </c>
      <c r="G16" s="128">
        <f>D16</f>
        <v>3</v>
      </c>
      <c r="H16" s="133"/>
      <c r="I16" s="147"/>
      <c r="J16" s="150" t="s">
        <v>329</v>
      </c>
      <c r="K16" s="150" t="s">
        <v>329</v>
      </c>
      <c r="L16" s="150" t="s">
        <v>329</v>
      </c>
      <c r="M16" s="150" t="s">
        <v>329</v>
      </c>
      <c r="N16" s="150" t="s">
        <v>329</v>
      </c>
      <c r="O16" s="150" t="s">
        <v>329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</row>
    <row r="17" s="109" customFormat="1" ht="21" customHeight="1" spans="1:247">
      <c r="A17" s="134" t="s">
        <v>186</v>
      </c>
      <c r="B17" s="128">
        <f t="shared" si="5"/>
        <v>1.8</v>
      </c>
      <c r="C17" s="128">
        <f>D17</f>
        <v>1.8</v>
      </c>
      <c r="D17" s="129">
        <v>1.8</v>
      </c>
      <c r="E17" s="128">
        <f>D17</f>
        <v>1.8</v>
      </c>
      <c r="F17" s="128">
        <f>D17</f>
        <v>1.8</v>
      </c>
      <c r="G17" s="128">
        <f>D17</f>
        <v>1.8</v>
      </c>
      <c r="H17" s="135"/>
      <c r="I17" s="147"/>
      <c r="J17" s="150" t="s">
        <v>329</v>
      </c>
      <c r="K17" s="150" t="s">
        <v>329</v>
      </c>
      <c r="L17" s="150" t="s">
        <v>329</v>
      </c>
      <c r="M17" s="150" t="s">
        <v>329</v>
      </c>
      <c r="N17" s="150" t="s">
        <v>329</v>
      </c>
      <c r="O17" s="150" t="s">
        <v>329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</row>
    <row r="18" s="109" customFormat="1" ht="21" customHeight="1" spans="1:247">
      <c r="A18" s="136"/>
      <c r="B18" s="137"/>
      <c r="C18" s="137"/>
      <c r="D18" s="137"/>
      <c r="E18" s="137"/>
      <c r="F18" s="137"/>
      <c r="G18" s="137"/>
      <c r="H18" s="135"/>
      <c r="I18" s="147"/>
      <c r="J18" s="150"/>
      <c r="K18" s="150"/>
      <c r="L18" s="150"/>
      <c r="M18" s="150"/>
      <c r="N18" s="150"/>
      <c r="O18" s="150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</row>
    <row r="19" s="109" customFormat="1" ht="21" customHeight="1" spans="1:247">
      <c r="A19" s="136"/>
      <c r="B19" s="137"/>
      <c r="C19" s="137"/>
      <c r="D19" s="137"/>
      <c r="E19" s="137"/>
      <c r="F19" s="137"/>
      <c r="G19" s="137"/>
      <c r="H19" s="135"/>
      <c r="I19" s="147"/>
      <c r="J19" s="150"/>
      <c r="K19" s="150"/>
      <c r="L19" s="150"/>
      <c r="M19" s="150"/>
      <c r="N19" s="150"/>
      <c r="O19" s="150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</row>
    <row r="20" s="109" customFormat="1" ht="21" customHeight="1" spans="1:247">
      <c r="A20" s="136"/>
      <c r="B20" s="137"/>
      <c r="C20" s="137"/>
      <c r="D20" s="137"/>
      <c r="E20" s="137"/>
      <c r="F20" s="137"/>
      <c r="G20" s="137"/>
      <c r="H20" s="138"/>
      <c r="I20" s="147"/>
      <c r="J20" s="150"/>
      <c r="K20" s="150"/>
      <c r="L20" s="150"/>
      <c r="M20" s="150"/>
      <c r="N20" s="150"/>
      <c r="O20" s="150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</row>
    <row r="21" s="109" customFormat="1" ht="21" customHeight="1" spans="1:247">
      <c r="A21" s="139"/>
      <c r="B21" s="140"/>
      <c r="C21" s="140"/>
      <c r="D21" s="140"/>
      <c r="E21" s="141"/>
      <c r="F21" s="140"/>
      <c r="G21" s="140"/>
      <c r="H21" s="140"/>
      <c r="I21" s="147"/>
      <c r="J21" s="152"/>
      <c r="K21" s="152"/>
      <c r="L21" s="150"/>
      <c r="M21" s="152"/>
      <c r="N21" s="152"/>
      <c r="O21" s="150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</row>
    <row r="22" ht="16.5" spans="1:15">
      <c r="A22" s="142"/>
      <c r="B22" s="142"/>
      <c r="C22" s="143"/>
      <c r="D22" s="143"/>
      <c r="E22" s="144"/>
      <c r="F22" s="143"/>
      <c r="G22" s="143"/>
      <c r="H22" s="143"/>
      <c r="M22" s="109"/>
      <c r="N22" s="109"/>
      <c r="O22" s="109"/>
    </row>
    <row r="23" spans="1:15">
      <c r="A23" s="145" t="s">
        <v>187</v>
      </c>
      <c r="B23" s="145"/>
      <c r="C23" s="146"/>
      <c r="D23" s="146"/>
      <c r="M23" s="109"/>
      <c r="N23" s="109"/>
      <c r="O23" s="109"/>
    </row>
    <row r="24" spans="3:15">
      <c r="C24" s="110"/>
      <c r="J24" s="153" t="s">
        <v>188</v>
      </c>
      <c r="K24" s="154">
        <v>45403</v>
      </c>
      <c r="L24" s="153" t="s">
        <v>189</v>
      </c>
      <c r="M24" s="153" t="s">
        <v>352</v>
      </c>
      <c r="N24" s="153" t="s">
        <v>190</v>
      </c>
      <c r="O24" s="109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J18" sqref="J18:M18"/>
    </sheetView>
  </sheetViews>
  <sheetFormatPr defaultColWidth="9" defaultRowHeight="14.25"/>
  <cols>
    <col min="1" max="1" width="7" customWidth="1"/>
    <col min="2" max="2" width="14.5" customWidth="1"/>
    <col min="3" max="3" width="12.875" style="8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356</v>
      </c>
      <c r="B2" s="5" t="s">
        <v>357</v>
      </c>
      <c r="C2" s="5" t="s">
        <v>358</v>
      </c>
      <c r="D2" s="5" t="s">
        <v>359</v>
      </c>
      <c r="E2" s="5" t="s">
        <v>360</v>
      </c>
      <c r="F2" s="5" t="s">
        <v>361</v>
      </c>
      <c r="G2" s="5" t="s">
        <v>362</v>
      </c>
      <c r="H2" s="88" t="s">
        <v>363</v>
      </c>
      <c r="I2" s="4" t="s">
        <v>364</v>
      </c>
      <c r="J2" s="4" t="s">
        <v>365</v>
      </c>
      <c r="K2" s="4" t="s">
        <v>366</v>
      </c>
      <c r="L2" s="4" t="s">
        <v>367</v>
      </c>
      <c r="M2" s="4" t="s">
        <v>368</v>
      </c>
      <c r="N2" s="5" t="s">
        <v>369</v>
      </c>
      <c r="O2" s="5" t="s">
        <v>370</v>
      </c>
    </row>
    <row r="3" s="1" customFormat="1" ht="16.5" spans="1:15">
      <c r="A3" s="4"/>
      <c r="B3" s="7"/>
      <c r="C3" s="7"/>
      <c r="D3" s="7"/>
      <c r="E3" s="7"/>
      <c r="F3" s="7"/>
      <c r="G3" s="7"/>
      <c r="H3" s="89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ht="20" customHeight="1" spans="1:15">
      <c r="A4" s="10">
        <v>1</v>
      </c>
      <c r="B4" s="22" t="s">
        <v>371</v>
      </c>
      <c r="C4" s="23" t="s">
        <v>372</v>
      </c>
      <c r="D4" s="24" t="s">
        <v>124</v>
      </c>
      <c r="E4" s="25" t="s">
        <v>62</v>
      </c>
      <c r="F4" s="23" t="s">
        <v>373</v>
      </c>
      <c r="G4" s="90" t="s">
        <v>66</v>
      </c>
      <c r="H4" s="10" t="s">
        <v>66</v>
      </c>
      <c r="I4" s="103">
        <v>1</v>
      </c>
      <c r="J4" s="104">
        <v>1</v>
      </c>
      <c r="K4" s="104">
        <v>2</v>
      </c>
      <c r="L4" s="104">
        <v>0</v>
      </c>
      <c r="M4" s="10">
        <v>0</v>
      </c>
      <c r="N4" s="10">
        <f t="shared" ref="N4:N11" si="0">SUM(I4:M4)</f>
        <v>4</v>
      </c>
      <c r="O4" s="10"/>
    </row>
    <row r="5" ht="20" customHeight="1" spans="1:15">
      <c r="A5" s="10">
        <v>2</v>
      </c>
      <c r="B5" s="22" t="s">
        <v>374</v>
      </c>
      <c r="C5" s="23" t="s">
        <v>372</v>
      </c>
      <c r="D5" s="24" t="s">
        <v>120</v>
      </c>
      <c r="E5" s="25" t="s">
        <v>62</v>
      </c>
      <c r="F5" s="23" t="s">
        <v>373</v>
      </c>
      <c r="G5" s="91" t="s">
        <v>66</v>
      </c>
      <c r="H5" s="51" t="s">
        <v>66</v>
      </c>
      <c r="I5" s="105">
        <v>1</v>
      </c>
      <c r="J5" s="104">
        <v>2</v>
      </c>
      <c r="K5" s="104">
        <v>1</v>
      </c>
      <c r="L5" s="104">
        <v>0</v>
      </c>
      <c r="M5" s="10">
        <v>0</v>
      </c>
      <c r="N5" s="10">
        <f t="shared" si="0"/>
        <v>4</v>
      </c>
      <c r="O5" s="10"/>
    </row>
    <row r="6" ht="20" customHeight="1" spans="1:15">
      <c r="A6" s="10">
        <v>3</v>
      </c>
      <c r="B6" s="22" t="s">
        <v>375</v>
      </c>
      <c r="C6" s="23" t="s">
        <v>372</v>
      </c>
      <c r="D6" s="24" t="s">
        <v>119</v>
      </c>
      <c r="E6" s="25" t="s">
        <v>62</v>
      </c>
      <c r="F6" s="23" t="s">
        <v>373</v>
      </c>
      <c r="G6" s="90" t="s">
        <v>66</v>
      </c>
      <c r="H6" s="10" t="s">
        <v>66</v>
      </c>
      <c r="I6" s="105">
        <v>2</v>
      </c>
      <c r="J6" s="104">
        <v>1</v>
      </c>
      <c r="K6" s="104">
        <v>2</v>
      </c>
      <c r="L6" s="104">
        <v>0</v>
      </c>
      <c r="M6" s="10">
        <v>0</v>
      </c>
      <c r="N6" s="10">
        <f t="shared" si="0"/>
        <v>5</v>
      </c>
      <c r="O6" s="10"/>
    </row>
    <row r="7" ht="20" customHeight="1" spans="1:15">
      <c r="A7" s="10">
        <v>4</v>
      </c>
      <c r="B7" s="24" t="s">
        <v>376</v>
      </c>
      <c r="C7" s="23" t="s">
        <v>372</v>
      </c>
      <c r="D7" s="24" t="s">
        <v>123</v>
      </c>
      <c r="E7" s="25" t="s">
        <v>62</v>
      </c>
      <c r="F7" s="23" t="s">
        <v>373</v>
      </c>
      <c r="G7" s="91" t="s">
        <v>66</v>
      </c>
      <c r="H7" s="51" t="s">
        <v>66</v>
      </c>
      <c r="I7" s="105">
        <v>1</v>
      </c>
      <c r="J7" s="104">
        <v>1</v>
      </c>
      <c r="K7" s="104">
        <v>2</v>
      </c>
      <c r="L7" s="104">
        <v>0</v>
      </c>
      <c r="M7" s="10">
        <v>0</v>
      </c>
      <c r="N7" s="10">
        <f t="shared" si="0"/>
        <v>4</v>
      </c>
      <c r="O7" s="10"/>
    </row>
    <row r="8" ht="20" customHeight="1" spans="1:15">
      <c r="A8" s="10">
        <v>5</v>
      </c>
      <c r="B8" s="22" t="s">
        <v>377</v>
      </c>
      <c r="C8" s="23" t="s">
        <v>372</v>
      </c>
      <c r="D8" s="24" t="s">
        <v>121</v>
      </c>
      <c r="E8" s="25" t="s">
        <v>62</v>
      </c>
      <c r="F8" s="23" t="s">
        <v>373</v>
      </c>
      <c r="G8" s="91" t="s">
        <v>66</v>
      </c>
      <c r="H8" s="51" t="s">
        <v>66</v>
      </c>
      <c r="I8" s="103">
        <v>2</v>
      </c>
      <c r="J8" s="104">
        <v>1</v>
      </c>
      <c r="K8" s="104">
        <v>2</v>
      </c>
      <c r="L8" s="104">
        <v>0</v>
      </c>
      <c r="M8" s="10">
        <v>0</v>
      </c>
      <c r="N8" s="10">
        <f t="shared" si="0"/>
        <v>5</v>
      </c>
      <c r="O8" s="9"/>
    </row>
    <row r="9" ht="20" customHeight="1" spans="1:15">
      <c r="A9" s="10">
        <v>6</v>
      </c>
      <c r="B9" s="22" t="s">
        <v>378</v>
      </c>
      <c r="C9" s="23" t="s">
        <v>372</v>
      </c>
      <c r="D9" s="24" t="s">
        <v>118</v>
      </c>
      <c r="E9" s="25" t="s">
        <v>62</v>
      </c>
      <c r="F9" s="23" t="s">
        <v>373</v>
      </c>
      <c r="G9" s="91" t="s">
        <v>66</v>
      </c>
      <c r="H9" s="51" t="s">
        <v>66</v>
      </c>
      <c r="I9" s="105">
        <v>1</v>
      </c>
      <c r="J9" s="104">
        <v>2</v>
      </c>
      <c r="K9" s="104">
        <v>1</v>
      </c>
      <c r="L9" s="104">
        <v>0</v>
      </c>
      <c r="M9" s="10">
        <v>0</v>
      </c>
      <c r="N9" s="10">
        <f t="shared" si="0"/>
        <v>4</v>
      </c>
      <c r="O9" s="9"/>
    </row>
    <row r="10" ht="20" customHeight="1" spans="1:15">
      <c r="A10" s="10">
        <v>7</v>
      </c>
      <c r="B10" s="22" t="s">
        <v>379</v>
      </c>
      <c r="C10" s="23" t="s">
        <v>372</v>
      </c>
      <c r="D10" s="24" t="s">
        <v>380</v>
      </c>
      <c r="E10" s="25" t="s">
        <v>62</v>
      </c>
      <c r="F10" s="23" t="s">
        <v>373</v>
      </c>
      <c r="G10" s="91" t="s">
        <v>66</v>
      </c>
      <c r="H10" s="51" t="s">
        <v>66</v>
      </c>
      <c r="I10" s="105">
        <v>1</v>
      </c>
      <c r="J10" s="104">
        <v>1</v>
      </c>
      <c r="K10" s="104">
        <v>1</v>
      </c>
      <c r="L10" s="104">
        <v>0</v>
      </c>
      <c r="M10" s="10">
        <v>0</v>
      </c>
      <c r="N10" s="10">
        <f t="shared" si="0"/>
        <v>3</v>
      </c>
      <c r="O10" s="9"/>
    </row>
    <row r="11" ht="20" customHeight="1" spans="1:15">
      <c r="A11" s="10">
        <v>8</v>
      </c>
      <c r="B11" s="22" t="s">
        <v>381</v>
      </c>
      <c r="C11" s="23" t="s">
        <v>372</v>
      </c>
      <c r="D11" s="24" t="s">
        <v>122</v>
      </c>
      <c r="E11" s="25" t="s">
        <v>62</v>
      </c>
      <c r="F11" s="23" t="s">
        <v>373</v>
      </c>
      <c r="G11" s="91" t="s">
        <v>66</v>
      </c>
      <c r="H11" s="51" t="s">
        <v>66</v>
      </c>
      <c r="I11" s="105">
        <v>1</v>
      </c>
      <c r="J11" s="104">
        <v>2</v>
      </c>
      <c r="K11" s="104">
        <v>2</v>
      </c>
      <c r="L11" s="104">
        <v>0</v>
      </c>
      <c r="M11" s="10">
        <v>0</v>
      </c>
      <c r="N11" s="10">
        <f t="shared" si="0"/>
        <v>5</v>
      </c>
      <c r="O11" s="9"/>
    </row>
    <row r="12" s="2" customFormat="1" ht="18.75" spans="1:15">
      <c r="A12" s="92"/>
      <c r="B12" s="93"/>
      <c r="C12" s="94"/>
      <c r="D12" s="95"/>
      <c r="E12" s="96"/>
      <c r="F12" s="94"/>
      <c r="G12" s="97"/>
      <c r="H12" s="98"/>
      <c r="I12" s="106"/>
      <c r="J12" s="92"/>
      <c r="K12" s="93"/>
      <c r="L12" s="93"/>
      <c r="M12" s="95"/>
      <c r="N12" s="93"/>
      <c r="O12" s="107"/>
    </row>
    <row r="13" s="2" customFormat="1" ht="18.75" spans="1:15">
      <c r="A13" s="99">
        <v>1</v>
      </c>
      <c r="B13" s="26" t="s">
        <v>382</v>
      </c>
      <c r="C13" s="27" t="s">
        <v>372</v>
      </c>
      <c r="D13" s="28" t="s">
        <v>120</v>
      </c>
      <c r="E13" s="25" t="s">
        <v>383</v>
      </c>
      <c r="F13" s="23" t="s">
        <v>373</v>
      </c>
      <c r="G13" s="91" t="s">
        <v>66</v>
      </c>
      <c r="H13" s="51" t="s">
        <v>66</v>
      </c>
      <c r="I13" s="105">
        <v>1</v>
      </c>
      <c r="J13" s="104">
        <v>2</v>
      </c>
      <c r="K13" s="104">
        <v>2</v>
      </c>
      <c r="L13" s="104">
        <v>0</v>
      </c>
      <c r="M13" s="10">
        <v>0</v>
      </c>
      <c r="N13" s="10">
        <f t="shared" ref="N13:N16" si="1">SUM(I13:M13)</f>
        <v>5</v>
      </c>
      <c r="O13" s="107"/>
    </row>
    <row r="14" s="2" customFormat="1" ht="18.75" spans="1:15">
      <c r="A14" s="99">
        <v>2</v>
      </c>
      <c r="B14" s="26" t="s">
        <v>384</v>
      </c>
      <c r="C14" s="27" t="s">
        <v>372</v>
      </c>
      <c r="D14" s="28" t="s">
        <v>117</v>
      </c>
      <c r="E14" s="25" t="s">
        <v>383</v>
      </c>
      <c r="F14" s="23" t="s">
        <v>373</v>
      </c>
      <c r="G14" s="91" t="s">
        <v>66</v>
      </c>
      <c r="H14" s="51" t="s">
        <v>66</v>
      </c>
      <c r="I14" s="105">
        <v>1</v>
      </c>
      <c r="J14" s="104">
        <v>1</v>
      </c>
      <c r="K14" s="104">
        <v>2</v>
      </c>
      <c r="L14" s="104">
        <v>0</v>
      </c>
      <c r="M14" s="10">
        <v>0</v>
      </c>
      <c r="N14" s="10">
        <f t="shared" si="1"/>
        <v>4</v>
      </c>
      <c r="O14" s="107"/>
    </row>
    <row r="15" s="2" customFormat="1" ht="18.75" spans="1:15">
      <c r="A15" s="99">
        <v>3</v>
      </c>
      <c r="B15" s="26" t="s">
        <v>385</v>
      </c>
      <c r="C15" s="27" t="s">
        <v>372</v>
      </c>
      <c r="D15" s="28" t="s">
        <v>122</v>
      </c>
      <c r="E15" s="25" t="s">
        <v>383</v>
      </c>
      <c r="F15" s="23" t="s">
        <v>373</v>
      </c>
      <c r="G15" s="91" t="s">
        <v>66</v>
      </c>
      <c r="H15" s="51" t="s">
        <v>66</v>
      </c>
      <c r="I15" s="103">
        <v>2</v>
      </c>
      <c r="J15" s="104">
        <v>1</v>
      </c>
      <c r="K15" s="104">
        <v>2</v>
      </c>
      <c r="L15" s="104">
        <v>0</v>
      </c>
      <c r="M15" s="10">
        <v>0</v>
      </c>
      <c r="N15" s="10">
        <f t="shared" si="1"/>
        <v>5</v>
      </c>
      <c r="O15" s="107"/>
    </row>
    <row r="16" s="2" customFormat="1" ht="18.75" spans="1:15">
      <c r="A16" s="99">
        <v>4</v>
      </c>
      <c r="B16" s="26" t="s">
        <v>386</v>
      </c>
      <c r="C16" s="27" t="s">
        <v>372</v>
      </c>
      <c r="D16" s="28" t="s">
        <v>124</v>
      </c>
      <c r="E16" s="25" t="s">
        <v>383</v>
      </c>
      <c r="F16" s="23" t="s">
        <v>373</v>
      </c>
      <c r="G16" s="91" t="s">
        <v>66</v>
      </c>
      <c r="H16" s="51" t="s">
        <v>66</v>
      </c>
      <c r="I16" s="105">
        <v>1</v>
      </c>
      <c r="J16" s="104">
        <v>2</v>
      </c>
      <c r="K16" s="104">
        <v>1</v>
      </c>
      <c r="L16" s="104">
        <v>0</v>
      </c>
      <c r="M16" s="10">
        <v>0</v>
      </c>
      <c r="N16" s="10">
        <f t="shared" si="1"/>
        <v>4</v>
      </c>
      <c r="O16" s="107"/>
    </row>
    <row r="17" s="2" customFormat="1" ht="18.75" spans="1:15">
      <c r="A17" s="99"/>
      <c r="B17" s="99"/>
      <c r="C17" s="21"/>
      <c r="D17" s="99"/>
      <c r="E17" s="100"/>
      <c r="F17" s="21"/>
      <c r="G17" s="10"/>
      <c r="H17" s="100"/>
      <c r="I17" s="100"/>
      <c r="J17" s="99"/>
      <c r="K17" s="99"/>
      <c r="L17" s="99"/>
      <c r="M17" s="99"/>
      <c r="N17" s="99"/>
      <c r="O17" s="107"/>
    </row>
    <row r="18" s="2" customFormat="1" ht="18.75" spans="1:15">
      <c r="A18" s="92"/>
      <c r="B18" s="93"/>
      <c r="C18" s="94"/>
      <c r="D18" s="95"/>
      <c r="E18" s="96"/>
      <c r="F18" s="94"/>
      <c r="G18" s="97"/>
      <c r="H18" s="98"/>
      <c r="I18" s="106"/>
      <c r="J18" s="54" t="s">
        <v>387</v>
      </c>
      <c r="K18" s="55"/>
      <c r="L18" s="55"/>
      <c r="M18" s="60"/>
      <c r="N18" s="93"/>
      <c r="O18" s="107"/>
    </row>
    <row r="19" s="2" customFormat="1" ht="18.75" spans="1:15">
      <c r="A19" s="11" t="s">
        <v>388</v>
      </c>
      <c r="B19" s="12"/>
      <c r="C19" s="21"/>
      <c r="D19" s="13"/>
      <c r="E19" s="14"/>
      <c r="F19" s="21"/>
      <c r="G19" s="10"/>
      <c r="H19" s="39"/>
      <c r="I19" s="30"/>
      <c r="J19" s="11" t="s">
        <v>389</v>
      </c>
      <c r="K19" s="12"/>
      <c r="L19" s="12"/>
      <c r="M19" s="13"/>
      <c r="N19" s="12"/>
      <c r="O19" s="19"/>
    </row>
    <row r="20" ht="61" customHeight="1" spans="1:15">
      <c r="A20" s="101" t="s">
        <v>390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8"/>
    </row>
  </sheetData>
  <mergeCells count="14">
    <mergeCell ref="A1:O1"/>
    <mergeCell ref="J18:M18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8 O3:O11 O12:O17 O1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C13" sqref="C13:F16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356</v>
      </c>
      <c r="B2" s="5" t="s">
        <v>361</v>
      </c>
      <c r="C2" s="5" t="s">
        <v>357</v>
      </c>
      <c r="D2" s="5" t="s">
        <v>358</v>
      </c>
      <c r="E2" s="5" t="s">
        <v>359</v>
      </c>
      <c r="F2" s="5" t="s">
        <v>360</v>
      </c>
      <c r="G2" s="4" t="s">
        <v>392</v>
      </c>
      <c r="H2" s="4"/>
      <c r="I2" s="4" t="s">
        <v>393</v>
      </c>
      <c r="J2" s="4"/>
      <c r="K2" s="6" t="s">
        <v>394</v>
      </c>
      <c r="L2" s="77" t="s">
        <v>395</v>
      </c>
      <c r="M2" s="17" t="s">
        <v>396</v>
      </c>
    </row>
    <row r="3" s="1" customFormat="1" ht="16.5" spans="1:13">
      <c r="A3" s="4"/>
      <c r="B3" s="7"/>
      <c r="C3" s="7"/>
      <c r="D3" s="7"/>
      <c r="E3" s="7"/>
      <c r="F3" s="7"/>
      <c r="G3" s="4" t="s">
        <v>397</v>
      </c>
      <c r="H3" s="4" t="s">
        <v>398</v>
      </c>
      <c r="I3" s="4" t="s">
        <v>397</v>
      </c>
      <c r="J3" s="4" t="s">
        <v>398</v>
      </c>
      <c r="K3" s="8"/>
      <c r="L3" s="78"/>
      <c r="M3" s="18"/>
    </row>
    <row r="4" ht="22" customHeight="1" spans="1:13">
      <c r="A4" s="62">
        <v>1</v>
      </c>
      <c r="B4" s="23" t="s">
        <v>373</v>
      </c>
      <c r="C4" s="22" t="s">
        <v>371</v>
      </c>
      <c r="D4" s="23" t="s">
        <v>372</v>
      </c>
      <c r="E4" s="24" t="s">
        <v>124</v>
      </c>
      <c r="F4" s="25" t="s">
        <v>62</v>
      </c>
      <c r="G4" s="63">
        <v>-0.01</v>
      </c>
      <c r="H4" s="64">
        <v>-0.01</v>
      </c>
      <c r="I4" s="79">
        <v>-0.02</v>
      </c>
      <c r="J4" s="79">
        <v>-0.01</v>
      </c>
      <c r="K4" s="80"/>
      <c r="L4" s="10" t="s">
        <v>95</v>
      </c>
      <c r="M4" s="10" t="s">
        <v>399</v>
      </c>
    </row>
    <row r="5" ht="22" customHeight="1" spans="1:13">
      <c r="A5" s="62">
        <v>2</v>
      </c>
      <c r="B5" s="23" t="s">
        <v>373</v>
      </c>
      <c r="C5" s="22" t="s">
        <v>374</v>
      </c>
      <c r="D5" s="23" t="s">
        <v>372</v>
      </c>
      <c r="E5" s="24" t="s">
        <v>120</v>
      </c>
      <c r="F5" s="25" t="s">
        <v>62</v>
      </c>
      <c r="G5" s="63">
        <v>-0.02</v>
      </c>
      <c r="H5" s="64">
        <v>-0.01</v>
      </c>
      <c r="I5" s="79">
        <v>-0.04</v>
      </c>
      <c r="J5" s="79">
        <v>-0.02</v>
      </c>
      <c r="K5" s="80"/>
      <c r="L5" s="10" t="s">
        <v>95</v>
      </c>
      <c r="M5" s="10" t="s">
        <v>399</v>
      </c>
    </row>
    <row r="6" ht="22" customHeight="1" spans="1:13">
      <c r="A6" s="62">
        <v>3</v>
      </c>
      <c r="B6" s="23" t="s">
        <v>373</v>
      </c>
      <c r="C6" s="22" t="s">
        <v>375</v>
      </c>
      <c r="D6" s="23" t="s">
        <v>372</v>
      </c>
      <c r="E6" s="24" t="s">
        <v>119</v>
      </c>
      <c r="F6" s="25" t="s">
        <v>62</v>
      </c>
      <c r="G6" s="63">
        <v>-0.02</v>
      </c>
      <c r="H6" s="64">
        <v>-0.01</v>
      </c>
      <c r="I6" s="79">
        <v>-0.02</v>
      </c>
      <c r="J6" s="79">
        <v>-0.03</v>
      </c>
      <c r="K6" s="80"/>
      <c r="L6" s="10" t="s">
        <v>95</v>
      </c>
      <c r="M6" s="10" t="s">
        <v>399</v>
      </c>
    </row>
    <row r="7" ht="22" customHeight="1" spans="1:13">
      <c r="A7" s="62">
        <v>4</v>
      </c>
      <c r="B7" s="23" t="s">
        <v>373</v>
      </c>
      <c r="C7" s="24" t="s">
        <v>376</v>
      </c>
      <c r="D7" s="23" t="s">
        <v>372</v>
      </c>
      <c r="E7" s="24" t="s">
        <v>123</v>
      </c>
      <c r="F7" s="25" t="s">
        <v>62</v>
      </c>
      <c r="G7" s="63">
        <v>-0.03</v>
      </c>
      <c r="H7" s="64">
        <v>-0.01</v>
      </c>
      <c r="I7" s="79">
        <v>-0.05</v>
      </c>
      <c r="J7" s="79">
        <v>-0.01</v>
      </c>
      <c r="K7" s="80"/>
      <c r="L7" s="10" t="s">
        <v>95</v>
      </c>
      <c r="M7" s="10" t="s">
        <v>399</v>
      </c>
    </row>
    <row r="8" ht="22" customHeight="1" spans="1:13">
      <c r="A8" s="62">
        <v>5</v>
      </c>
      <c r="B8" s="23" t="s">
        <v>373</v>
      </c>
      <c r="C8" s="22" t="s">
        <v>377</v>
      </c>
      <c r="D8" s="23" t="s">
        <v>372</v>
      </c>
      <c r="E8" s="24" t="s">
        <v>121</v>
      </c>
      <c r="F8" s="25" t="s">
        <v>62</v>
      </c>
      <c r="G8" s="63">
        <v>-0.01</v>
      </c>
      <c r="H8" s="64">
        <v>-0.01</v>
      </c>
      <c r="I8" s="79">
        <v>-0.04</v>
      </c>
      <c r="J8" s="79">
        <v>-0.01</v>
      </c>
      <c r="K8" s="80"/>
      <c r="L8" s="10" t="s">
        <v>95</v>
      </c>
      <c r="M8" s="10" t="s">
        <v>399</v>
      </c>
    </row>
    <row r="9" ht="22" customHeight="1" spans="1:13">
      <c r="A9" s="62">
        <v>6</v>
      </c>
      <c r="B9" s="23" t="s">
        <v>373</v>
      </c>
      <c r="C9" s="22" t="s">
        <v>378</v>
      </c>
      <c r="D9" s="23" t="s">
        <v>372</v>
      </c>
      <c r="E9" s="24" t="s">
        <v>118</v>
      </c>
      <c r="F9" s="25" t="s">
        <v>62</v>
      </c>
      <c r="G9" s="63">
        <v>-0.01</v>
      </c>
      <c r="H9" s="64">
        <v>0</v>
      </c>
      <c r="I9" s="79">
        <v>-0.03</v>
      </c>
      <c r="J9" s="79">
        <v>0</v>
      </c>
      <c r="K9" s="80"/>
      <c r="L9" s="10" t="s">
        <v>95</v>
      </c>
      <c r="M9" s="10" t="s">
        <v>399</v>
      </c>
    </row>
    <row r="10" ht="22" customHeight="1" spans="1:13">
      <c r="A10" s="62">
        <v>7</v>
      </c>
      <c r="B10" s="23" t="s">
        <v>373</v>
      </c>
      <c r="C10" s="22" t="s">
        <v>379</v>
      </c>
      <c r="D10" s="23" t="s">
        <v>372</v>
      </c>
      <c r="E10" s="24" t="s">
        <v>380</v>
      </c>
      <c r="F10" s="25" t="s">
        <v>62</v>
      </c>
      <c r="G10" s="63">
        <v>-0.01</v>
      </c>
      <c r="H10" s="64">
        <v>0</v>
      </c>
      <c r="I10" s="79">
        <v>-0.02</v>
      </c>
      <c r="J10" s="79">
        <v>0</v>
      </c>
      <c r="K10" s="80"/>
      <c r="L10" s="10" t="s">
        <v>95</v>
      </c>
      <c r="M10" s="10" t="s">
        <v>399</v>
      </c>
    </row>
    <row r="11" ht="22" customHeight="1" spans="1:13">
      <c r="A11" s="62">
        <v>8</v>
      </c>
      <c r="B11" s="23" t="s">
        <v>373</v>
      </c>
      <c r="C11" s="22" t="s">
        <v>381</v>
      </c>
      <c r="D11" s="23" t="s">
        <v>372</v>
      </c>
      <c r="E11" s="24" t="s">
        <v>122</v>
      </c>
      <c r="F11" s="25" t="s">
        <v>62</v>
      </c>
      <c r="G11" s="63">
        <v>-0.03</v>
      </c>
      <c r="H11" s="64">
        <v>-0.01</v>
      </c>
      <c r="I11" s="79">
        <v>-0.04</v>
      </c>
      <c r="J11" s="79">
        <v>-0.01</v>
      </c>
      <c r="K11" s="80"/>
      <c r="L11" s="10" t="s">
        <v>95</v>
      </c>
      <c r="M11" s="10" t="s">
        <v>399</v>
      </c>
    </row>
    <row r="12" customFormat="1" ht="22" customHeight="1" spans="1:13">
      <c r="A12" s="65"/>
      <c r="B12" s="66"/>
      <c r="C12" s="67"/>
      <c r="D12" s="68"/>
      <c r="E12" s="69"/>
      <c r="F12" s="25"/>
      <c r="G12" s="70"/>
      <c r="H12" s="71"/>
      <c r="I12" s="81"/>
      <c r="J12" s="81"/>
      <c r="K12" s="82"/>
      <c r="L12" s="83"/>
      <c r="M12" s="84"/>
    </row>
    <row r="13" customFormat="1" ht="22" customHeight="1" spans="1:13">
      <c r="A13" s="65">
        <v>1</v>
      </c>
      <c r="B13" s="23" t="s">
        <v>373</v>
      </c>
      <c r="C13" s="26" t="s">
        <v>382</v>
      </c>
      <c r="D13" s="27" t="s">
        <v>372</v>
      </c>
      <c r="E13" s="28" t="s">
        <v>120</v>
      </c>
      <c r="F13" s="25" t="s">
        <v>383</v>
      </c>
      <c r="G13" s="72">
        <v>-0.01</v>
      </c>
      <c r="H13" s="73">
        <v>-0.02</v>
      </c>
      <c r="I13" s="73">
        <v>-0.02</v>
      </c>
      <c r="J13" s="73">
        <v>-0.02</v>
      </c>
      <c r="K13" s="82"/>
      <c r="L13" s="10" t="s">
        <v>95</v>
      </c>
      <c r="M13" s="10" t="s">
        <v>399</v>
      </c>
    </row>
    <row r="14" customFormat="1" ht="22" customHeight="1" spans="1:13">
      <c r="A14" s="65">
        <v>2</v>
      </c>
      <c r="B14" s="23" t="s">
        <v>373</v>
      </c>
      <c r="C14" s="26" t="s">
        <v>384</v>
      </c>
      <c r="D14" s="27" t="s">
        <v>372</v>
      </c>
      <c r="E14" s="28" t="s">
        <v>117</v>
      </c>
      <c r="F14" s="25" t="s">
        <v>383</v>
      </c>
      <c r="G14" s="72">
        <v>-0.01</v>
      </c>
      <c r="H14" s="72">
        <v>-0.01</v>
      </c>
      <c r="I14" s="73">
        <v>-0.02</v>
      </c>
      <c r="J14" s="72">
        <v>-0.01</v>
      </c>
      <c r="K14" s="82"/>
      <c r="L14" s="10" t="s">
        <v>95</v>
      </c>
      <c r="M14" s="10" t="s">
        <v>399</v>
      </c>
    </row>
    <row r="15" customFormat="1" ht="22" customHeight="1" spans="1:13">
      <c r="A15" s="65">
        <v>3</v>
      </c>
      <c r="B15" s="23" t="s">
        <v>373</v>
      </c>
      <c r="C15" s="26" t="s">
        <v>385</v>
      </c>
      <c r="D15" s="27" t="s">
        <v>372</v>
      </c>
      <c r="E15" s="28" t="s">
        <v>122</v>
      </c>
      <c r="F15" s="25" t="s">
        <v>383</v>
      </c>
      <c r="G15" s="72">
        <v>-0.01</v>
      </c>
      <c r="H15" s="72">
        <v>-0.01</v>
      </c>
      <c r="I15" s="73">
        <v>-0.02</v>
      </c>
      <c r="J15" s="72">
        <v>-0.01</v>
      </c>
      <c r="K15" s="82"/>
      <c r="L15" s="10" t="s">
        <v>95</v>
      </c>
      <c r="M15" s="10" t="s">
        <v>399</v>
      </c>
    </row>
    <row r="16" customFormat="1" ht="22" customHeight="1" spans="1:13">
      <c r="A16" s="65">
        <v>4</v>
      </c>
      <c r="B16" s="23" t="s">
        <v>373</v>
      </c>
      <c r="C16" s="26" t="s">
        <v>386</v>
      </c>
      <c r="D16" s="27" t="s">
        <v>372</v>
      </c>
      <c r="E16" s="28" t="s">
        <v>124</v>
      </c>
      <c r="F16" s="25" t="s">
        <v>383</v>
      </c>
      <c r="G16" s="72">
        <v>-0.01</v>
      </c>
      <c r="H16" s="72">
        <v>-0.01</v>
      </c>
      <c r="I16" s="73">
        <v>-0.02</v>
      </c>
      <c r="J16" s="72">
        <v>-0.01</v>
      </c>
      <c r="K16" s="82"/>
      <c r="L16" s="10" t="s">
        <v>95</v>
      </c>
      <c r="M16" s="10" t="s">
        <v>399</v>
      </c>
    </row>
    <row r="17" customFormat="1" ht="22" customHeight="1" spans="1:13">
      <c r="A17" s="65"/>
      <c r="B17" s="66"/>
      <c r="C17" s="67"/>
      <c r="D17" s="68"/>
      <c r="E17" s="69"/>
      <c r="F17" s="25"/>
      <c r="G17" s="70"/>
      <c r="H17" s="71"/>
      <c r="I17" s="54" t="s">
        <v>387</v>
      </c>
      <c r="J17" s="55"/>
      <c r="K17" s="55"/>
      <c r="L17" s="60"/>
      <c r="M17" s="84"/>
    </row>
    <row r="18" s="2" customFormat="1" ht="18.75" spans="1:13">
      <c r="A18" s="11" t="s">
        <v>388</v>
      </c>
      <c r="B18" s="12"/>
      <c r="C18" s="12"/>
      <c r="D18" s="21"/>
      <c r="E18" s="13"/>
      <c r="F18" s="74"/>
      <c r="G18" s="30"/>
      <c r="H18" s="11" t="s">
        <v>389</v>
      </c>
      <c r="I18" s="12"/>
      <c r="J18" s="12"/>
      <c r="K18" s="13"/>
      <c r="L18" s="85"/>
      <c r="M18" s="19"/>
    </row>
    <row r="19" ht="84" customHeight="1" spans="1:13">
      <c r="A19" s="75" t="s">
        <v>400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86"/>
    </row>
  </sheetData>
  <mergeCells count="16">
    <mergeCell ref="A1:M1"/>
    <mergeCell ref="G2:H2"/>
    <mergeCell ref="I2:J2"/>
    <mergeCell ref="I17:L17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2 M17 M1:M3 M4:M6 M7:M11 M13:M16 M18:M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F18" sqref="F18:I18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402</v>
      </c>
      <c r="B2" s="5" t="s">
        <v>361</v>
      </c>
      <c r="C2" s="5" t="s">
        <v>357</v>
      </c>
      <c r="D2" s="5" t="s">
        <v>358</v>
      </c>
      <c r="E2" s="5" t="s">
        <v>359</v>
      </c>
      <c r="F2" s="5" t="s">
        <v>360</v>
      </c>
      <c r="G2" s="40" t="s">
        <v>403</v>
      </c>
      <c r="H2" s="41"/>
      <c r="I2" s="58"/>
      <c r="J2" s="40" t="s">
        <v>404</v>
      </c>
      <c r="K2" s="41"/>
      <c r="L2" s="58"/>
      <c r="M2" s="40" t="s">
        <v>405</v>
      </c>
      <c r="N2" s="41"/>
      <c r="O2" s="58"/>
      <c r="P2" s="40" t="s">
        <v>406</v>
      </c>
      <c r="Q2" s="41"/>
      <c r="R2" s="58"/>
      <c r="S2" s="41" t="s">
        <v>407</v>
      </c>
      <c r="T2" s="41"/>
      <c r="U2" s="58"/>
      <c r="V2" s="36" t="s">
        <v>408</v>
      </c>
      <c r="W2" s="36" t="s">
        <v>370</v>
      </c>
    </row>
    <row r="3" s="1" customFormat="1" ht="16.5" spans="1:23">
      <c r="A3" s="7"/>
      <c r="B3" s="42"/>
      <c r="C3" s="42"/>
      <c r="D3" s="42"/>
      <c r="E3" s="42"/>
      <c r="F3" s="42"/>
      <c r="G3" s="4" t="s">
        <v>409</v>
      </c>
      <c r="H3" s="4" t="s">
        <v>68</v>
      </c>
      <c r="I3" s="4" t="s">
        <v>361</v>
      </c>
      <c r="J3" s="4" t="s">
        <v>409</v>
      </c>
      <c r="K3" s="4" t="s">
        <v>68</v>
      </c>
      <c r="L3" s="4" t="s">
        <v>361</v>
      </c>
      <c r="M3" s="4" t="s">
        <v>409</v>
      </c>
      <c r="N3" s="4" t="s">
        <v>68</v>
      </c>
      <c r="O3" s="4" t="s">
        <v>361</v>
      </c>
      <c r="P3" s="4" t="s">
        <v>409</v>
      </c>
      <c r="Q3" s="4" t="s">
        <v>68</v>
      </c>
      <c r="R3" s="4" t="s">
        <v>361</v>
      </c>
      <c r="S3" s="4" t="s">
        <v>409</v>
      </c>
      <c r="T3" s="4" t="s">
        <v>68</v>
      </c>
      <c r="U3" s="4" t="s">
        <v>361</v>
      </c>
      <c r="V3" s="61"/>
      <c r="W3" s="61"/>
    </row>
    <row r="4" ht="15" spans="1:23">
      <c r="A4" s="43" t="s">
        <v>410</v>
      </c>
      <c r="B4" s="44" t="s">
        <v>373</v>
      </c>
      <c r="C4" s="22" t="s">
        <v>371</v>
      </c>
      <c r="D4" s="45" t="s">
        <v>372</v>
      </c>
      <c r="E4" s="24" t="s">
        <v>124</v>
      </c>
      <c r="F4" s="25" t="s">
        <v>62</v>
      </c>
      <c r="G4" s="31"/>
      <c r="H4" s="46" t="s">
        <v>411</v>
      </c>
      <c r="I4" s="46" t="s">
        <v>56</v>
      </c>
      <c r="J4" s="46"/>
      <c r="K4" s="31"/>
      <c r="L4" s="31"/>
      <c r="M4" s="10"/>
      <c r="N4" s="10"/>
      <c r="O4" s="10"/>
      <c r="P4" s="10"/>
      <c r="Q4" s="10"/>
      <c r="R4" s="10"/>
      <c r="S4" s="10"/>
      <c r="T4" s="10"/>
      <c r="U4" s="10"/>
      <c r="V4" s="10" t="s">
        <v>412</v>
      </c>
      <c r="W4" s="10"/>
    </row>
    <row r="5" ht="16.5" spans="1:23">
      <c r="A5" s="47"/>
      <c r="B5" s="44" t="s">
        <v>373</v>
      </c>
      <c r="C5" s="22" t="s">
        <v>374</v>
      </c>
      <c r="D5" s="45" t="s">
        <v>372</v>
      </c>
      <c r="E5" s="24" t="s">
        <v>120</v>
      </c>
      <c r="F5" s="25" t="s">
        <v>62</v>
      </c>
      <c r="G5" s="48" t="s">
        <v>413</v>
      </c>
      <c r="H5" s="49"/>
      <c r="I5" s="59"/>
      <c r="J5" s="48" t="s">
        <v>414</v>
      </c>
      <c r="K5" s="49"/>
      <c r="L5" s="59"/>
      <c r="M5" s="40" t="s">
        <v>415</v>
      </c>
      <c r="N5" s="41"/>
      <c r="O5" s="58"/>
      <c r="P5" s="40" t="s">
        <v>416</v>
      </c>
      <c r="Q5" s="41"/>
      <c r="R5" s="58"/>
      <c r="S5" s="41" t="s">
        <v>417</v>
      </c>
      <c r="T5" s="41"/>
      <c r="U5" s="58"/>
      <c r="V5" s="10"/>
      <c r="W5" s="10"/>
    </row>
    <row r="6" ht="16.5" spans="1:23">
      <c r="A6" s="47"/>
      <c r="B6" s="44" t="s">
        <v>373</v>
      </c>
      <c r="C6" s="22" t="s">
        <v>375</v>
      </c>
      <c r="D6" s="45" t="s">
        <v>372</v>
      </c>
      <c r="E6" s="24" t="s">
        <v>119</v>
      </c>
      <c r="F6" s="25" t="s">
        <v>62</v>
      </c>
      <c r="G6" s="50" t="s">
        <v>409</v>
      </c>
      <c r="H6" s="50" t="s">
        <v>68</v>
      </c>
      <c r="I6" s="50" t="s">
        <v>361</v>
      </c>
      <c r="J6" s="50" t="s">
        <v>409</v>
      </c>
      <c r="K6" s="50" t="s">
        <v>68</v>
      </c>
      <c r="L6" s="50" t="s">
        <v>361</v>
      </c>
      <c r="M6" s="4" t="s">
        <v>409</v>
      </c>
      <c r="N6" s="4" t="s">
        <v>68</v>
      </c>
      <c r="O6" s="4" t="s">
        <v>361</v>
      </c>
      <c r="P6" s="4" t="s">
        <v>409</v>
      </c>
      <c r="Q6" s="4" t="s">
        <v>68</v>
      </c>
      <c r="R6" s="4" t="s">
        <v>361</v>
      </c>
      <c r="S6" s="4" t="s">
        <v>409</v>
      </c>
      <c r="T6" s="4" t="s">
        <v>68</v>
      </c>
      <c r="U6" s="4" t="s">
        <v>361</v>
      </c>
      <c r="V6" s="10"/>
      <c r="W6" s="10"/>
    </row>
    <row r="7" spans="1:23">
      <c r="A7" s="47"/>
      <c r="B7" s="44" t="s">
        <v>373</v>
      </c>
      <c r="C7" s="24" t="s">
        <v>376</v>
      </c>
      <c r="D7" s="45" t="s">
        <v>372</v>
      </c>
      <c r="E7" s="24" t="s">
        <v>123</v>
      </c>
      <c r="F7" s="25" t="s">
        <v>62</v>
      </c>
      <c r="G7" s="31"/>
      <c r="H7" s="46" t="s">
        <v>411</v>
      </c>
      <c r="I7" s="46" t="s">
        <v>56</v>
      </c>
      <c r="J7" s="46"/>
      <c r="K7" s="46"/>
      <c r="L7" s="3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7"/>
      <c r="B8" s="44" t="s">
        <v>373</v>
      </c>
      <c r="C8" s="22" t="s">
        <v>377</v>
      </c>
      <c r="D8" s="45" t="s">
        <v>372</v>
      </c>
      <c r="E8" s="24" t="s">
        <v>121</v>
      </c>
      <c r="F8" s="25" t="s">
        <v>62</v>
      </c>
      <c r="G8" s="10"/>
      <c r="H8" s="46" t="s">
        <v>411</v>
      </c>
      <c r="I8" s="46" t="s">
        <v>56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7"/>
      <c r="B9" s="44" t="s">
        <v>373</v>
      </c>
      <c r="C9" s="22" t="s">
        <v>378</v>
      </c>
      <c r="D9" s="45" t="s">
        <v>372</v>
      </c>
      <c r="E9" s="24" t="s">
        <v>118</v>
      </c>
      <c r="F9" s="25" t="s">
        <v>62</v>
      </c>
      <c r="G9" s="10"/>
      <c r="H9" s="46" t="s">
        <v>411</v>
      </c>
      <c r="I9" s="46" t="s">
        <v>56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7"/>
      <c r="B10" s="44" t="s">
        <v>373</v>
      </c>
      <c r="C10" s="22" t="s">
        <v>379</v>
      </c>
      <c r="D10" s="45" t="s">
        <v>372</v>
      </c>
      <c r="E10" s="24" t="s">
        <v>380</v>
      </c>
      <c r="F10" s="25" t="s">
        <v>62</v>
      </c>
      <c r="G10" s="10"/>
      <c r="H10" s="46" t="s">
        <v>411</v>
      </c>
      <c r="I10" s="46" t="s">
        <v>56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7"/>
      <c r="B11" s="44" t="s">
        <v>373</v>
      </c>
      <c r="C11" s="22" t="s">
        <v>381</v>
      </c>
      <c r="D11" s="45" t="s">
        <v>372</v>
      </c>
      <c r="E11" s="24" t="s">
        <v>122</v>
      </c>
      <c r="F11" s="25" t="s">
        <v>62</v>
      </c>
      <c r="G11" s="10"/>
      <c r="H11" s="46" t="s">
        <v>411</v>
      </c>
      <c r="I11" s="46" t="s">
        <v>56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16.5" spans="1:23">
      <c r="A12" s="51"/>
      <c r="B12" s="51"/>
      <c r="C12" s="51"/>
      <c r="D12" s="51"/>
      <c r="E12" s="51"/>
      <c r="F12" s="51"/>
      <c r="G12" s="48" t="s">
        <v>413</v>
      </c>
      <c r="H12" s="49"/>
      <c r="I12" s="5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ht="16.5" spans="1:23">
      <c r="A13" s="52"/>
      <c r="B13" s="52"/>
      <c r="C13" s="52"/>
      <c r="D13" s="52"/>
      <c r="E13" s="52"/>
      <c r="F13" s="52"/>
      <c r="G13" s="50" t="s">
        <v>409</v>
      </c>
      <c r="H13" s="50" t="s">
        <v>68</v>
      </c>
      <c r="I13" s="50" t="s">
        <v>361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ht="18.75" spans="1:23">
      <c r="A14" s="53"/>
      <c r="B14" s="44" t="s">
        <v>373</v>
      </c>
      <c r="C14" s="26" t="s">
        <v>382</v>
      </c>
      <c r="D14" s="27" t="s">
        <v>372</v>
      </c>
      <c r="E14" s="28" t="s">
        <v>120</v>
      </c>
      <c r="F14" s="25" t="s">
        <v>383</v>
      </c>
      <c r="G14" s="10"/>
      <c r="H14" s="46" t="s">
        <v>411</v>
      </c>
      <c r="I14" s="46" t="s">
        <v>56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ht="18.75" spans="1:23">
      <c r="A15" s="53"/>
      <c r="B15" s="44" t="s">
        <v>373</v>
      </c>
      <c r="C15" s="26" t="s">
        <v>384</v>
      </c>
      <c r="D15" s="27" t="s">
        <v>372</v>
      </c>
      <c r="E15" s="28" t="s">
        <v>117</v>
      </c>
      <c r="F15" s="25" t="s">
        <v>383</v>
      </c>
      <c r="G15" s="10"/>
      <c r="H15" s="46" t="s">
        <v>411</v>
      </c>
      <c r="I15" s="46" t="s">
        <v>56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ht="18.75" spans="1:23">
      <c r="A16" s="51"/>
      <c r="B16" s="44" t="s">
        <v>373</v>
      </c>
      <c r="C16" s="26" t="s">
        <v>385</v>
      </c>
      <c r="D16" s="27" t="s">
        <v>372</v>
      </c>
      <c r="E16" s="28" t="s">
        <v>122</v>
      </c>
      <c r="F16" s="25" t="s">
        <v>383</v>
      </c>
      <c r="G16" s="9"/>
      <c r="H16" s="46" t="s">
        <v>411</v>
      </c>
      <c r="I16" s="46" t="s">
        <v>56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8.75" spans="1:23">
      <c r="A17" s="52"/>
      <c r="B17" s="44" t="s">
        <v>373</v>
      </c>
      <c r="C17" s="26" t="s">
        <v>386</v>
      </c>
      <c r="D17" s="27" t="s">
        <v>372</v>
      </c>
      <c r="E17" s="28" t="s">
        <v>124</v>
      </c>
      <c r="F17" s="25" t="s">
        <v>383</v>
      </c>
      <c r="G17" s="9"/>
      <c r="H17" s="46" t="s">
        <v>411</v>
      </c>
      <c r="I17" s="46" t="s">
        <v>56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ht="33" customHeight="1" spans="1:23">
      <c r="A18" s="9"/>
      <c r="B18" s="9"/>
      <c r="C18" s="9"/>
      <c r="D18" s="9"/>
      <c r="E18" s="9"/>
      <c r="F18" s="54" t="s">
        <v>418</v>
      </c>
      <c r="G18" s="55"/>
      <c r="H18" s="55"/>
      <c r="I18" s="6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1" t="s">
        <v>419</v>
      </c>
      <c r="B19" s="12"/>
      <c r="C19" s="12"/>
      <c r="D19" s="12"/>
      <c r="E19" s="13"/>
      <c r="F19" s="14"/>
      <c r="G19" s="30"/>
      <c r="H19" s="39"/>
      <c r="I19" s="39"/>
      <c r="J19" s="11" t="s">
        <v>389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2"/>
      <c r="W19" s="19"/>
    </row>
    <row r="20" ht="80" customHeight="1" spans="1:23">
      <c r="A20" s="56" t="s">
        <v>420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12:I12"/>
    <mergeCell ref="F18:I18"/>
    <mergeCell ref="A19:E19"/>
    <mergeCell ref="F19:G19"/>
    <mergeCell ref="J19:U19"/>
    <mergeCell ref="A20:W20"/>
    <mergeCell ref="A2:A3"/>
    <mergeCell ref="A4:A11"/>
    <mergeCell ref="A12:A13"/>
    <mergeCell ref="A16:A17"/>
    <mergeCell ref="B2:B3"/>
    <mergeCell ref="B12:B13"/>
    <mergeCell ref="C2:C3"/>
    <mergeCell ref="C12:C13"/>
    <mergeCell ref="D2:D3"/>
    <mergeCell ref="D12:D13"/>
    <mergeCell ref="E2:E3"/>
    <mergeCell ref="E12:E13"/>
    <mergeCell ref="F2:F3"/>
    <mergeCell ref="F12:F13"/>
    <mergeCell ref="V2:V3"/>
    <mergeCell ref="W2:W3"/>
  </mergeCells>
  <dataValidations count="1">
    <dataValidation type="list" allowBlank="1" showInputMessage="1" showErrorMessage="1" sqref="W1 W4:W13 W14:W15 W16:W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422</v>
      </c>
      <c r="B2" s="36" t="s">
        <v>357</v>
      </c>
      <c r="C2" s="36" t="s">
        <v>358</v>
      </c>
      <c r="D2" s="36" t="s">
        <v>359</v>
      </c>
      <c r="E2" s="36" t="s">
        <v>360</v>
      </c>
      <c r="F2" s="36" t="s">
        <v>361</v>
      </c>
      <c r="G2" s="35" t="s">
        <v>423</v>
      </c>
      <c r="H2" s="35" t="s">
        <v>424</v>
      </c>
      <c r="I2" s="35" t="s">
        <v>425</v>
      </c>
      <c r="J2" s="35" t="s">
        <v>424</v>
      </c>
      <c r="K2" s="35" t="s">
        <v>426</v>
      </c>
      <c r="L2" s="35" t="s">
        <v>424</v>
      </c>
      <c r="M2" s="36" t="s">
        <v>408</v>
      </c>
      <c r="N2" s="36" t="s">
        <v>370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7" t="s">
        <v>422</v>
      </c>
      <c r="B4" s="38" t="s">
        <v>427</v>
      </c>
      <c r="C4" s="38" t="s">
        <v>409</v>
      </c>
      <c r="D4" s="38" t="s">
        <v>359</v>
      </c>
      <c r="E4" s="36" t="s">
        <v>360</v>
      </c>
      <c r="F4" s="36" t="s">
        <v>361</v>
      </c>
      <c r="G4" s="35" t="s">
        <v>423</v>
      </c>
      <c r="H4" s="35" t="s">
        <v>424</v>
      </c>
      <c r="I4" s="35" t="s">
        <v>425</v>
      </c>
      <c r="J4" s="35" t="s">
        <v>424</v>
      </c>
      <c r="K4" s="35" t="s">
        <v>426</v>
      </c>
      <c r="L4" s="35" t="s">
        <v>424</v>
      </c>
      <c r="M4" s="36" t="s">
        <v>408</v>
      </c>
      <c r="N4" s="36" t="s">
        <v>370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428</v>
      </c>
      <c r="B11" s="12"/>
      <c r="C11" s="12"/>
      <c r="D11" s="13"/>
      <c r="E11" s="14"/>
      <c r="F11" s="39"/>
      <c r="G11" s="30"/>
      <c r="H11" s="39"/>
      <c r="I11" s="11" t="s">
        <v>429</v>
      </c>
      <c r="J11" s="12"/>
      <c r="K11" s="12"/>
      <c r="L11" s="12"/>
      <c r="M11" s="12"/>
      <c r="N11" s="19"/>
    </row>
    <row r="12" ht="16.5" spans="1:14">
      <c r="A12" s="15" t="s">
        <v>430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402</v>
      </c>
      <c r="B2" s="5" t="s">
        <v>361</v>
      </c>
      <c r="C2" s="5" t="s">
        <v>357</v>
      </c>
      <c r="D2" s="5" t="s">
        <v>358</v>
      </c>
      <c r="E2" s="5" t="s">
        <v>359</v>
      </c>
      <c r="F2" s="5" t="s">
        <v>360</v>
      </c>
      <c r="G2" s="4" t="s">
        <v>432</v>
      </c>
      <c r="H2" s="4" t="s">
        <v>433</v>
      </c>
      <c r="I2" s="4" t="s">
        <v>434</v>
      </c>
      <c r="J2" s="4" t="s">
        <v>435</v>
      </c>
      <c r="K2" s="5" t="s">
        <v>408</v>
      </c>
      <c r="L2" s="5" t="s">
        <v>370</v>
      </c>
    </row>
    <row r="3" ht="15" spans="1:12">
      <c r="A3" s="20" t="s">
        <v>410</v>
      </c>
      <c r="B3" s="21" t="s">
        <v>373</v>
      </c>
      <c r="C3" s="22" t="s">
        <v>371</v>
      </c>
      <c r="D3" s="23" t="s">
        <v>372</v>
      </c>
      <c r="E3" s="24" t="s">
        <v>124</v>
      </c>
      <c r="F3" s="25" t="s">
        <v>62</v>
      </c>
      <c r="G3" s="10" t="s">
        <v>436</v>
      </c>
      <c r="H3" s="10" t="s">
        <v>437</v>
      </c>
      <c r="I3" s="31" t="s">
        <v>438</v>
      </c>
      <c r="J3" s="10"/>
      <c r="K3" s="32" t="s">
        <v>439</v>
      </c>
      <c r="L3" s="10" t="s">
        <v>399</v>
      </c>
    </row>
    <row r="4" ht="15" spans="1:12">
      <c r="A4" s="20"/>
      <c r="B4" s="21" t="s">
        <v>373</v>
      </c>
      <c r="C4" s="22" t="s">
        <v>374</v>
      </c>
      <c r="D4" s="23" t="s">
        <v>372</v>
      </c>
      <c r="E4" s="24" t="s">
        <v>120</v>
      </c>
      <c r="F4" s="25" t="s">
        <v>62</v>
      </c>
      <c r="G4" s="10" t="s">
        <v>436</v>
      </c>
      <c r="H4" s="10" t="s">
        <v>437</v>
      </c>
      <c r="I4" s="31" t="s">
        <v>438</v>
      </c>
      <c r="J4" s="10"/>
      <c r="K4" s="32" t="s">
        <v>439</v>
      </c>
      <c r="L4" s="10" t="s">
        <v>399</v>
      </c>
    </row>
    <row r="5" ht="15" spans="1:12">
      <c r="A5" s="20"/>
      <c r="B5" s="21" t="s">
        <v>373</v>
      </c>
      <c r="C5" s="22" t="s">
        <v>375</v>
      </c>
      <c r="D5" s="23" t="s">
        <v>372</v>
      </c>
      <c r="E5" s="24" t="s">
        <v>119</v>
      </c>
      <c r="F5" s="25" t="s">
        <v>62</v>
      </c>
      <c r="G5" s="10" t="s">
        <v>436</v>
      </c>
      <c r="H5" s="10" t="s">
        <v>437</v>
      </c>
      <c r="I5" s="31" t="s">
        <v>438</v>
      </c>
      <c r="J5" s="10"/>
      <c r="K5" s="32" t="s">
        <v>439</v>
      </c>
      <c r="L5" s="10" t="s">
        <v>399</v>
      </c>
    </row>
    <row r="6" ht="15" spans="1:12">
      <c r="A6" s="20"/>
      <c r="B6" s="21" t="s">
        <v>373</v>
      </c>
      <c r="C6" s="24" t="s">
        <v>376</v>
      </c>
      <c r="D6" s="23" t="s">
        <v>372</v>
      </c>
      <c r="E6" s="24" t="s">
        <v>123</v>
      </c>
      <c r="F6" s="25" t="s">
        <v>62</v>
      </c>
      <c r="G6" s="10" t="s">
        <v>436</v>
      </c>
      <c r="H6" s="10" t="s">
        <v>437</v>
      </c>
      <c r="I6" s="31" t="s">
        <v>438</v>
      </c>
      <c r="J6" s="10"/>
      <c r="K6" s="32" t="s">
        <v>439</v>
      </c>
      <c r="L6" s="10" t="s">
        <v>399</v>
      </c>
    </row>
    <row r="7" ht="15" spans="1:12">
      <c r="A7" s="20"/>
      <c r="B7" s="21" t="s">
        <v>373</v>
      </c>
      <c r="C7" s="22" t="s">
        <v>377</v>
      </c>
      <c r="D7" s="23" t="s">
        <v>372</v>
      </c>
      <c r="E7" s="24" t="s">
        <v>121</v>
      </c>
      <c r="F7" s="25" t="s">
        <v>62</v>
      </c>
      <c r="G7" s="10" t="s">
        <v>436</v>
      </c>
      <c r="H7" s="10" t="s">
        <v>437</v>
      </c>
      <c r="I7" s="31" t="s">
        <v>438</v>
      </c>
      <c r="J7" s="9"/>
      <c r="K7" s="32" t="s">
        <v>439</v>
      </c>
      <c r="L7" s="10" t="s">
        <v>399</v>
      </c>
    </row>
    <row r="8" ht="15" spans="1:12">
      <c r="A8" s="20"/>
      <c r="B8" s="21" t="s">
        <v>373</v>
      </c>
      <c r="C8" s="22" t="s">
        <v>378</v>
      </c>
      <c r="D8" s="23" t="s">
        <v>372</v>
      </c>
      <c r="E8" s="24" t="s">
        <v>118</v>
      </c>
      <c r="F8" s="25" t="s">
        <v>62</v>
      </c>
      <c r="G8" s="10" t="s">
        <v>436</v>
      </c>
      <c r="H8" s="10" t="s">
        <v>437</v>
      </c>
      <c r="I8" s="31" t="s">
        <v>438</v>
      </c>
      <c r="J8" s="9"/>
      <c r="K8" s="32" t="s">
        <v>439</v>
      </c>
      <c r="L8" s="10" t="s">
        <v>399</v>
      </c>
    </row>
    <row r="9" ht="15" spans="1:12">
      <c r="A9" s="20"/>
      <c r="B9" s="21" t="s">
        <v>373</v>
      </c>
      <c r="C9" s="22" t="s">
        <v>379</v>
      </c>
      <c r="D9" s="23" t="s">
        <v>372</v>
      </c>
      <c r="E9" s="24" t="s">
        <v>380</v>
      </c>
      <c r="F9" s="25" t="s">
        <v>62</v>
      </c>
      <c r="G9" s="10" t="s">
        <v>436</v>
      </c>
      <c r="H9" s="10" t="s">
        <v>437</v>
      </c>
      <c r="I9" s="31" t="s">
        <v>438</v>
      </c>
      <c r="J9" s="9"/>
      <c r="K9" s="32" t="s">
        <v>439</v>
      </c>
      <c r="L9" s="10" t="s">
        <v>399</v>
      </c>
    </row>
    <row r="10" ht="15" spans="1:12">
      <c r="A10" s="20"/>
      <c r="B10" s="21" t="s">
        <v>373</v>
      </c>
      <c r="C10" s="22" t="s">
        <v>381</v>
      </c>
      <c r="D10" s="23" t="s">
        <v>372</v>
      </c>
      <c r="E10" s="24" t="s">
        <v>122</v>
      </c>
      <c r="F10" s="25" t="s">
        <v>62</v>
      </c>
      <c r="G10" s="10" t="s">
        <v>436</v>
      </c>
      <c r="H10" s="10" t="s">
        <v>437</v>
      </c>
      <c r="I10" s="31" t="s">
        <v>438</v>
      </c>
      <c r="J10" s="9"/>
      <c r="K10" s="32" t="s">
        <v>439</v>
      </c>
      <c r="L10" s="10" t="s">
        <v>399</v>
      </c>
    </row>
    <row r="11" spans="1:12">
      <c r="A11" s="9"/>
      <c r="B11" s="21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20" t="s">
        <v>410</v>
      </c>
      <c r="B12" s="21" t="s">
        <v>373</v>
      </c>
      <c r="C12" s="26" t="s">
        <v>382</v>
      </c>
      <c r="D12" s="27" t="s">
        <v>372</v>
      </c>
      <c r="E12" s="28" t="s">
        <v>120</v>
      </c>
      <c r="F12" s="25" t="s">
        <v>383</v>
      </c>
      <c r="G12" s="10" t="s">
        <v>436</v>
      </c>
      <c r="H12" s="10" t="s">
        <v>437</v>
      </c>
      <c r="I12" s="31" t="s">
        <v>438</v>
      </c>
      <c r="J12" s="9"/>
      <c r="K12" s="32" t="s">
        <v>439</v>
      </c>
      <c r="L12" s="10" t="s">
        <v>399</v>
      </c>
    </row>
    <row r="13" ht="18.75" spans="1:12">
      <c r="A13" s="9"/>
      <c r="B13" s="21" t="s">
        <v>373</v>
      </c>
      <c r="C13" s="26" t="s">
        <v>384</v>
      </c>
      <c r="D13" s="27" t="s">
        <v>372</v>
      </c>
      <c r="E13" s="28" t="s">
        <v>117</v>
      </c>
      <c r="F13" s="25" t="s">
        <v>383</v>
      </c>
      <c r="G13" s="10" t="s">
        <v>436</v>
      </c>
      <c r="H13" s="10" t="s">
        <v>437</v>
      </c>
      <c r="I13" s="31" t="s">
        <v>438</v>
      </c>
      <c r="J13" s="9"/>
      <c r="K13" s="32" t="s">
        <v>439</v>
      </c>
      <c r="L13" s="10" t="s">
        <v>399</v>
      </c>
    </row>
    <row r="14" ht="18.75" spans="1:12">
      <c r="A14" s="9"/>
      <c r="B14" s="21" t="s">
        <v>373</v>
      </c>
      <c r="C14" s="26" t="s">
        <v>385</v>
      </c>
      <c r="D14" s="27" t="s">
        <v>372</v>
      </c>
      <c r="E14" s="28" t="s">
        <v>122</v>
      </c>
      <c r="F14" s="25" t="s">
        <v>383</v>
      </c>
      <c r="G14" s="10" t="s">
        <v>436</v>
      </c>
      <c r="H14" s="10" t="s">
        <v>437</v>
      </c>
      <c r="I14" s="31" t="s">
        <v>438</v>
      </c>
      <c r="J14" s="9"/>
      <c r="K14" s="32" t="s">
        <v>439</v>
      </c>
      <c r="L14" s="10" t="s">
        <v>399</v>
      </c>
    </row>
    <row r="15" ht="18.75" spans="1:12">
      <c r="A15" s="9"/>
      <c r="B15" s="21" t="s">
        <v>373</v>
      </c>
      <c r="C15" s="26" t="s">
        <v>386</v>
      </c>
      <c r="D15" s="27" t="s">
        <v>372</v>
      </c>
      <c r="E15" s="28" t="s">
        <v>124</v>
      </c>
      <c r="F15" s="25" t="s">
        <v>383</v>
      </c>
      <c r="G15" s="10" t="s">
        <v>436</v>
      </c>
      <c r="H15" s="10" t="s">
        <v>437</v>
      </c>
      <c r="I15" s="31" t="s">
        <v>438</v>
      </c>
      <c r="J15" s="9"/>
      <c r="K15" s="32" t="s">
        <v>439</v>
      </c>
      <c r="L15" s="10" t="s">
        <v>399</v>
      </c>
    </row>
    <row r="16" spans="1:12">
      <c r="A16" s="9"/>
      <c r="B16" s="21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18.75" spans="1:12">
      <c r="A17" s="9"/>
      <c r="B17" s="9"/>
      <c r="C17" s="9"/>
      <c r="D17" s="9"/>
      <c r="E17" s="9"/>
      <c r="F17" s="9"/>
      <c r="G17" s="9"/>
      <c r="H17" s="29" t="s">
        <v>440</v>
      </c>
      <c r="I17" s="33"/>
      <c r="J17" s="33"/>
      <c r="K17" s="34"/>
      <c r="L17" s="9"/>
    </row>
    <row r="18" s="2" customFormat="1" ht="18.75" spans="1:12">
      <c r="A18" s="11" t="s">
        <v>441</v>
      </c>
      <c r="B18" s="12"/>
      <c r="C18" s="12"/>
      <c r="D18" s="12"/>
      <c r="E18" s="13"/>
      <c r="F18" s="14"/>
      <c r="G18" s="30"/>
      <c r="H18" s="11" t="s">
        <v>442</v>
      </c>
      <c r="I18" s="12"/>
      <c r="J18" s="12"/>
      <c r="K18" s="12"/>
      <c r="L18" s="19"/>
    </row>
    <row r="19" ht="16.5" spans="1:12">
      <c r="A19" s="15" t="s">
        <v>443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</sheetData>
  <mergeCells count="6">
    <mergeCell ref="A1:J1"/>
    <mergeCell ref="H17:K17"/>
    <mergeCell ref="A18:E18"/>
    <mergeCell ref="F18:G18"/>
    <mergeCell ref="H18:J18"/>
    <mergeCell ref="A19:L19"/>
  </mergeCells>
  <dataValidations count="1">
    <dataValidation type="list" allowBlank="1" showInputMessage="1" showErrorMessage="1" sqref="L3 L11 L16 L4:L5 L6:L10 L12:L15 L17:L19">
      <formula1>"YES,NO"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2" t="s">
        <v>35</v>
      </c>
      <c r="C2" s="463"/>
      <c r="D2" s="463"/>
      <c r="E2" s="463"/>
      <c r="F2" s="463"/>
      <c r="G2" s="463"/>
      <c r="H2" s="463"/>
      <c r="I2" s="477"/>
    </row>
    <row r="3" ht="27.95" customHeight="1" spans="2:9">
      <c r="B3" s="464"/>
      <c r="C3" s="465"/>
      <c r="D3" s="466" t="s">
        <v>36</v>
      </c>
      <c r="E3" s="467"/>
      <c r="F3" s="468" t="s">
        <v>37</v>
      </c>
      <c r="G3" s="469"/>
      <c r="H3" s="466" t="s">
        <v>38</v>
      </c>
      <c r="I3" s="478"/>
    </row>
    <row r="4" ht="27.95" customHeight="1" spans="2:9">
      <c r="B4" s="464" t="s">
        <v>39</v>
      </c>
      <c r="C4" s="465" t="s">
        <v>40</v>
      </c>
      <c r="D4" s="465" t="s">
        <v>41</v>
      </c>
      <c r="E4" s="465" t="s">
        <v>42</v>
      </c>
      <c r="F4" s="470" t="s">
        <v>41</v>
      </c>
      <c r="G4" s="470" t="s">
        <v>42</v>
      </c>
      <c r="H4" s="465" t="s">
        <v>41</v>
      </c>
      <c r="I4" s="479" t="s">
        <v>42</v>
      </c>
    </row>
    <row r="5" ht="27.95" customHeight="1" spans="2:9">
      <c r="B5" s="471" t="s">
        <v>43</v>
      </c>
      <c r="C5" s="9">
        <v>13</v>
      </c>
      <c r="D5" s="9">
        <v>0</v>
      </c>
      <c r="E5" s="9">
        <v>1</v>
      </c>
      <c r="F5" s="472">
        <v>0</v>
      </c>
      <c r="G5" s="472">
        <v>1</v>
      </c>
      <c r="H5" s="9">
        <v>1</v>
      </c>
      <c r="I5" s="480">
        <v>2</v>
      </c>
    </row>
    <row r="6" ht="27.95" customHeight="1" spans="2:9">
      <c r="B6" s="471" t="s">
        <v>44</v>
      </c>
      <c r="C6" s="9">
        <v>20</v>
      </c>
      <c r="D6" s="9">
        <v>0</v>
      </c>
      <c r="E6" s="9">
        <v>1</v>
      </c>
      <c r="F6" s="472">
        <v>1</v>
      </c>
      <c r="G6" s="472">
        <v>2</v>
      </c>
      <c r="H6" s="9">
        <v>2</v>
      </c>
      <c r="I6" s="480">
        <v>3</v>
      </c>
    </row>
    <row r="7" ht="27.95" customHeight="1" spans="2:9">
      <c r="B7" s="471" t="s">
        <v>45</v>
      </c>
      <c r="C7" s="9">
        <v>32</v>
      </c>
      <c r="D7" s="9">
        <v>0</v>
      </c>
      <c r="E7" s="9">
        <v>1</v>
      </c>
      <c r="F7" s="472">
        <v>2</v>
      </c>
      <c r="G7" s="472">
        <v>3</v>
      </c>
      <c r="H7" s="9">
        <v>3</v>
      </c>
      <c r="I7" s="480">
        <v>4</v>
      </c>
    </row>
    <row r="8" ht="27.95" customHeight="1" spans="2:9">
      <c r="B8" s="471" t="s">
        <v>46</v>
      </c>
      <c r="C8" s="9">
        <v>50</v>
      </c>
      <c r="D8" s="9">
        <v>1</v>
      </c>
      <c r="E8" s="9">
        <v>2</v>
      </c>
      <c r="F8" s="472">
        <v>3</v>
      </c>
      <c r="G8" s="472">
        <v>4</v>
      </c>
      <c r="H8" s="9">
        <v>5</v>
      </c>
      <c r="I8" s="480">
        <v>6</v>
      </c>
    </row>
    <row r="9" ht="27.95" customHeight="1" spans="2:9">
      <c r="B9" s="471" t="s">
        <v>47</v>
      </c>
      <c r="C9" s="9">
        <v>80</v>
      </c>
      <c r="D9" s="9">
        <v>2</v>
      </c>
      <c r="E9" s="9">
        <v>3</v>
      </c>
      <c r="F9" s="472">
        <v>5</v>
      </c>
      <c r="G9" s="472">
        <v>6</v>
      </c>
      <c r="H9" s="9">
        <v>7</v>
      </c>
      <c r="I9" s="480">
        <v>8</v>
      </c>
    </row>
    <row r="10" ht="27.95" customHeight="1" spans="2:9">
      <c r="B10" s="471" t="s">
        <v>48</v>
      </c>
      <c r="C10" s="9">
        <v>125</v>
      </c>
      <c r="D10" s="9">
        <v>3</v>
      </c>
      <c r="E10" s="9">
        <v>4</v>
      </c>
      <c r="F10" s="472">
        <v>7</v>
      </c>
      <c r="G10" s="472">
        <v>8</v>
      </c>
      <c r="H10" s="9">
        <v>10</v>
      </c>
      <c r="I10" s="480">
        <v>11</v>
      </c>
    </row>
    <row r="11" ht="27.95" customHeight="1" spans="2:9">
      <c r="B11" s="471" t="s">
        <v>49</v>
      </c>
      <c r="C11" s="9">
        <v>200</v>
      </c>
      <c r="D11" s="9">
        <v>5</v>
      </c>
      <c r="E11" s="9">
        <v>6</v>
      </c>
      <c r="F11" s="472">
        <v>10</v>
      </c>
      <c r="G11" s="472">
        <v>11</v>
      </c>
      <c r="H11" s="9">
        <v>14</v>
      </c>
      <c r="I11" s="480">
        <v>15</v>
      </c>
    </row>
    <row r="12" ht="27.95" customHeight="1" spans="2:9">
      <c r="B12" s="473" t="s">
        <v>50</v>
      </c>
      <c r="C12" s="474">
        <v>315</v>
      </c>
      <c r="D12" s="474">
        <v>7</v>
      </c>
      <c r="E12" s="474">
        <v>8</v>
      </c>
      <c r="F12" s="475">
        <v>14</v>
      </c>
      <c r="G12" s="475">
        <v>15</v>
      </c>
      <c r="H12" s="474">
        <v>21</v>
      </c>
      <c r="I12" s="481">
        <v>22</v>
      </c>
    </row>
    <row r="14" spans="2:4">
      <c r="B14" s="476" t="s">
        <v>51</v>
      </c>
      <c r="C14" s="476"/>
      <c r="D14" s="4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356</v>
      </c>
      <c r="B2" s="5" t="s">
        <v>361</v>
      </c>
      <c r="C2" s="5" t="s">
        <v>409</v>
      </c>
      <c r="D2" s="5" t="s">
        <v>359</v>
      </c>
      <c r="E2" s="5" t="s">
        <v>360</v>
      </c>
      <c r="F2" s="4" t="s">
        <v>445</v>
      </c>
      <c r="G2" s="4" t="s">
        <v>393</v>
      </c>
      <c r="H2" s="6" t="s">
        <v>394</v>
      </c>
      <c r="I2" s="17" t="s">
        <v>396</v>
      </c>
    </row>
    <row r="3" s="1" customFormat="1" ht="16.5" spans="1:9">
      <c r="A3" s="4"/>
      <c r="B3" s="7"/>
      <c r="C3" s="7"/>
      <c r="D3" s="7"/>
      <c r="E3" s="7"/>
      <c r="F3" s="4" t="s">
        <v>446</v>
      </c>
      <c r="G3" s="4" t="s">
        <v>397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428</v>
      </c>
      <c r="B12" s="12"/>
      <c r="C12" s="12"/>
      <c r="D12" s="13"/>
      <c r="E12" s="14"/>
      <c r="F12" s="11" t="s">
        <v>429</v>
      </c>
      <c r="G12" s="12"/>
      <c r="H12" s="13"/>
      <c r="I12" s="19"/>
    </row>
    <row r="13" ht="16.5" spans="1:9">
      <c r="A13" s="15" t="s">
        <v>447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view="pageBreakPreview" zoomScaleNormal="100" topLeftCell="A22" workbookViewId="0">
      <selection activeCell="A39" sqref="A39:K39"/>
    </sheetView>
  </sheetViews>
  <sheetFormatPr defaultColWidth="10.375" defaultRowHeight="16.5" customHeight="1"/>
  <cols>
    <col min="1" max="1" width="11.125" style="255" customWidth="1"/>
    <col min="2" max="9" width="10.375" style="255"/>
    <col min="10" max="10" width="8.875" style="255" customWidth="1"/>
    <col min="11" max="11" width="12" style="255" customWidth="1"/>
    <col min="12" max="16384" width="10.375" style="255"/>
  </cols>
  <sheetData>
    <row r="1" ht="21" spans="1:11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ht="15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29" t="s">
        <v>56</v>
      </c>
      <c r="J2" s="329"/>
      <c r="K2" s="330"/>
    </row>
    <row r="3" ht="14.25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ht="14.25" spans="1:11">
      <c r="A4" s="266" t="s">
        <v>61</v>
      </c>
      <c r="B4" s="164" t="s">
        <v>62</v>
      </c>
      <c r="C4" s="165"/>
      <c r="D4" s="266" t="s">
        <v>63</v>
      </c>
      <c r="E4" s="267"/>
      <c r="F4" s="268" t="s">
        <v>64</v>
      </c>
      <c r="G4" s="269"/>
      <c r="H4" s="266" t="s">
        <v>65</v>
      </c>
      <c r="I4" s="267"/>
      <c r="J4" s="164" t="s">
        <v>66</v>
      </c>
      <c r="K4" s="165" t="s">
        <v>67</v>
      </c>
    </row>
    <row r="5" ht="14.25" spans="1:11">
      <c r="A5" s="270" t="s">
        <v>68</v>
      </c>
      <c r="B5" s="164" t="s">
        <v>69</v>
      </c>
      <c r="C5" s="165"/>
      <c r="D5" s="266" t="s">
        <v>70</v>
      </c>
      <c r="E5" s="267"/>
      <c r="F5" s="268">
        <v>45246</v>
      </c>
      <c r="G5" s="269"/>
      <c r="H5" s="266" t="s">
        <v>71</v>
      </c>
      <c r="I5" s="267"/>
      <c r="J5" s="164" t="s">
        <v>66</v>
      </c>
      <c r="K5" s="165" t="s">
        <v>67</v>
      </c>
    </row>
    <row r="6" ht="14.25" spans="1:11">
      <c r="A6" s="266" t="s">
        <v>72</v>
      </c>
      <c r="B6" s="271" t="s">
        <v>73</v>
      </c>
      <c r="C6" s="272">
        <v>6</v>
      </c>
      <c r="D6" s="270" t="s">
        <v>74</v>
      </c>
      <c r="E6" s="289"/>
      <c r="F6" s="268">
        <v>45270</v>
      </c>
      <c r="G6" s="269"/>
      <c r="H6" s="266" t="s">
        <v>75</v>
      </c>
      <c r="I6" s="267"/>
      <c r="J6" s="164" t="s">
        <v>66</v>
      </c>
      <c r="K6" s="165" t="s">
        <v>67</v>
      </c>
    </row>
    <row r="7" ht="14.25" spans="1:11">
      <c r="A7" s="266" t="s">
        <v>76</v>
      </c>
      <c r="B7" s="273">
        <v>27765</v>
      </c>
      <c r="C7" s="274"/>
      <c r="D7" s="270" t="s">
        <v>77</v>
      </c>
      <c r="E7" s="288"/>
      <c r="F7" s="268">
        <v>45280</v>
      </c>
      <c r="G7" s="269"/>
      <c r="H7" s="266" t="s">
        <v>78</v>
      </c>
      <c r="I7" s="267"/>
      <c r="J7" s="164" t="s">
        <v>66</v>
      </c>
      <c r="K7" s="165" t="s">
        <v>67</v>
      </c>
    </row>
    <row r="8" ht="15" spans="1:11">
      <c r="A8" s="276" t="s">
        <v>79</v>
      </c>
      <c r="B8" s="391"/>
      <c r="C8" s="392"/>
      <c r="D8" s="277" t="s">
        <v>80</v>
      </c>
      <c r="E8" s="278"/>
      <c r="F8" s="279">
        <v>45283</v>
      </c>
      <c r="G8" s="280"/>
      <c r="H8" s="277" t="s">
        <v>81</v>
      </c>
      <c r="I8" s="278"/>
      <c r="J8" s="299" t="s">
        <v>66</v>
      </c>
      <c r="K8" s="339" t="s">
        <v>67</v>
      </c>
    </row>
    <row r="9" ht="15" spans="1:11">
      <c r="A9" s="393" t="s">
        <v>82</v>
      </c>
      <c r="B9" s="394"/>
      <c r="C9" s="394"/>
      <c r="D9" s="395"/>
      <c r="E9" s="395"/>
      <c r="F9" s="395"/>
      <c r="G9" s="395"/>
      <c r="H9" s="395"/>
      <c r="I9" s="395"/>
      <c r="J9" s="395"/>
      <c r="K9" s="443"/>
    </row>
    <row r="10" ht="15" spans="1:11">
      <c r="A10" s="396" t="s">
        <v>83</v>
      </c>
      <c r="B10" s="397"/>
      <c r="C10" s="397"/>
      <c r="D10" s="397"/>
      <c r="E10" s="397"/>
      <c r="F10" s="397"/>
      <c r="G10" s="397"/>
      <c r="H10" s="397"/>
      <c r="I10" s="397"/>
      <c r="J10" s="397"/>
      <c r="K10" s="444"/>
    </row>
    <row r="11" ht="14.25" spans="1:11">
      <c r="A11" s="398" t="s">
        <v>84</v>
      </c>
      <c r="B11" s="399" t="s">
        <v>85</v>
      </c>
      <c r="C11" s="400" t="s">
        <v>86</v>
      </c>
      <c r="D11" s="401"/>
      <c r="E11" s="402" t="s">
        <v>87</v>
      </c>
      <c r="F11" s="399" t="s">
        <v>85</v>
      </c>
      <c r="G11" s="400" t="s">
        <v>86</v>
      </c>
      <c r="H11" s="400" t="s">
        <v>88</v>
      </c>
      <c r="I11" s="402" t="s">
        <v>89</v>
      </c>
      <c r="J11" s="399" t="s">
        <v>85</v>
      </c>
      <c r="K11" s="445" t="s">
        <v>86</v>
      </c>
    </row>
    <row r="12" ht="14.25" spans="1:11">
      <c r="A12" s="270" t="s">
        <v>90</v>
      </c>
      <c r="B12" s="287" t="s">
        <v>85</v>
      </c>
      <c r="C12" s="164" t="s">
        <v>86</v>
      </c>
      <c r="D12" s="288"/>
      <c r="E12" s="289" t="s">
        <v>91</v>
      </c>
      <c r="F12" s="287" t="s">
        <v>85</v>
      </c>
      <c r="G12" s="164" t="s">
        <v>86</v>
      </c>
      <c r="H12" s="164" t="s">
        <v>88</v>
      </c>
      <c r="I12" s="289" t="s">
        <v>92</v>
      </c>
      <c r="J12" s="287" t="s">
        <v>85</v>
      </c>
      <c r="K12" s="165" t="s">
        <v>86</v>
      </c>
    </row>
    <row r="13" ht="14.25" spans="1:11">
      <c r="A13" s="270" t="s">
        <v>93</v>
      </c>
      <c r="B13" s="287" t="s">
        <v>85</v>
      </c>
      <c r="C13" s="164" t="s">
        <v>86</v>
      </c>
      <c r="D13" s="288"/>
      <c r="E13" s="289" t="s">
        <v>94</v>
      </c>
      <c r="F13" s="164" t="s">
        <v>95</v>
      </c>
      <c r="G13" s="164" t="s">
        <v>96</v>
      </c>
      <c r="H13" s="164" t="s">
        <v>88</v>
      </c>
      <c r="I13" s="289" t="s">
        <v>97</v>
      </c>
      <c r="J13" s="287" t="s">
        <v>85</v>
      </c>
      <c r="K13" s="165" t="s">
        <v>86</v>
      </c>
    </row>
    <row r="14" ht="15" spans="1:11">
      <c r="A14" s="277" t="s">
        <v>98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32"/>
    </row>
    <row r="15" ht="15" spans="1:11">
      <c r="A15" s="396" t="s">
        <v>99</v>
      </c>
      <c r="B15" s="397"/>
      <c r="C15" s="397"/>
      <c r="D15" s="397"/>
      <c r="E15" s="397"/>
      <c r="F15" s="397"/>
      <c r="G15" s="397"/>
      <c r="H15" s="397"/>
      <c r="I15" s="397"/>
      <c r="J15" s="397"/>
      <c r="K15" s="444"/>
    </row>
    <row r="16" ht="14.25" spans="1:11">
      <c r="A16" s="403" t="s">
        <v>100</v>
      </c>
      <c r="B16" s="400" t="s">
        <v>95</v>
      </c>
      <c r="C16" s="400" t="s">
        <v>96</v>
      </c>
      <c r="D16" s="404"/>
      <c r="E16" s="405" t="s">
        <v>101</v>
      </c>
      <c r="F16" s="400" t="s">
        <v>95</v>
      </c>
      <c r="G16" s="400" t="s">
        <v>96</v>
      </c>
      <c r="H16" s="406"/>
      <c r="I16" s="405" t="s">
        <v>102</v>
      </c>
      <c r="J16" s="400" t="s">
        <v>95</v>
      </c>
      <c r="K16" s="445" t="s">
        <v>96</v>
      </c>
    </row>
    <row r="17" customHeight="1" spans="1:22">
      <c r="A17" s="306" t="s">
        <v>103</v>
      </c>
      <c r="B17" s="164" t="s">
        <v>95</v>
      </c>
      <c r="C17" s="164" t="s">
        <v>96</v>
      </c>
      <c r="D17" s="407"/>
      <c r="E17" s="307" t="s">
        <v>104</v>
      </c>
      <c r="F17" s="164" t="s">
        <v>95</v>
      </c>
      <c r="G17" s="164" t="s">
        <v>96</v>
      </c>
      <c r="H17" s="408"/>
      <c r="I17" s="307" t="s">
        <v>105</v>
      </c>
      <c r="J17" s="164" t="s">
        <v>95</v>
      </c>
      <c r="K17" s="165" t="s">
        <v>96</v>
      </c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</row>
    <row r="18" ht="18" customHeight="1" spans="1:11">
      <c r="A18" s="409" t="s">
        <v>106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47"/>
    </row>
    <row r="19" s="389" customFormat="1" ht="18" customHeight="1" spans="1:11">
      <c r="A19" s="396" t="s">
        <v>107</v>
      </c>
      <c r="B19" s="397"/>
      <c r="C19" s="397"/>
      <c r="D19" s="397"/>
      <c r="E19" s="397"/>
      <c r="F19" s="397"/>
      <c r="G19" s="397"/>
      <c r="H19" s="397"/>
      <c r="I19" s="397"/>
      <c r="J19" s="397"/>
      <c r="K19" s="444"/>
    </row>
    <row r="20" customHeight="1" spans="1:11">
      <c r="A20" s="411" t="s">
        <v>108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48"/>
    </row>
    <row r="21" ht="21.75" customHeight="1" spans="1:11">
      <c r="A21" s="413" t="s">
        <v>109</v>
      </c>
      <c r="B21" s="414"/>
      <c r="C21" s="414" t="s">
        <v>110</v>
      </c>
      <c r="D21" s="414" t="s">
        <v>111</v>
      </c>
      <c r="E21" s="414" t="s">
        <v>112</v>
      </c>
      <c r="F21" s="414" t="s">
        <v>113</v>
      </c>
      <c r="G21" s="414" t="s">
        <v>114</v>
      </c>
      <c r="H21" s="414" t="s">
        <v>115</v>
      </c>
      <c r="I21" s="414"/>
      <c r="J21" s="449"/>
      <c r="K21" s="338" t="s">
        <v>116</v>
      </c>
    </row>
    <row r="22" ht="23" customHeight="1" spans="1:11">
      <c r="A22" s="415" t="s">
        <v>117</v>
      </c>
      <c r="B22" s="416"/>
      <c r="C22" s="416" t="s">
        <v>95</v>
      </c>
      <c r="D22" s="416" t="s">
        <v>95</v>
      </c>
      <c r="E22" s="416" t="s">
        <v>95</v>
      </c>
      <c r="F22" s="416" t="s">
        <v>95</v>
      </c>
      <c r="G22" s="416" t="s">
        <v>95</v>
      </c>
      <c r="H22" s="416" t="s">
        <v>95</v>
      </c>
      <c r="I22" s="416"/>
      <c r="J22" s="416"/>
      <c r="K22" s="450"/>
    </row>
    <row r="23" ht="23" customHeight="1" spans="1:11">
      <c r="A23" s="415" t="s">
        <v>118</v>
      </c>
      <c r="B23" s="416"/>
      <c r="C23" s="416" t="s">
        <v>95</v>
      </c>
      <c r="D23" s="416" t="s">
        <v>95</v>
      </c>
      <c r="E23" s="416" t="s">
        <v>95</v>
      </c>
      <c r="F23" s="416" t="s">
        <v>95</v>
      </c>
      <c r="G23" s="416" t="s">
        <v>95</v>
      </c>
      <c r="H23" s="416" t="s">
        <v>95</v>
      </c>
      <c r="I23" s="416"/>
      <c r="J23" s="416"/>
      <c r="K23" s="450"/>
    </row>
    <row r="24" ht="23" customHeight="1" spans="1:11">
      <c r="A24" s="415" t="s">
        <v>119</v>
      </c>
      <c r="B24" s="417"/>
      <c r="C24" s="416" t="s">
        <v>95</v>
      </c>
      <c r="D24" s="416" t="s">
        <v>95</v>
      </c>
      <c r="E24" s="416" t="s">
        <v>95</v>
      </c>
      <c r="F24" s="416" t="s">
        <v>95</v>
      </c>
      <c r="G24" s="416" t="s">
        <v>95</v>
      </c>
      <c r="H24" s="416" t="s">
        <v>95</v>
      </c>
      <c r="I24" s="417"/>
      <c r="J24" s="417"/>
      <c r="K24" s="450"/>
    </row>
    <row r="25" ht="23" customHeight="1" spans="1:11">
      <c r="A25" s="415" t="s">
        <v>120</v>
      </c>
      <c r="B25" s="417"/>
      <c r="C25" s="416" t="s">
        <v>95</v>
      </c>
      <c r="D25" s="416" t="s">
        <v>95</v>
      </c>
      <c r="E25" s="416" t="s">
        <v>95</v>
      </c>
      <c r="F25" s="416" t="s">
        <v>95</v>
      </c>
      <c r="G25" s="416" t="s">
        <v>95</v>
      </c>
      <c r="H25" s="416" t="s">
        <v>95</v>
      </c>
      <c r="I25" s="417"/>
      <c r="J25" s="417"/>
      <c r="K25" s="450"/>
    </row>
    <row r="26" ht="23" customHeight="1" spans="1:11">
      <c r="A26" s="415" t="s">
        <v>121</v>
      </c>
      <c r="B26" s="418"/>
      <c r="C26" s="416" t="s">
        <v>95</v>
      </c>
      <c r="D26" s="416" t="s">
        <v>95</v>
      </c>
      <c r="E26" s="416" t="s">
        <v>95</v>
      </c>
      <c r="F26" s="416" t="s">
        <v>95</v>
      </c>
      <c r="G26" s="416" t="s">
        <v>95</v>
      </c>
      <c r="H26" s="416" t="s">
        <v>95</v>
      </c>
      <c r="I26" s="418"/>
      <c r="J26" s="418"/>
      <c r="K26" s="451"/>
    </row>
    <row r="27" ht="23" customHeight="1" spans="1:11">
      <c r="A27" s="415" t="s">
        <v>122</v>
      </c>
      <c r="B27" s="419"/>
      <c r="C27" s="416" t="s">
        <v>95</v>
      </c>
      <c r="D27" s="416" t="s">
        <v>95</v>
      </c>
      <c r="E27" s="416" t="s">
        <v>95</v>
      </c>
      <c r="F27" s="416" t="s">
        <v>95</v>
      </c>
      <c r="G27" s="416" t="s">
        <v>95</v>
      </c>
      <c r="H27" s="416" t="s">
        <v>95</v>
      </c>
      <c r="I27" s="419"/>
      <c r="J27" s="419"/>
      <c r="K27" s="451"/>
    </row>
    <row r="28" ht="23" customHeight="1" spans="1:11">
      <c r="A28" s="420" t="s">
        <v>123</v>
      </c>
      <c r="B28" s="419"/>
      <c r="C28" s="416" t="s">
        <v>95</v>
      </c>
      <c r="D28" s="416" t="s">
        <v>95</v>
      </c>
      <c r="E28" s="416" t="s">
        <v>95</v>
      </c>
      <c r="F28" s="416" t="s">
        <v>95</v>
      </c>
      <c r="G28" s="416" t="s">
        <v>95</v>
      </c>
      <c r="H28" s="416" t="s">
        <v>95</v>
      </c>
      <c r="I28" s="419"/>
      <c r="J28" s="419"/>
      <c r="K28" s="451"/>
    </row>
    <row r="29" ht="23" customHeight="1" spans="1:11">
      <c r="A29" s="420" t="s">
        <v>124</v>
      </c>
      <c r="B29" s="419"/>
      <c r="C29" s="419" t="s">
        <v>95</v>
      </c>
      <c r="D29" s="419" t="s">
        <v>95</v>
      </c>
      <c r="E29" s="419" t="s">
        <v>95</v>
      </c>
      <c r="F29" s="419" t="s">
        <v>95</v>
      </c>
      <c r="G29" s="419" t="s">
        <v>95</v>
      </c>
      <c r="H29" s="419" t="s">
        <v>95</v>
      </c>
      <c r="I29" s="419"/>
      <c r="J29" s="419"/>
      <c r="K29" s="451"/>
    </row>
    <row r="30" ht="18" customHeight="1" spans="1:11">
      <c r="A30" s="421" t="s">
        <v>125</v>
      </c>
      <c r="B30" s="422"/>
      <c r="C30" s="422"/>
      <c r="D30" s="422"/>
      <c r="E30" s="422"/>
      <c r="F30" s="422"/>
      <c r="G30" s="422"/>
      <c r="H30" s="422"/>
      <c r="I30" s="422"/>
      <c r="J30" s="422"/>
      <c r="K30" s="452"/>
    </row>
    <row r="31" ht="18.75" customHeight="1" spans="1:11">
      <c r="A31" s="423" t="s">
        <v>126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53"/>
    </row>
    <row r="32" ht="18.75" customHeight="1" spans="1:11">
      <c r="A32" s="425"/>
      <c r="B32" s="426"/>
      <c r="C32" s="426"/>
      <c r="D32" s="426"/>
      <c r="E32" s="426"/>
      <c r="F32" s="426"/>
      <c r="G32" s="426"/>
      <c r="H32" s="426"/>
      <c r="I32" s="426"/>
      <c r="J32" s="426"/>
      <c r="K32" s="454"/>
    </row>
    <row r="33" ht="18" customHeight="1" spans="1:11">
      <c r="A33" s="421" t="s">
        <v>127</v>
      </c>
      <c r="B33" s="422"/>
      <c r="C33" s="422"/>
      <c r="D33" s="422"/>
      <c r="E33" s="422"/>
      <c r="F33" s="422"/>
      <c r="G33" s="422"/>
      <c r="H33" s="422"/>
      <c r="I33" s="422"/>
      <c r="J33" s="422"/>
      <c r="K33" s="452"/>
    </row>
    <row r="34" ht="14.25" spans="1:11">
      <c r="A34" s="427" t="s">
        <v>128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55"/>
    </row>
    <row r="35" ht="15" spans="1:11">
      <c r="A35" s="172" t="s">
        <v>129</v>
      </c>
      <c r="B35" s="173"/>
      <c r="C35" s="164" t="s">
        <v>66</v>
      </c>
      <c r="D35" s="164" t="s">
        <v>67</v>
      </c>
      <c r="E35" s="429" t="s">
        <v>130</v>
      </c>
      <c r="F35" s="430"/>
      <c r="G35" s="430"/>
      <c r="H35" s="430"/>
      <c r="I35" s="430"/>
      <c r="J35" s="430"/>
      <c r="K35" s="456"/>
    </row>
    <row r="36" ht="15" spans="1:11">
      <c r="A36" s="431" t="s">
        <v>131</v>
      </c>
      <c r="B36" s="431"/>
      <c r="C36" s="431"/>
      <c r="D36" s="431"/>
      <c r="E36" s="431"/>
      <c r="F36" s="431"/>
      <c r="G36" s="431"/>
      <c r="H36" s="431"/>
      <c r="I36" s="431"/>
      <c r="J36" s="431"/>
      <c r="K36" s="431"/>
    </row>
    <row r="37" ht="21" customHeight="1" spans="1:11">
      <c r="A37" s="432" t="s">
        <v>132</v>
      </c>
      <c r="B37" s="433"/>
      <c r="C37" s="433"/>
      <c r="D37" s="433"/>
      <c r="E37" s="433"/>
      <c r="F37" s="433"/>
      <c r="G37" s="433"/>
      <c r="H37" s="433"/>
      <c r="I37" s="433"/>
      <c r="J37" s="433"/>
      <c r="K37" s="457"/>
    </row>
    <row r="38" ht="21" customHeight="1" spans="1:11">
      <c r="A38" s="314" t="s">
        <v>133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45"/>
    </row>
    <row r="39" ht="21" customHeight="1" spans="1:11">
      <c r="A39" s="314" t="s">
        <v>134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45"/>
    </row>
    <row r="40" ht="21" customHeight="1" spans="1:11">
      <c r="A40" s="314" t="s">
        <v>135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45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5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5"/>
    </row>
    <row r="43" ht="21" customHeight="1" spans="1:11">
      <c r="A43" s="314"/>
      <c r="B43" s="315"/>
      <c r="C43" s="315"/>
      <c r="D43" s="315"/>
      <c r="E43" s="315"/>
      <c r="F43" s="315"/>
      <c r="G43" s="315"/>
      <c r="H43" s="315"/>
      <c r="I43" s="315"/>
      <c r="J43" s="315"/>
      <c r="K43" s="345"/>
    </row>
    <row r="44" ht="15" spans="1:11">
      <c r="A44" s="309" t="s">
        <v>136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43"/>
    </row>
    <row r="45" ht="15" spans="1:11">
      <c r="A45" s="396" t="s">
        <v>137</v>
      </c>
      <c r="B45" s="397"/>
      <c r="C45" s="397"/>
      <c r="D45" s="397"/>
      <c r="E45" s="397"/>
      <c r="F45" s="397"/>
      <c r="G45" s="397"/>
      <c r="H45" s="397"/>
      <c r="I45" s="397"/>
      <c r="J45" s="397"/>
      <c r="K45" s="444"/>
    </row>
    <row r="46" ht="14.25" spans="1:11">
      <c r="A46" s="403" t="s">
        <v>138</v>
      </c>
      <c r="B46" s="400" t="s">
        <v>95</v>
      </c>
      <c r="C46" s="400" t="s">
        <v>96</v>
      </c>
      <c r="D46" s="400" t="s">
        <v>88</v>
      </c>
      <c r="E46" s="405" t="s">
        <v>139</v>
      </c>
      <c r="F46" s="400" t="s">
        <v>95</v>
      </c>
      <c r="G46" s="400" t="s">
        <v>96</v>
      </c>
      <c r="H46" s="400" t="s">
        <v>88</v>
      </c>
      <c r="I46" s="405" t="s">
        <v>140</v>
      </c>
      <c r="J46" s="400" t="s">
        <v>95</v>
      </c>
      <c r="K46" s="445" t="s">
        <v>96</v>
      </c>
    </row>
    <row r="47" ht="14.25" spans="1:11">
      <c r="A47" s="306" t="s">
        <v>87</v>
      </c>
      <c r="B47" s="164" t="s">
        <v>95</v>
      </c>
      <c r="C47" s="164" t="s">
        <v>96</v>
      </c>
      <c r="D47" s="164" t="s">
        <v>88</v>
      </c>
      <c r="E47" s="307" t="s">
        <v>94</v>
      </c>
      <c r="F47" s="164" t="s">
        <v>95</v>
      </c>
      <c r="G47" s="164" t="s">
        <v>96</v>
      </c>
      <c r="H47" s="164" t="s">
        <v>88</v>
      </c>
      <c r="I47" s="307" t="s">
        <v>105</v>
      </c>
      <c r="J47" s="164" t="s">
        <v>95</v>
      </c>
      <c r="K47" s="165" t="s">
        <v>96</v>
      </c>
    </row>
    <row r="48" ht="15" spans="1:11">
      <c r="A48" s="277" t="s">
        <v>98</v>
      </c>
      <c r="B48" s="278"/>
      <c r="C48" s="278"/>
      <c r="D48" s="278"/>
      <c r="E48" s="278"/>
      <c r="F48" s="278"/>
      <c r="G48" s="278"/>
      <c r="H48" s="278"/>
      <c r="I48" s="278"/>
      <c r="J48" s="278"/>
      <c r="K48" s="332"/>
    </row>
    <row r="49" ht="15" spans="1:11">
      <c r="A49" s="431" t="s">
        <v>141</v>
      </c>
      <c r="B49" s="431"/>
      <c r="C49" s="431"/>
      <c r="D49" s="431"/>
      <c r="E49" s="431"/>
      <c r="F49" s="431"/>
      <c r="G49" s="431"/>
      <c r="H49" s="431"/>
      <c r="I49" s="431"/>
      <c r="J49" s="431"/>
      <c r="K49" s="431"/>
    </row>
    <row r="50" ht="15" spans="1:11">
      <c r="A50" s="432"/>
      <c r="B50" s="433"/>
      <c r="C50" s="433"/>
      <c r="D50" s="433"/>
      <c r="E50" s="433"/>
      <c r="F50" s="433"/>
      <c r="G50" s="433"/>
      <c r="H50" s="433"/>
      <c r="I50" s="433"/>
      <c r="J50" s="433"/>
      <c r="K50" s="457"/>
    </row>
    <row r="51" ht="15" spans="1:11">
      <c r="A51" s="434" t="s">
        <v>142</v>
      </c>
      <c r="B51" s="435" t="s">
        <v>143</v>
      </c>
      <c r="C51" s="435"/>
      <c r="D51" s="436" t="s">
        <v>144</v>
      </c>
      <c r="E51" s="437" t="s">
        <v>145</v>
      </c>
      <c r="F51" s="438" t="s">
        <v>146</v>
      </c>
      <c r="G51" s="439">
        <v>45250</v>
      </c>
      <c r="H51" s="440" t="s">
        <v>147</v>
      </c>
      <c r="I51" s="458"/>
      <c r="J51" s="459" t="s">
        <v>148</v>
      </c>
      <c r="K51" s="460"/>
    </row>
    <row r="52" ht="15" spans="1:11">
      <c r="A52" s="431" t="s">
        <v>149</v>
      </c>
      <c r="B52" s="431"/>
      <c r="C52" s="431"/>
      <c r="D52" s="431"/>
      <c r="E52" s="431"/>
      <c r="F52" s="431"/>
      <c r="G52" s="431"/>
      <c r="H52" s="431"/>
      <c r="I52" s="431"/>
      <c r="J52" s="431"/>
      <c r="K52" s="431"/>
    </row>
    <row r="53" ht="15" spans="1:11">
      <c r="A53" s="441" t="s">
        <v>150</v>
      </c>
      <c r="B53" s="442"/>
      <c r="C53" s="442"/>
      <c r="D53" s="442"/>
      <c r="E53" s="442"/>
      <c r="F53" s="442"/>
      <c r="G53" s="442"/>
      <c r="H53" s="442"/>
      <c r="I53" s="442"/>
      <c r="J53" s="442"/>
      <c r="K53" s="461"/>
    </row>
    <row r="54" ht="15" spans="1:11">
      <c r="A54" s="434" t="s">
        <v>142</v>
      </c>
      <c r="B54" s="435" t="s">
        <v>143</v>
      </c>
      <c r="C54" s="435"/>
      <c r="D54" s="436" t="s">
        <v>144</v>
      </c>
      <c r="E54" s="437" t="s">
        <v>145</v>
      </c>
      <c r="F54" s="438" t="s">
        <v>151</v>
      </c>
      <c r="G54" s="439">
        <v>45250</v>
      </c>
      <c r="H54" s="440" t="s">
        <v>147</v>
      </c>
      <c r="I54" s="458"/>
      <c r="J54" s="459" t="s">
        <v>148</v>
      </c>
      <c r="K54" s="4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H30" sqref="H30"/>
    </sheetView>
  </sheetViews>
  <sheetFormatPr defaultColWidth="9" defaultRowHeight="14.25"/>
  <cols>
    <col min="1" max="1" width="15.625" style="109" customWidth="1"/>
    <col min="2" max="2" width="9" style="109" customWidth="1"/>
    <col min="3" max="4" width="8.5" style="110" customWidth="1"/>
    <col min="5" max="7" width="8.5" style="109" customWidth="1"/>
    <col min="8" max="8" width="6.5" style="109" customWidth="1"/>
    <col min="9" max="9" width="2.75" style="109" customWidth="1"/>
    <col min="10" max="10" width="9.15833333333333" style="109" customWidth="1"/>
    <col min="11" max="11" width="10.75" style="109" customWidth="1"/>
    <col min="12" max="15" width="9.75" style="109" customWidth="1"/>
    <col min="16" max="16" width="9.75" style="351" customWidth="1"/>
    <col min="17" max="254" width="9" style="109"/>
    <col min="255" max="16384" width="9" style="112"/>
  </cols>
  <sheetData>
    <row r="1" s="109" customFormat="1" ht="29" customHeight="1" spans="1:257">
      <c r="A1" s="113" t="s">
        <v>152</v>
      </c>
      <c r="B1" s="113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366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  <c r="IR1" s="112"/>
      <c r="IS1" s="112"/>
      <c r="IT1" s="112"/>
      <c r="IU1" s="112"/>
      <c r="IV1" s="112"/>
      <c r="IW1" s="112"/>
    </row>
    <row r="2" s="109" customFormat="1" ht="20" customHeight="1" spans="1:257">
      <c r="A2" s="352" t="s">
        <v>61</v>
      </c>
      <c r="B2" s="353" t="s">
        <v>62</v>
      </c>
      <c r="C2" s="354"/>
      <c r="D2" s="355"/>
      <c r="E2" s="356" t="s">
        <v>68</v>
      </c>
      <c r="F2" s="357" t="s">
        <v>69</v>
      </c>
      <c r="G2" s="357"/>
      <c r="H2" s="357"/>
      <c r="I2" s="367"/>
      <c r="J2" s="368" t="s">
        <v>57</v>
      </c>
      <c r="K2" s="369" t="s">
        <v>56</v>
      </c>
      <c r="L2" s="369"/>
      <c r="M2" s="369"/>
      <c r="N2" s="369"/>
      <c r="O2" s="370"/>
      <c r="P2" s="371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  <c r="IW2" s="112"/>
    </row>
    <row r="3" s="109" customFormat="1" spans="1:257">
      <c r="A3" s="358" t="s">
        <v>153</v>
      </c>
      <c r="B3" s="122" t="s">
        <v>154</v>
      </c>
      <c r="C3" s="123"/>
      <c r="D3" s="122"/>
      <c r="E3" s="122"/>
      <c r="F3" s="122"/>
      <c r="G3" s="122"/>
      <c r="H3" s="122"/>
      <c r="I3" s="147"/>
      <c r="J3" s="149"/>
      <c r="K3" s="149"/>
      <c r="L3" s="149"/>
      <c r="M3" s="149"/>
      <c r="N3" s="149"/>
      <c r="O3" s="372"/>
      <c r="P3" s="373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  <c r="IV3" s="112"/>
      <c r="IW3" s="112"/>
    </row>
    <row r="4" s="109" customFormat="1" ht="18" spans="1:257">
      <c r="A4" s="358"/>
      <c r="B4" s="359" t="s">
        <v>110</v>
      </c>
      <c r="C4" s="124" t="s">
        <v>111</v>
      </c>
      <c r="D4" s="124" t="s">
        <v>112</v>
      </c>
      <c r="E4" s="124" t="s">
        <v>113</v>
      </c>
      <c r="F4" s="124" t="s">
        <v>114</v>
      </c>
      <c r="G4" s="124" t="s">
        <v>115</v>
      </c>
      <c r="H4" s="125" t="s">
        <v>155</v>
      </c>
      <c r="I4" s="147"/>
      <c r="J4" s="374"/>
      <c r="K4" s="375" t="s">
        <v>122</v>
      </c>
      <c r="L4" s="375" t="s">
        <v>156</v>
      </c>
      <c r="M4" s="375" t="s">
        <v>157</v>
      </c>
      <c r="N4" s="376"/>
      <c r="O4" s="376"/>
      <c r="P4" s="377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  <c r="IV4" s="112"/>
      <c r="IW4" s="112"/>
    </row>
    <row r="5" s="109" customFormat="1" ht="16.5" spans="1:257">
      <c r="A5" s="358"/>
      <c r="B5" s="360" t="s">
        <v>158</v>
      </c>
      <c r="C5" s="126" t="s">
        <v>159</v>
      </c>
      <c r="D5" s="126" t="s">
        <v>160</v>
      </c>
      <c r="E5" s="126" t="s">
        <v>161</v>
      </c>
      <c r="F5" s="126" t="s">
        <v>162</v>
      </c>
      <c r="G5" s="126" t="s">
        <v>163</v>
      </c>
      <c r="H5" s="125"/>
      <c r="I5" s="378"/>
      <c r="J5" s="379"/>
      <c r="K5" s="380"/>
      <c r="L5" s="381" t="s">
        <v>112</v>
      </c>
      <c r="M5" s="381" t="s">
        <v>112</v>
      </c>
      <c r="N5" s="382"/>
      <c r="O5" s="380"/>
      <c r="P5" s="383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</row>
    <row r="6" s="109" customFormat="1" ht="20" customHeight="1" spans="1:257">
      <c r="A6" s="361" t="s">
        <v>164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130" t="s">
        <v>165</v>
      </c>
      <c r="I6" s="378"/>
      <c r="J6" s="379"/>
      <c r="K6" s="379"/>
      <c r="L6" s="379" t="s">
        <v>166</v>
      </c>
      <c r="M6" s="379" t="s">
        <v>166</v>
      </c>
      <c r="N6" s="379"/>
      <c r="O6" s="379"/>
      <c r="P6" s="384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  <c r="IV6" s="112"/>
      <c r="IW6" s="112"/>
    </row>
    <row r="7" s="109" customFormat="1" ht="20" customHeight="1" spans="1:257">
      <c r="A7" s="124" t="s">
        <v>167</v>
      </c>
      <c r="B7" s="128">
        <f t="shared" ref="B7:B9" si="0">C7-4</f>
        <v>102</v>
      </c>
      <c r="C7" s="128">
        <f t="shared" ref="C7:C9" si="1">D7-4</f>
        <v>106</v>
      </c>
      <c r="D7" s="362" t="s">
        <v>168</v>
      </c>
      <c r="E7" s="128">
        <f t="shared" ref="E7:E9" si="2">D7+4</f>
        <v>114</v>
      </c>
      <c r="F7" s="128">
        <f>E7+4</f>
        <v>118</v>
      </c>
      <c r="G7" s="128">
        <f t="shared" ref="G7:G9" si="3">F7+6</f>
        <v>124</v>
      </c>
      <c r="H7" s="130" t="s">
        <v>165</v>
      </c>
      <c r="I7" s="378"/>
      <c r="J7" s="379"/>
      <c r="K7" s="379"/>
      <c r="L7" s="379" t="s">
        <v>169</v>
      </c>
      <c r="M7" s="379" t="s">
        <v>170</v>
      </c>
      <c r="N7" s="379"/>
      <c r="O7" s="379"/>
      <c r="P7" s="384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</row>
    <row r="8" s="109" customFormat="1" ht="20" customHeight="1" spans="1:257">
      <c r="A8" s="124" t="s">
        <v>171</v>
      </c>
      <c r="B8" s="128">
        <f t="shared" si="0"/>
        <v>100</v>
      </c>
      <c r="C8" s="128">
        <f t="shared" si="1"/>
        <v>104</v>
      </c>
      <c r="D8" s="362" t="s">
        <v>172</v>
      </c>
      <c r="E8" s="128">
        <f t="shared" si="2"/>
        <v>112</v>
      </c>
      <c r="F8" s="128">
        <f>E8+5</f>
        <v>117</v>
      </c>
      <c r="G8" s="128">
        <f t="shared" si="3"/>
        <v>123</v>
      </c>
      <c r="H8" s="130" t="s">
        <v>165</v>
      </c>
      <c r="I8" s="378"/>
      <c r="J8" s="379"/>
      <c r="K8" s="379"/>
      <c r="L8" s="379" t="s">
        <v>170</v>
      </c>
      <c r="M8" s="379" t="s">
        <v>170</v>
      </c>
      <c r="N8" s="379"/>
      <c r="O8" s="379"/>
      <c r="P8" s="384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</row>
    <row r="9" s="109" customFormat="1" ht="20" customHeight="1" spans="1:257">
      <c r="A9" s="124" t="s">
        <v>173</v>
      </c>
      <c r="B9" s="132">
        <f t="shared" si="0"/>
        <v>100</v>
      </c>
      <c r="C9" s="132">
        <f t="shared" si="1"/>
        <v>104</v>
      </c>
      <c r="D9" s="132" t="s">
        <v>172</v>
      </c>
      <c r="E9" s="132">
        <f t="shared" si="2"/>
        <v>112</v>
      </c>
      <c r="F9" s="132">
        <f>E9+5</f>
        <v>117</v>
      </c>
      <c r="G9" s="132">
        <f t="shared" si="3"/>
        <v>123</v>
      </c>
      <c r="H9" s="130" t="s">
        <v>174</v>
      </c>
      <c r="I9" s="378"/>
      <c r="J9" s="379"/>
      <c r="K9" s="379"/>
      <c r="L9" s="379" t="s">
        <v>169</v>
      </c>
      <c r="M9" s="379" t="s">
        <v>175</v>
      </c>
      <c r="N9" s="379"/>
      <c r="O9" s="379"/>
      <c r="P9" s="384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</row>
    <row r="10" s="109" customFormat="1" ht="20" customHeight="1" spans="1:257">
      <c r="A10" s="124" t="s">
        <v>176</v>
      </c>
      <c r="B10" s="128">
        <f>C10-1.2</f>
        <v>44.6</v>
      </c>
      <c r="C10" s="128">
        <f>D10-1.2</f>
        <v>45.8</v>
      </c>
      <c r="D10" s="129">
        <v>47</v>
      </c>
      <c r="E10" s="128">
        <f>D10+1.2</f>
        <v>48.2</v>
      </c>
      <c r="F10" s="128">
        <f>E10+1.2</f>
        <v>49.4</v>
      </c>
      <c r="G10" s="128">
        <f>F10+1.4</f>
        <v>50.8</v>
      </c>
      <c r="H10" s="130" t="s">
        <v>174</v>
      </c>
      <c r="I10" s="378"/>
      <c r="J10" s="379"/>
      <c r="K10" s="379"/>
      <c r="L10" s="379" t="s">
        <v>166</v>
      </c>
      <c r="M10" s="379" t="s">
        <v>166</v>
      </c>
      <c r="N10" s="379"/>
      <c r="O10" s="379"/>
      <c r="P10" s="384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</row>
    <row r="11" s="109" customFormat="1" ht="20" customHeight="1" spans="1:257">
      <c r="A11" s="124" t="s">
        <v>177</v>
      </c>
      <c r="B11" s="128">
        <f>C11-0.5</f>
        <v>19.5</v>
      </c>
      <c r="C11" s="128">
        <f>D11-0.5</f>
        <v>20</v>
      </c>
      <c r="D11" s="129">
        <v>20.5</v>
      </c>
      <c r="E11" s="128">
        <f t="shared" ref="E11:G11" si="4">D11+0.5</f>
        <v>21</v>
      </c>
      <c r="F11" s="128">
        <f t="shared" si="4"/>
        <v>21.5</v>
      </c>
      <c r="G11" s="128">
        <f t="shared" si="4"/>
        <v>22</v>
      </c>
      <c r="H11" s="130" t="s">
        <v>178</v>
      </c>
      <c r="I11" s="378"/>
      <c r="J11" s="379"/>
      <c r="K11" s="379"/>
      <c r="L11" s="379" t="s">
        <v>170</v>
      </c>
      <c r="M11" s="379" t="s">
        <v>170</v>
      </c>
      <c r="N11" s="379"/>
      <c r="O11" s="379"/>
      <c r="P11" s="384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  <c r="IW11" s="112"/>
    </row>
    <row r="12" s="109" customFormat="1" ht="20" customHeight="1" spans="1:257">
      <c r="A12" s="124" t="s">
        <v>179</v>
      </c>
      <c r="B12" s="128">
        <f>C12-0.7</f>
        <v>18.1</v>
      </c>
      <c r="C12" s="128">
        <f>D12-0.7</f>
        <v>18.8</v>
      </c>
      <c r="D12" s="129">
        <v>19.5</v>
      </c>
      <c r="E12" s="128">
        <f>D12+0.7</f>
        <v>20.2</v>
      </c>
      <c r="F12" s="128">
        <f>E12+0.7</f>
        <v>20.9</v>
      </c>
      <c r="G12" s="128">
        <f>F12+1</f>
        <v>21.9</v>
      </c>
      <c r="H12" s="130" t="s">
        <v>174</v>
      </c>
      <c r="I12" s="378"/>
      <c r="J12" s="379"/>
      <c r="K12" s="379"/>
      <c r="L12" s="379" t="s">
        <v>180</v>
      </c>
      <c r="M12" s="379" t="s">
        <v>180</v>
      </c>
      <c r="N12" s="379"/>
      <c r="O12" s="379"/>
      <c r="P12" s="384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  <c r="IW12" s="112"/>
    </row>
    <row r="13" s="109" customFormat="1" ht="20" customHeight="1" spans="1:257">
      <c r="A13" s="124" t="s">
        <v>181</v>
      </c>
      <c r="B13" s="128">
        <f>C13-0.7</f>
        <v>16.1</v>
      </c>
      <c r="C13" s="128">
        <f>D13-0.7</f>
        <v>16.8</v>
      </c>
      <c r="D13" s="129">
        <v>17.5</v>
      </c>
      <c r="E13" s="128">
        <f>D13+0.7</f>
        <v>18.2</v>
      </c>
      <c r="F13" s="128">
        <f>E13+0.7</f>
        <v>18.9</v>
      </c>
      <c r="G13" s="128">
        <f>F13+1</f>
        <v>19.9</v>
      </c>
      <c r="H13" s="130">
        <v>0</v>
      </c>
      <c r="I13" s="378"/>
      <c r="J13" s="379"/>
      <c r="K13" s="379"/>
      <c r="L13" s="379" t="s">
        <v>170</v>
      </c>
      <c r="M13" s="379" t="s">
        <v>170</v>
      </c>
      <c r="N13" s="379"/>
      <c r="O13" s="379"/>
      <c r="P13" s="384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  <c r="IW13" s="112"/>
    </row>
    <row r="14" s="109" customFormat="1" ht="20" customHeight="1" spans="1:257">
      <c r="A14" s="124" t="s">
        <v>182</v>
      </c>
      <c r="B14" s="128">
        <f>C14-1</f>
        <v>45</v>
      </c>
      <c r="C14" s="128">
        <f>D14-1</f>
        <v>46</v>
      </c>
      <c r="D14" s="132">
        <v>47</v>
      </c>
      <c r="E14" s="128">
        <f>D14+1</f>
        <v>48</v>
      </c>
      <c r="F14" s="128">
        <f>E14+1</f>
        <v>49</v>
      </c>
      <c r="G14" s="128">
        <f>F14+1.5</f>
        <v>50.5</v>
      </c>
      <c r="H14" s="133"/>
      <c r="I14" s="378"/>
      <c r="J14" s="379"/>
      <c r="K14" s="379"/>
      <c r="L14" s="379" t="s">
        <v>183</v>
      </c>
      <c r="M14" s="379" t="s">
        <v>183</v>
      </c>
      <c r="N14" s="379"/>
      <c r="O14" s="379"/>
      <c r="P14" s="384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</row>
    <row r="15" s="109" customFormat="1" ht="20" customHeight="1" spans="1:257">
      <c r="A15" s="132" t="s">
        <v>184</v>
      </c>
      <c r="B15" s="128">
        <f t="shared" ref="B15:B17" si="5">C15</f>
        <v>14</v>
      </c>
      <c r="C15" s="128">
        <f>D15-0.5</f>
        <v>14</v>
      </c>
      <c r="D15" s="129">
        <v>14.5</v>
      </c>
      <c r="E15" s="128">
        <f t="shared" ref="E15:G15" si="6">D15+0.5</f>
        <v>15</v>
      </c>
      <c r="F15" s="128">
        <f t="shared" si="6"/>
        <v>15.5</v>
      </c>
      <c r="G15" s="128">
        <f t="shared" si="6"/>
        <v>16</v>
      </c>
      <c r="H15" s="133"/>
      <c r="I15" s="378"/>
      <c r="J15" s="379"/>
      <c r="K15" s="379"/>
      <c r="L15" s="379" t="s">
        <v>170</v>
      </c>
      <c r="M15" s="379" t="s">
        <v>170</v>
      </c>
      <c r="N15" s="379"/>
      <c r="O15" s="379"/>
      <c r="P15" s="384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  <c r="IU15" s="112"/>
      <c r="IV15" s="112"/>
      <c r="IW15" s="112"/>
    </row>
    <row r="16" s="109" customFormat="1" ht="20" customHeight="1" spans="1:257">
      <c r="A16" s="132" t="s">
        <v>185</v>
      </c>
      <c r="B16" s="128">
        <f t="shared" si="5"/>
        <v>3</v>
      </c>
      <c r="C16" s="128">
        <f>D16</f>
        <v>3</v>
      </c>
      <c r="D16" s="129">
        <v>3</v>
      </c>
      <c r="E16" s="128">
        <f>D16</f>
        <v>3</v>
      </c>
      <c r="F16" s="128">
        <f>D16</f>
        <v>3</v>
      </c>
      <c r="G16" s="128">
        <f>D16</f>
        <v>3</v>
      </c>
      <c r="H16" s="133"/>
      <c r="I16" s="378"/>
      <c r="J16" s="379"/>
      <c r="K16" s="379"/>
      <c r="L16" s="379" t="s">
        <v>170</v>
      </c>
      <c r="M16" s="379" t="s">
        <v>170</v>
      </c>
      <c r="N16" s="379"/>
      <c r="O16" s="379"/>
      <c r="P16" s="384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  <c r="IU16" s="112"/>
      <c r="IV16" s="112"/>
      <c r="IW16" s="112"/>
    </row>
    <row r="17" s="109" customFormat="1" ht="20" customHeight="1" spans="1:257">
      <c r="A17" s="132" t="s">
        <v>186</v>
      </c>
      <c r="B17" s="128">
        <f t="shared" si="5"/>
        <v>1.8</v>
      </c>
      <c r="C17" s="128">
        <f>D17</f>
        <v>1.8</v>
      </c>
      <c r="D17" s="129">
        <v>1.8</v>
      </c>
      <c r="E17" s="128">
        <f>D17</f>
        <v>1.8</v>
      </c>
      <c r="F17" s="128">
        <f>D17</f>
        <v>1.8</v>
      </c>
      <c r="G17" s="128">
        <f>D17</f>
        <v>1.8</v>
      </c>
      <c r="H17" s="133"/>
      <c r="I17" s="378"/>
      <c r="J17" s="379"/>
      <c r="K17" s="379"/>
      <c r="L17" s="379" t="s">
        <v>170</v>
      </c>
      <c r="M17" s="379" t="s">
        <v>170</v>
      </c>
      <c r="N17" s="379"/>
      <c r="O17" s="379"/>
      <c r="P17" s="384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  <c r="IU17" s="112"/>
      <c r="IV17" s="112"/>
      <c r="IW17" s="112"/>
    </row>
    <row r="18" s="109" customFormat="1" ht="20" customHeight="1" spans="1:257">
      <c r="A18" s="136"/>
      <c r="B18" s="137"/>
      <c r="C18" s="137"/>
      <c r="D18" s="137"/>
      <c r="E18" s="137"/>
      <c r="F18" s="137"/>
      <c r="G18" s="137"/>
      <c r="H18" s="138"/>
      <c r="I18" s="378"/>
      <c r="J18" s="379"/>
      <c r="K18" s="379"/>
      <c r="L18" s="379"/>
      <c r="M18" s="379"/>
      <c r="N18" s="379"/>
      <c r="O18" s="379"/>
      <c r="P18" s="384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  <c r="IU18" s="112"/>
      <c r="IV18" s="112"/>
      <c r="IW18" s="112"/>
    </row>
    <row r="19" s="109" customFormat="1" ht="20" customHeight="1" spans="1:257">
      <c r="A19" s="363"/>
      <c r="B19" s="364"/>
      <c r="C19" s="364"/>
      <c r="D19" s="364"/>
      <c r="E19" s="365"/>
      <c r="F19" s="364"/>
      <c r="G19" s="364"/>
      <c r="H19" s="364"/>
      <c r="I19" s="385"/>
      <c r="J19" s="386"/>
      <c r="K19" s="386"/>
      <c r="L19" s="387"/>
      <c r="M19" s="386"/>
      <c r="N19" s="386"/>
      <c r="O19" s="387"/>
      <c r="P19" s="388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  <c r="IV19" s="112"/>
      <c r="IW19" s="112"/>
    </row>
    <row r="20" s="109" customFormat="1" ht="17.25" spans="1:257">
      <c r="A20" s="142"/>
      <c r="B20" s="142"/>
      <c r="C20" s="143"/>
      <c r="D20" s="143"/>
      <c r="E20" s="144"/>
      <c r="F20" s="143"/>
      <c r="G20" s="143"/>
      <c r="H20" s="143"/>
      <c r="P20" s="366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  <c r="IW20" s="112"/>
    </row>
    <row r="21" s="109" customFormat="1" spans="1:257">
      <c r="A21" s="145" t="s">
        <v>187</v>
      </c>
      <c r="B21" s="145"/>
      <c r="C21" s="146"/>
      <c r="D21" s="146"/>
      <c r="P21" s="366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  <c r="IV21" s="112"/>
      <c r="IW21" s="112"/>
    </row>
    <row r="22" s="109" customFormat="1" spans="3:257">
      <c r="C22" s="110"/>
      <c r="D22" s="110"/>
      <c r="J22" s="153" t="s">
        <v>188</v>
      </c>
      <c r="K22" s="239">
        <v>45250</v>
      </c>
      <c r="L22" s="153" t="s">
        <v>189</v>
      </c>
      <c r="M22" s="153" t="s">
        <v>145</v>
      </c>
      <c r="N22" s="153" t="s">
        <v>190</v>
      </c>
      <c r="O22" s="109" t="s">
        <v>148</v>
      </c>
      <c r="P22" s="366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  <c r="IV22" s="112"/>
      <c r="IW22" s="11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8" workbookViewId="0">
      <selection activeCell="A32" sqref="A32:K32"/>
    </sheetView>
  </sheetViews>
  <sheetFormatPr defaultColWidth="10" defaultRowHeight="16.5" customHeight="1"/>
  <cols>
    <col min="1" max="1" width="10.875" style="255" customWidth="1"/>
    <col min="2" max="16384" width="10" style="255"/>
  </cols>
  <sheetData>
    <row r="1" ht="22.5" customHeight="1" spans="1:11">
      <c r="A1" s="158" t="s">
        <v>191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56" t="s">
        <v>53</v>
      </c>
      <c r="B2" s="257"/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29" t="s">
        <v>56</v>
      </c>
      <c r="J2" s="329"/>
      <c r="K2" s="330"/>
    </row>
    <row r="3" customHeight="1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customHeight="1" spans="1:11">
      <c r="A4" s="266" t="s">
        <v>61</v>
      </c>
      <c r="B4" s="164" t="s">
        <v>62</v>
      </c>
      <c r="C4" s="165"/>
      <c r="D4" s="266" t="s">
        <v>63</v>
      </c>
      <c r="E4" s="267"/>
      <c r="F4" s="268" t="s">
        <v>64</v>
      </c>
      <c r="G4" s="269"/>
      <c r="H4" s="266" t="s">
        <v>192</v>
      </c>
      <c r="I4" s="267"/>
      <c r="J4" s="164" t="s">
        <v>66</v>
      </c>
      <c r="K4" s="165" t="s">
        <v>67</v>
      </c>
    </row>
    <row r="5" customHeight="1" spans="1:11">
      <c r="A5" s="270" t="s">
        <v>68</v>
      </c>
      <c r="B5" s="164" t="s">
        <v>69</v>
      </c>
      <c r="C5" s="165"/>
      <c r="D5" s="266" t="s">
        <v>193</v>
      </c>
      <c r="E5" s="267"/>
      <c r="F5" s="268">
        <v>45246</v>
      </c>
      <c r="G5" s="269"/>
      <c r="H5" s="266" t="s">
        <v>194</v>
      </c>
      <c r="I5" s="267"/>
      <c r="J5" s="164" t="s">
        <v>66</v>
      </c>
      <c r="K5" s="165" t="s">
        <v>67</v>
      </c>
    </row>
    <row r="6" customHeight="1" spans="1:11">
      <c r="A6" s="266" t="s">
        <v>72</v>
      </c>
      <c r="B6" s="271" t="s">
        <v>73</v>
      </c>
      <c r="C6" s="272">
        <v>6</v>
      </c>
      <c r="D6" s="266" t="s">
        <v>195</v>
      </c>
      <c r="E6" s="267"/>
      <c r="F6" s="268">
        <v>45270</v>
      </c>
      <c r="G6" s="269"/>
      <c r="H6" s="266" t="s">
        <v>196</v>
      </c>
      <c r="I6" s="267"/>
      <c r="J6" s="267"/>
      <c r="K6" s="331"/>
    </row>
    <row r="7" customHeight="1" spans="1:11">
      <c r="A7" s="266" t="s">
        <v>76</v>
      </c>
      <c r="B7" s="273">
        <v>27765</v>
      </c>
      <c r="C7" s="274"/>
      <c r="D7" s="266" t="s">
        <v>197</v>
      </c>
      <c r="E7" s="267"/>
      <c r="F7" s="268">
        <v>45280</v>
      </c>
      <c r="G7" s="269"/>
      <c r="H7" s="275"/>
      <c r="I7" s="164"/>
      <c r="J7" s="164"/>
      <c r="K7" s="165"/>
    </row>
    <row r="8" customHeight="1" spans="1:16">
      <c r="A8" s="276" t="s">
        <v>79</v>
      </c>
      <c r="B8" s="273"/>
      <c r="C8" s="274"/>
      <c r="D8" s="277" t="s">
        <v>80</v>
      </c>
      <c r="E8" s="278"/>
      <c r="F8" s="279">
        <v>45283</v>
      </c>
      <c r="G8" s="280"/>
      <c r="H8" s="277"/>
      <c r="I8" s="278"/>
      <c r="J8" s="278"/>
      <c r="K8" s="332"/>
      <c r="P8" s="218" t="s">
        <v>198</v>
      </c>
    </row>
    <row r="9" customHeight="1" spans="1:11">
      <c r="A9" s="281" t="s">
        <v>199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customHeight="1" spans="1:11">
      <c r="A10" s="282" t="s">
        <v>84</v>
      </c>
      <c r="B10" s="283" t="s">
        <v>85</v>
      </c>
      <c r="C10" s="284" t="s">
        <v>86</v>
      </c>
      <c r="D10" s="285"/>
      <c r="E10" s="286" t="s">
        <v>89</v>
      </c>
      <c r="F10" s="283" t="s">
        <v>85</v>
      </c>
      <c r="G10" s="284" t="s">
        <v>86</v>
      </c>
      <c r="H10" s="283"/>
      <c r="I10" s="286" t="s">
        <v>87</v>
      </c>
      <c r="J10" s="283" t="s">
        <v>85</v>
      </c>
      <c r="K10" s="333" t="s">
        <v>86</v>
      </c>
    </row>
    <row r="11" customHeight="1" spans="1:11">
      <c r="A11" s="270" t="s">
        <v>90</v>
      </c>
      <c r="B11" s="287" t="s">
        <v>85</v>
      </c>
      <c r="C11" s="164" t="s">
        <v>86</v>
      </c>
      <c r="D11" s="288"/>
      <c r="E11" s="289" t="s">
        <v>92</v>
      </c>
      <c r="F11" s="287" t="s">
        <v>85</v>
      </c>
      <c r="G11" s="164" t="s">
        <v>86</v>
      </c>
      <c r="H11" s="287"/>
      <c r="I11" s="289" t="s">
        <v>97</v>
      </c>
      <c r="J11" s="287" t="s">
        <v>85</v>
      </c>
      <c r="K11" s="165" t="s">
        <v>86</v>
      </c>
    </row>
    <row r="12" customHeight="1" spans="1:11">
      <c r="A12" s="277" t="s">
        <v>130</v>
      </c>
      <c r="B12" s="278"/>
      <c r="C12" s="278"/>
      <c r="D12" s="278"/>
      <c r="E12" s="278"/>
      <c r="F12" s="278"/>
      <c r="G12" s="278"/>
      <c r="H12" s="278"/>
      <c r="I12" s="278"/>
      <c r="J12" s="278"/>
      <c r="K12" s="332"/>
    </row>
    <row r="13" customHeight="1" spans="1:11">
      <c r="A13" s="290" t="s">
        <v>200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201</v>
      </c>
      <c r="B14" s="292"/>
      <c r="C14" s="292"/>
      <c r="D14" s="292"/>
      <c r="E14" s="292"/>
      <c r="F14" s="292"/>
      <c r="G14" s="292"/>
      <c r="H14" s="293"/>
      <c r="I14" s="334"/>
      <c r="J14" s="334"/>
      <c r="K14" s="335"/>
    </row>
    <row r="15" customHeight="1" spans="1:11">
      <c r="A15" s="294"/>
      <c r="B15" s="295"/>
      <c r="C15" s="295"/>
      <c r="D15" s="296"/>
      <c r="E15" s="297"/>
      <c r="F15" s="295"/>
      <c r="G15" s="295"/>
      <c r="H15" s="296"/>
      <c r="I15" s="336"/>
      <c r="J15" s="337"/>
      <c r="K15" s="338"/>
    </row>
    <row r="16" customHeight="1" spans="1:1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39"/>
    </row>
    <row r="17" customHeight="1" spans="1:11">
      <c r="A17" s="290" t="s">
        <v>202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customHeight="1" spans="1:11">
      <c r="A18" s="300" t="s">
        <v>203</v>
      </c>
      <c r="B18" s="301"/>
      <c r="C18" s="301"/>
      <c r="D18" s="301"/>
      <c r="E18" s="301"/>
      <c r="F18" s="301"/>
      <c r="G18" s="301"/>
      <c r="H18" s="301"/>
      <c r="I18" s="334"/>
      <c r="J18" s="334"/>
      <c r="K18" s="335"/>
    </row>
    <row r="19" customHeight="1" spans="1:11">
      <c r="A19" s="294"/>
      <c r="B19" s="295"/>
      <c r="C19" s="295"/>
      <c r="D19" s="296"/>
      <c r="E19" s="297"/>
      <c r="F19" s="295"/>
      <c r="G19" s="295"/>
      <c r="H19" s="296"/>
      <c r="I19" s="336"/>
      <c r="J19" s="337"/>
      <c r="K19" s="338"/>
    </row>
    <row r="20" customHeight="1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39"/>
    </row>
    <row r="21" customHeight="1" spans="1:11">
      <c r="A21" s="302" t="s">
        <v>127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customHeight="1" spans="1:11">
      <c r="A22" s="159" t="s">
        <v>128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2"/>
    </row>
    <row r="23" customHeight="1" spans="1:11">
      <c r="A23" s="172" t="s">
        <v>129</v>
      </c>
      <c r="B23" s="173"/>
      <c r="C23" s="164" t="s">
        <v>66</v>
      </c>
      <c r="D23" s="164" t="s">
        <v>67</v>
      </c>
      <c r="E23" s="171"/>
      <c r="F23" s="171"/>
      <c r="G23" s="171"/>
      <c r="H23" s="171"/>
      <c r="I23" s="171"/>
      <c r="J23" s="171"/>
      <c r="K23" s="215"/>
    </row>
    <row r="24" customHeight="1" spans="1:11">
      <c r="A24" s="303" t="s">
        <v>204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40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1"/>
    </row>
    <row r="26" customHeight="1" spans="1:11">
      <c r="A26" s="281" t="s">
        <v>137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customHeight="1" spans="1:11">
      <c r="A27" s="260" t="s">
        <v>138</v>
      </c>
      <c r="B27" s="284" t="s">
        <v>95</v>
      </c>
      <c r="C27" s="284" t="s">
        <v>96</v>
      </c>
      <c r="D27" s="284" t="s">
        <v>88</v>
      </c>
      <c r="E27" s="261" t="s">
        <v>139</v>
      </c>
      <c r="F27" s="284" t="s">
        <v>95</v>
      </c>
      <c r="G27" s="284" t="s">
        <v>96</v>
      </c>
      <c r="H27" s="284" t="s">
        <v>88</v>
      </c>
      <c r="I27" s="261" t="s">
        <v>140</v>
      </c>
      <c r="J27" s="284" t="s">
        <v>95</v>
      </c>
      <c r="K27" s="333" t="s">
        <v>96</v>
      </c>
    </row>
    <row r="28" customHeight="1" spans="1:11">
      <c r="A28" s="306" t="s">
        <v>87</v>
      </c>
      <c r="B28" s="164" t="s">
        <v>95</v>
      </c>
      <c r="C28" s="164" t="s">
        <v>96</v>
      </c>
      <c r="D28" s="164" t="s">
        <v>88</v>
      </c>
      <c r="E28" s="307" t="s">
        <v>94</v>
      </c>
      <c r="F28" s="164" t="s">
        <v>95</v>
      </c>
      <c r="G28" s="164" t="s">
        <v>96</v>
      </c>
      <c r="H28" s="164" t="s">
        <v>88</v>
      </c>
      <c r="I28" s="307" t="s">
        <v>105</v>
      </c>
      <c r="J28" s="164" t="s">
        <v>95</v>
      </c>
      <c r="K28" s="165" t="s">
        <v>96</v>
      </c>
    </row>
    <row r="29" customHeight="1" spans="1:11">
      <c r="A29" s="266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2"/>
    </row>
    <row r="30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3"/>
    </row>
    <row r="31" customHeight="1" spans="1:11">
      <c r="A31" s="311" t="s">
        <v>205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ht="21" customHeight="1" spans="1:11">
      <c r="A32" s="312" t="s">
        <v>206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4"/>
    </row>
    <row r="33" ht="21" customHeight="1" spans="1:11">
      <c r="A33" s="314" t="s">
        <v>207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5"/>
    </row>
    <row r="34" ht="21" customHeight="1" spans="1:11">
      <c r="A34" s="314" t="s">
        <v>208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45"/>
    </row>
    <row r="35" ht="21" customHeight="1" spans="1:1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45"/>
    </row>
    <row r="36" ht="21" customHeight="1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45"/>
    </row>
    <row r="37" ht="21" customHeight="1" spans="1:11">
      <c r="A37" s="314"/>
      <c r="B37" s="315"/>
      <c r="C37" s="315"/>
      <c r="D37" s="315"/>
      <c r="E37" s="315"/>
      <c r="F37" s="315"/>
      <c r="G37" s="315"/>
      <c r="H37" s="315"/>
      <c r="I37" s="315"/>
      <c r="J37" s="315"/>
      <c r="K37" s="345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5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5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5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5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5"/>
    </row>
    <row r="43" ht="17.25" customHeight="1" spans="1:11">
      <c r="A43" s="309" t="s">
        <v>136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3"/>
    </row>
    <row r="44" customHeight="1" spans="1:11">
      <c r="A44" s="311" t="s">
        <v>209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ht="18" customHeight="1" spans="1:11">
      <c r="A45" s="316" t="s">
        <v>130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46"/>
    </row>
    <row r="46" ht="18" customHeight="1" spans="1:11">
      <c r="A46" s="316" t="s">
        <v>210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46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1"/>
    </row>
    <row r="48" ht="21" customHeight="1" spans="1:11">
      <c r="A48" s="318" t="s">
        <v>142</v>
      </c>
      <c r="B48" s="319" t="s">
        <v>143</v>
      </c>
      <c r="C48" s="319"/>
      <c r="D48" s="320" t="s">
        <v>144</v>
      </c>
      <c r="E48" s="320" t="s">
        <v>145</v>
      </c>
      <c r="F48" s="320" t="s">
        <v>146</v>
      </c>
      <c r="G48" s="321">
        <v>45257</v>
      </c>
      <c r="H48" s="322" t="s">
        <v>147</v>
      </c>
      <c r="I48" s="322"/>
      <c r="J48" s="319" t="s">
        <v>148</v>
      </c>
      <c r="K48" s="347"/>
    </row>
    <row r="49" customHeight="1" spans="1:11">
      <c r="A49" s="323" t="s">
        <v>149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8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49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50"/>
    </row>
    <row r="52" ht="21" customHeight="1" spans="1:11">
      <c r="A52" s="318" t="s">
        <v>142</v>
      </c>
      <c r="B52" s="319" t="s">
        <v>143</v>
      </c>
      <c r="C52" s="319"/>
      <c r="D52" s="320" t="s">
        <v>144</v>
      </c>
      <c r="E52" s="320" t="s">
        <v>145</v>
      </c>
      <c r="F52" s="320" t="s">
        <v>146</v>
      </c>
      <c r="G52" s="321">
        <v>45257</v>
      </c>
      <c r="H52" s="322" t="s">
        <v>147</v>
      </c>
      <c r="I52" s="322"/>
      <c r="J52" s="319" t="s">
        <v>148</v>
      </c>
      <c r="K52" s="34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O10" sqref="O10"/>
    </sheetView>
  </sheetViews>
  <sheetFormatPr defaultColWidth="9" defaultRowHeight="14.25"/>
  <cols>
    <col min="1" max="1" width="13.625" style="109" customWidth="1"/>
    <col min="2" max="2" width="8.5" style="109" customWidth="1"/>
    <col min="3" max="3" width="8.5" style="110" customWidth="1"/>
    <col min="4" max="7" width="8.5" style="109" customWidth="1"/>
    <col min="8" max="8" width="2.75" style="109" customWidth="1"/>
    <col min="9" max="14" width="10.625" style="109" customWidth="1"/>
    <col min="15" max="20" width="10.625" style="240" customWidth="1"/>
    <col min="21" max="252" width="9" style="109"/>
    <col min="253" max="16384" width="9" style="112"/>
  </cols>
  <sheetData>
    <row r="1" s="109" customFormat="1" ht="29" customHeight="1" spans="1:255">
      <c r="A1" s="113" t="s">
        <v>152</v>
      </c>
      <c r="B1" s="115"/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250"/>
      <c r="P1" s="250"/>
      <c r="Q1" s="250"/>
      <c r="R1" s="250"/>
      <c r="S1" s="250"/>
      <c r="T1" s="250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  <c r="IR1" s="112"/>
      <c r="IS1" s="112"/>
      <c r="IT1" s="112"/>
      <c r="IU1" s="112"/>
    </row>
    <row r="2" s="109" customFormat="1" ht="20" customHeight="1" spans="1:255">
      <c r="A2" s="116" t="s">
        <v>61</v>
      </c>
      <c r="B2" s="241" t="s">
        <v>62</v>
      </c>
      <c r="C2" s="242"/>
      <c r="D2" s="119" t="s">
        <v>68</v>
      </c>
      <c r="E2" s="120" t="s">
        <v>69</v>
      </c>
      <c r="F2" s="120"/>
      <c r="G2" s="120"/>
      <c r="H2" s="243"/>
      <c r="I2" s="116" t="s">
        <v>57</v>
      </c>
      <c r="J2" s="148" t="s">
        <v>56</v>
      </c>
      <c r="K2" s="148"/>
      <c r="L2" s="148"/>
      <c r="M2" s="148"/>
      <c r="N2" s="148"/>
      <c r="O2" s="251"/>
      <c r="P2" s="251"/>
      <c r="Q2" s="251"/>
      <c r="R2" s="251"/>
      <c r="S2" s="251"/>
      <c r="T2" s="251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</row>
    <row r="3" s="109" customFormat="1" spans="1:255">
      <c r="A3" s="121" t="s">
        <v>153</v>
      </c>
      <c r="B3" s="122" t="s">
        <v>154</v>
      </c>
      <c r="C3" s="123"/>
      <c r="D3" s="122"/>
      <c r="E3" s="122"/>
      <c r="F3" s="122"/>
      <c r="G3" s="122"/>
      <c r="H3" s="243"/>
      <c r="I3" s="149" t="s">
        <v>211</v>
      </c>
      <c r="J3" s="149"/>
      <c r="K3" s="149"/>
      <c r="L3" s="149"/>
      <c r="M3" s="149"/>
      <c r="N3" s="149"/>
      <c r="O3" s="251"/>
      <c r="P3" s="251"/>
      <c r="Q3" s="251"/>
      <c r="R3" s="251"/>
      <c r="S3" s="251"/>
      <c r="T3" s="251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</row>
    <row r="4" s="109" customFormat="1" ht="18" spans="1:255">
      <c r="A4" s="121"/>
      <c r="B4" s="124" t="s">
        <v>110</v>
      </c>
      <c r="C4" s="124" t="s">
        <v>111</v>
      </c>
      <c r="D4" s="124" t="s">
        <v>112</v>
      </c>
      <c r="E4" s="124" t="s">
        <v>113</v>
      </c>
      <c r="F4" s="124" t="s">
        <v>114</v>
      </c>
      <c r="G4" s="124" t="s">
        <v>115</v>
      </c>
      <c r="H4" s="243"/>
      <c r="I4" s="252" t="s">
        <v>110</v>
      </c>
      <c r="J4" s="252" t="s">
        <v>110</v>
      </c>
      <c r="K4" s="252" t="s">
        <v>111</v>
      </c>
      <c r="L4" s="252" t="s">
        <v>111</v>
      </c>
      <c r="M4" s="252" t="s">
        <v>112</v>
      </c>
      <c r="N4" s="252" t="s">
        <v>112</v>
      </c>
      <c r="O4" s="252" t="s">
        <v>113</v>
      </c>
      <c r="P4" s="251" t="s">
        <v>113</v>
      </c>
      <c r="Q4" s="252" t="s">
        <v>114</v>
      </c>
      <c r="R4" s="252" t="s">
        <v>114</v>
      </c>
      <c r="S4" s="252" t="s">
        <v>212</v>
      </c>
      <c r="T4" s="252" t="s">
        <v>212</v>
      </c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</row>
    <row r="5" s="109" customFormat="1" ht="20" customHeight="1" spans="1:255">
      <c r="A5" s="121"/>
      <c r="B5" s="126" t="s">
        <v>158</v>
      </c>
      <c r="C5" s="126" t="s">
        <v>159</v>
      </c>
      <c r="D5" s="126" t="s">
        <v>160</v>
      </c>
      <c r="E5" s="126" t="s">
        <v>161</v>
      </c>
      <c r="F5" s="126" t="s">
        <v>162</v>
      </c>
      <c r="G5" s="126" t="s">
        <v>163</v>
      </c>
      <c r="H5" s="243"/>
      <c r="I5" s="150" t="s">
        <v>122</v>
      </c>
      <c r="J5" s="150" t="s">
        <v>213</v>
      </c>
      <c r="K5" s="150" t="s">
        <v>122</v>
      </c>
      <c r="L5" s="150" t="s">
        <v>213</v>
      </c>
      <c r="M5" s="150" t="s">
        <v>122</v>
      </c>
      <c r="N5" s="150" t="s">
        <v>213</v>
      </c>
      <c r="O5" s="150" t="s">
        <v>122</v>
      </c>
      <c r="P5" s="150" t="s">
        <v>213</v>
      </c>
      <c r="Q5" s="150" t="s">
        <v>122</v>
      </c>
      <c r="R5" s="150" t="s">
        <v>213</v>
      </c>
      <c r="S5" s="150" t="s">
        <v>122</v>
      </c>
      <c r="T5" s="150" t="s">
        <v>213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</row>
    <row r="6" s="109" customFormat="1" ht="20" customHeight="1" spans="1:255">
      <c r="A6" s="124" t="s">
        <v>164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243"/>
      <c r="I6" s="150" t="s">
        <v>214</v>
      </c>
      <c r="J6" s="150" t="s">
        <v>215</v>
      </c>
      <c r="K6" s="253" t="s">
        <v>215</v>
      </c>
      <c r="L6" s="150" t="s">
        <v>216</v>
      </c>
      <c r="M6" s="150" t="s">
        <v>217</v>
      </c>
      <c r="N6" s="150" t="s">
        <v>218</v>
      </c>
      <c r="O6" s="150" t="s">
        <v>219</v>
      </c>
      <c r="P6" s="151" t="s">
        <v>220</v>
      </c>
      <c r="Q6" s="151" t="s">
        <v>219</v>
      </c>
      <c r="R6" s="151" t="s">
        <v>216</v>
      </c>
      <c r="S6" s="151" t="s">
        <v>215</v>
      </c>
      <c r="T6" s="151" t="s">
        <v>219</v>
      </c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</row>
    <row r="7" s="109" customFormat="1" ht="20" customHeight="1" spans="1:255">
      <c r="A7" s="124" t="s">
        <v>167</v>
      </c>
      <c r="B7" s="128">
        <f t="shared" ref="B7:B9" si="0">C7-4</f>
        <v>102</v>
      </c>
      <c r="C7" s="128">
        <f t="shared" ref="C7:C9" si="1">D7-4</f>
        <v>106</v>
      </c>
      <c r="D7" s="131" t="s">
        <v>168</v>
      </c>
      <c r="E7" s="128">
        <f t="shared" ref="E7:E9" si="2">D7+4</f>
        <v>114</v>
      </c>
      <c r="F7" s="128">
        <f>E7+4</f>
        <v>118</v>
      </c>
      <c r="G7" s="128">
        <f t="shared" ref="G7:G9" si="3">F7+6</f>
        <v>124</v>
      </c>
      <c r="H7" s="243"/>
      <c r="I7" s="150" t="s">
        <v>221</v>
      </c>
      <c r="J7" s="150" t="s">
        <v>222</v>
      </c>
      <c r="K7" s="150" t="s">
        <v>223</v>
      </c>
      <c r="L7" s="150" t="s">
        <v>224</v>
      </c>
      <c r="M7" s="150" t="s">
        <v>219</v>
      </c>
      <c r="N7" s="150" t="s">
        <v>225</v>
      </c>
      <c r="O7" s="150" t="s">
        <v>226</v>
      </c>
      <c r="P7" s="151" t="s">
        <v>223</v>
      </c>
      <c r="Q7" s="151" t="s">
        <v>227</v>
      </c>
      <c r="R7" s="151" t="s">
        <v>219</v>
      </c>
      <c r="S7" s="151" t="s">
        <v>227</v>
      </c>
      <c r="T7" s="151" t="s">
        <v>227</v>
      </c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</row>
    <row r="8" s="109" customFormat="1" ht="20" customHeight="1" spans="1:255">
      <c r="A8" s="124" t="s">
        <v>171</v>
      </c>
      <c r="B8" s="128">
        <f t="shared" si="0"/>
        <v>100</v>
      </c>
      <c r="C8" s="128">
        <f t="shared" si="1"/>
        <v>104</v>
      </c>
      <c r="D8" s="131" t="s">
        <v>172</v>
      </c>
      <c r="E8" s="128">
        <f t="shared" si="2"/>
        <v>112</v>
      </c>
      <c r="F8" s="128">
        <f>E8+5</f>
        <v>117</v>
      </c>
      <c r="G8" s="128">
        <f t="shared" si="3"/>
        <v>123</v>
      </c>
      <c r="H8" s="243"/>
      <c r="I8" s="150" t="s">
        <v>219</v>
      </c>
      <c r="J8" s="150" t="s">
        <v>219</v>
      </c>
      <c r="K8" s="150" t="s">
        <v>219</v>
      </c>
      <c r="L8" s="150" t="s">
        <v>219</v>
      </c>
      <c r="M8" s="150" t="s">
        <v>219</v>
      </c>
      <c r="N8" s="150" t="s">
        <v>219</v>
      </c>
      <c r="O8" s="150" t="s">
        <v>219</v>
      </c>
      <c r="P8" s="150" t="s">
        <v>219</v>
      </c>
      <c r="Q8" s="150" t="s">
        <v>219</v>
      </c>
      <c r="R8" s="150" t="s">
        <v>219</v>
      </c>
      <c r="S8" s="150" t="s">
        <v>219</v>
      </c>
      <c r="T8" s="150" t="s">
        <v>219</v>
      </c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</row>
    <row r="9" s="109" customFormat="1" ht="20" customHeight="1" spans="1:255">
      <c r="A9" s="124" t="s">
        <v>173</v>
      </c>
      <c r="B9" s="132">
        <f t="shared" si="0"/>
        <v>100</v>
      </c>
      <c r="C9" s="132">
        <f t="shared" si="1"/>
        <v>104</v>
      </c>
      <c r="D9" s="132" t="s">
        <v>172</v>
      </c>
      <c r="E9" s="132">
        <f t="shared" si="2"/>
        <v>112</v>
      </c>
      <c r="F9" s="132">
        <f>E9+5</f>
        <v>117</v>
      </c>
      <c r="G9" s="132">
        <f t="shared" si="3"/>
        <v>123</v>
      </c>
      <c r="H9" s="243"/>
      <c r="I9" s="150" t="s">
        <v>223</v>
      </c>
      <c r="J9" s="150" t="s">
        <v>219</v>
      </c>
      <c r="K9" s="150" t="s">
        <v>224</v>
      </c>
      <c r="L9" s="150" t="s">
        <v>223</v>
      </c>
      <c r="M9" s="150" t="s">
        <v>224</v>
      </c>
      <c r="N9" s="150" t="s">
        <v>224</v>
      </c>
      <c r="O9" s="150" t="s">
        <v>224</v>
      </c>
      <c r="P9" s="151" t="s">
        <v>224</v>
      </c>
      <c r="Q9" s="151" t="s">
        <v>225</v>
      </c>
      <c r="R9" s="151" t="s">
        <v>225</v>
      </c>
      <c r="S9" s="151" t="s">
        <v>224</v>
      </c>
      <c r="T9" s="151" t="s">
        <v>227</v>
      </c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</row>
    <row r="10" s="109" customFormat="1" ht="20" customHeight="1" spans="1:255">
      <c r="A10" s="124" t="s">
        <v>176</v>
      </c>
      <c r="B10" s="128">
        <f>C10-1.2</f>
        <v>44.6</v>
      </c>
      <c r="C10" s="128">
        <f>D10-1.2</f>
        <v>45.8</v>
      </c>
      <c r="D10" s="129">
        <v>47</v>
      </c>
      <c r="E10" s="128">
        <f>D10+1.2</f>
        <v>48.2</v>
      </c>
      <c r="F10" s="128">
        <f>E10+1.2</f>
        <v>49.4</v>
      </c>
      <c r="G10" s="128">
        <f>F10+1.4</f>
        <v>50.8</v>
      </c>
      <c r="H10" s="243"/>
      <c r="I10" s="150" t="s">
        <v>228</v>
      </c>
      <c r="J10" s="150" t="s">
        <v>229</v>
      </c>
      <c r="K10" s="150" t="s">
        <v>230</v>
      </c>
      <c r="L10" s="150" t="s">
        <v>230</v>
      </c>
      <c r="M10" s="150" t="s">
        <v>219</v>
      </c>
      <c r="N10" s="150" t="s">
        <v>219</v>
      </c>
      <c r="O10" s="150" t="s">
        <v>231</v>
      </c>
      <c r="P10" s="151" t="s">
        <v>220</v>
      </c>
      <c r="Q10" s="151" t="s">
        <v>232</v>
      </c>
      <c r="R10" s="151" t="s">
        <v>219</v>
      </c>
      <c r="S10" s="151" t="s">
        <v>233</v>
      </c>
      <c r="T10" s="151" t="s">
        <v>234</v>
      </c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</row>
    <row r="11" s="109" customFormat="1" ht="20" customHeight="1" spans="1:255">
      <c r="A11" s="124" t="s">
        <v>177</v>
      </c>
      <c r="B11" s="128">
        <f>C11-0.5</f>
        <v>19.5</v>
      </c>
      <c r="C11" s="128">
        <f>D11-0.5</f>
        <v>20</v>
      </c>
      <c r="D11" s="129">
        <v>20.5</v>
      </c>
      <c r="E11" s="128">
        <f t="shared" ref="E11:G11" si="4">D11+0.5</f>
        <v>21</v>
      </c>
      <c r="F11" s="128">
        <f t="shared" si="4"/>
        <v>21.5</v>
      </c>
      <c r="G11" s="128">
        <f t="shared" si="4"/>
        <v>22</v>
      </c>
      <c r="H11" s="243"/>
      <c r="I11" s="150" t="s">
        <v>219</v>
      </c>
      <c r="J11" s="150" t="s">
        <v>219</v>
      </c>
      <c r="K11" s="150" t="s">
        <v>219</v>
      </c>
      <c r="L11" s="150" t="s">
        <v>219</v>
      </c>
      <c r="M11" s="150" t="s">
        <v>219</v>
      </c>
      <c r="N11" s="150" t="s">
        <v>219</v>
      </c>
      <c r="O11" s="150" t="s">
        <v>219</v>
      </c>
      <c r="P11" s="150" t="s">
        <v>219</v>
      </c>
      <c r="Q11" s="150" t="s">
        <v>219</v>
      </c>
      <c r="R11" s="150" t="s">
        <v>219</v>
      </c>
      <c r="S11" s="150" t="s">
        <v>219</v>
      </c>
      <c r="T11" s="151" t="s">
        <v>235</v>
      </c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</row>
    <row r="12" s="109" customFormat="1" ht="20" customHeight="1" spans="1:255">
      <c r="A12" s="124" t="s">
        <v>179</v>
      </c>
      <c r="B12" s="128">
        <f>C12-0.7</f>
        <v>18.1</v>
      </c>
      <c r="C12" s="128">
        <f>D12-0.7</f>
        <v>18.8</v>
      </c>
      <c r="D12" s="129">
        <v>19.5</v>
      </c>
      <c r="E12" s="128">
        <f>D12+0.7</f>
        <v>20.2</v>
      </c>
      <c r="F12" s="128">
        <f>E12+0.7</f>
        <v>20.9</v>
      </c>
      <c r="G12" s="128">
        <f>F12+1</f>
        <v>21.9</v>
      </c>
      <c r="H12" s="243"/>
      <c r="I12" s="150" t="s">
        <v>219</v>
      </c>
      <c r="J12" s="150" t="s">
        <v>236</v>
      </c>
      <c r="K12" s="150" t="s">
        <v>237</v>
      </c>
      <c r="L12" s="150" t="s">
        <v>238</v>
      </c>
      <c r="M12" s="150" t="s">
        <v>239</v>
      </c>
      <c r="N12" s="150" t="s">
        <v>237</v>
      </c>
      <c r="O12" s="150" t="s">
        <v>239</v>
      </c>
      <c r="P12" s="151" t="s">
        <v>236</v>
      </c>
      <c r="Q12" s="151" t="s">
        <v>219</v>
      </c>
      <c r="R12" s="151" t="s">
        <v>240</v>
      </c>
      <c r="S12" s="151" t="s">
        <v>239</v>
      </c>
      <c r="T12" s="151" t="s">
        <v>220</v>
      </c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</row>
    <row r="13" s="109" customFormat="1" ht="20" customHeight="1" spans="1:255">
      <c r="A13" s="124" t="s">
        <v>181</v>
      </c>
      <c r="B13" s="128">
        <f>C13-0.7</f>
        <v>16.1</v>
      </c>
      <c r="C13" s="128">
        <f>D13-0.7</f>
        <v>16.8</v>
      </c>
      <c r="D13" s="129">
        <v>17.5</v>
      </c>
      <c r="E13" s="128">
        <f>D13+0.7</f>
        <v>18.2</v>
      </c>
      <c r="F13" s="128">
        <f>E13+0.7</f>
        <v>18.9</v>
      </c>
      <c r="G13" s="128">
        <f>F13+1</f>
        <v>19.9</v>
      </c>
      <c r="H13" s="243"/>
      <c r="I13" s="150" t="s">
        <v>241</v>
      </c>
      <c r="J13" s="150" t="s">
        <v>242</v>
      </c>
      <c r="K13" s="150" t="s">
        <v>233</v>
      </c>
      <c r="L13" s="150" t="s">
        <v>216</v>
      </c>
      <c r="M13" s="150" t="s">
        <v>219</v>
      </c>
      <c r="N13" s="150" t="s">
        <v>219</v>
      </c>
      <c r="O13" s="150" t="s">
        <v>239</v>
      </c>
      <c r="P13" s="151" t="s">
        <v>239</v>
      </c>
      <c r="Q13" s="151" t="s">
        <v>229</v>
      </c>
      <c r="R13" s="151" t="s">
        <v>236</v>
      </c>
      <c r="S13" s="151" t="s">
        <v>236</v>
      </c>
      <c r="T13" s="151" t="s">
        <v>239</v>
      </c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</row>
    <row r="14" s="109" customFormat="1" ht="20" customHeight="1" spans="1:255">
      <c r="A14" s="124" t="s">
        <v>182</v>
      </c>
      <c r="B14" s="128">
        <f>C14-1</f>
        <v>45</v>
      </c>
      <c r="C14" s="128">
        <f>D14-1</f>
        <v>46</v>
      </c>
      <c r="D14" s="132">
        <v>47</v>
      </c>
      <c r="E14" s="128">
        <f>D14+1</f>
        <v>48</v>
      </c>
      <c r="F14" s="128">
        <f>E14+1</f>
        <v>49</v>
      </c>
      <c r="G14" s="128">
        <f>F14+1.5</f>
        <v>50.5</v>
      </c>
      <c r="H14" s="243"/>
      <c r="I14" s="150" t="s">
        <v>219</v>
      </c>
      <c r="J14" s="150" t="s">
        <v>219</v>
      </c>
      <c r="K14" s="150" t="s">
        <v>219</v>
      </c>
      <c r="L14" s="150" t="s">
        <v>219</v>
      </c>
      <c r="M14" s="150" t="s">
        <v>219</v>
      </c>
      <c r="N14" s="150" t="s">
        <v>219</v>
      </c>
      <c r="O14" s="150" t="s">
        <v>219</v>
      </c>
      <c r="P14" s="150" t="s">
        <v>219</v>
      </c>
      <c r="Q14" s="150" t="s">
        <v>219</v>
      </c>
      <c r="R14" s="150" t="s">
        <v>219</v>
      </c>
      <c r="S14" s="150" t="s">
        <v>219</v>
      </c>
      <c r="T14" s="150" t="s">
        <v>219</v>
      </c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</row>
    <row r="15" s="109" customFormat="1" ht="20" customHeight="1" spans="1:255">
      <c r="A15" s="132" t="s">
        <v>184</v>
      </c>
      <c r="B15" s="128">
        <f t="shared" ref="B15:B17" si="5">C15</f>
        <v>14</v>
      </c>
      <c r="C15" s="128">
        <f>D15-0.5</f>
        <v>14</v>
      </c>
      <c r="D15" s="129">
        <v>14.5</v>
      </c>
      <c r="E15" s="128">
        <f t="shared" ref="E15:G15" si="6">D15+0.5</f>
        <v>15</v>
      </c>
      <c r="F15" s="128">
        <f t="shared" si="6"/>
        <v>15.5</v>
      </c>
      <c r="G15" s="128">
        <f t="shared" si="6"/>
        <v>16</v>
      </c>
      <c r="H15" s="243"/>
      <c r="I15" s="150" t="s">
        <v>219</v>
      </c>
      <c r="J15" s="150" t="s">
        <v>219</v>
      </c>
      <c r="K15" s="150" t="s">
        <v>219</v>
      </c>
      <c r="L15" s="150" t="s">
        <v>219</v>
      </c>
      <c r="M15" s="150" t="s">
        <v>219</v>
      </c>
      <c r="N15" s="150" t="s">
        <v>219</v>
      </c>
      <c r="O15" s="150" t="s">
        <v>219</v>
      </c>
      <c r="P15" s="150" t="s">
        <v>219</v>
      </c>
      <c r="Q15" s="150" t="s">
        <v>219</v>
      </c>
      <c r="R15" s="150" t="s">
        <v>219</v>
      </c>
      <c r="S15" s="150" t="s">
        <v>219</v>
      </c>
      <c r="T15" s="150" t="s">
        <v>219</v>
      </c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  <c r="IU15" s="112"/>
    </row>
    <row r="16" s="109" customFormat="1" ht="20" customHeight="1" spans="1:255">
      <c r="A16" s="132" t="s">
        <v>185</v>
      </c>
      <c r="B16" s="128">
        <f t="shared" si="5"/>
        <v>3</v>
      </c>
      <c r="C16" s="128">
        <f>D16</f>
        <v>3</v>
      </c>
      <c r="D16" s="129">
        <v>3</v>
      </c>
      <c r="E16" s="128">
        <f>D16</f>
        <v>3</v>
      </c>
      <c r="F16" s="128">
        <f>D16</f>
        <v>3</v>
      </c>
      <c r="G16" s="128">
        <f>D16</f>
        <v>3</v>
      </c>
      <c r="H16" s="243"/>
      <c r="I16" s="150" t="s">
        <v>219</v>
      </c>
      <c r="J16" s="150" t="s">
        <v>219</v>
      </c>
      <c r="K16" s="150" t="s">
        <v>219</v>
      </c>
      <c r="L16" s="150" t="s">
        <v>219</v>
      </c>
      <c r="M16" s="150" t="s">
        <v>219</v>
      </c>
      <c r="N16" s="150" t="s">
        <v>219</v>
      </c>
      <c r="O16" s="150" t="s">
        <v>219</v>
      </c>
      <c r="P16" s="150" t="s">
        <v>219</v>
      </c>
      <c r="Q16" s="150" t="s">
        <v>219</v>
      </c>
      <c r="R16" s="150" t="s">
        <v>219</v>
      </c>
      <c r="S16" s="150" t="s">
        <v>219</v>
      </c>
      <c r="T16" s="150" t="s">
        <v>219</v>
      </c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  <c r="IU16" s="112"/>
    </row>
    <row r="17" s="109" customFormat="1" ht="20" customHeight="1" spans="1:255">
      <c r="A17" s="132" t="s">
        <v>186</v>
      </c>
      <c r="B17" s="128">
        <f t="shared" si="5"/>
        <v>1.8</v>
      </c>
      <c r="C17" s="128">
        <f>D17</f>
        <v>1.8</v>
      </c>
      <c r="D17" s="129">
        <v>1.8</v>
      </c>
      <c r="E17" s="128">
        <f>D17</f>
        <v>1.8</v>
      </c>
      <c r="F17" s="128">
        <f>D17</f>
        <v>1.8</v>
      </c>
      <c r="G17" s="128">
        <f>D17</f>
        <v>1.8</v>
      </c>
      <c r="H17" s="243"/>
      <c r="I17" s="150" t="s">
        <v>219</v>
      </c>
      <c r="J17" s="150" t="s">
        <v>219</v>
      </c>
      <c r="K17" s="150" t="s">
        <v>219</v>
      </c>
      <c r="L17" s="150" t="s">
        <v>219</v>
      </c>
      <c r="M17" s="150" t="s">
        <v>219</v>
      </c>
      <c r="N17" s="150" t="s">
        <v>219</v>
      </c>
      <c r="O17" s="150" t="s">
        <v>219</v>
      </c>
      <c r="P17" s="150" t="s">
        <v>219</v>
      </c>
      <c r="Q17" s="150" t="s">
        <v>219</v>
      </c>
      <c r="R17" s="150" t="s">
        <v>219</v>
      </c>
      <c r="S17" s="150" t="s">
        <v>219</v>
      </c>
      <c r="T17" s="150" t="s">
        <v>219</v>
      </c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  <c r="IU17" s="112"/>
    </row>
    <row r="18" s="109" customFormat="1" ht="20" customHeight="1" spans="1:255">
      <c r="A18" s="244"/>
      <c r="B18" s="245"/>
      <c r="C18" s="138"/>
      <c r="D18" s="138"/>
      <c r="E18" s="246"/>
      <c r="F18" s="138"/>
      <c r="G18" s="243"/>
      <c r="H18" s="243"/>
      <c r="I18" s="150"/>
      <c r="J18" s="150"/>
      <c r="K18" s="150"/>
      <c r="L18" s="150"/>
      <c r="M18" s="150"/>
      <c r="N18" s="150"/>
      <c r="O18" s="150"/>
      <c r="P18" s="151"/>
      <c r="Q18" s="151"/>
      <c r="R18" s="151"/>
      <c r="S18" s="151"/>
      <c r="T18" s="151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  <c r="IU18" s="112"/>
    </row>
    <row r="19" s="109" customFormat="1" ht="20" customHeight="1" spans="1:255">
      <c r="A19" s="247"/>
      <c r="B19" s="138"/>
      <c r="C19" s="138"/>
      <c r="D19" s="248"/>
      <c r="E19" s="138"/>
      <c r="F19" s="138"/>
      <c r="G19" s="135"/>
      <c r="H19" s="243"/>
      <c r="I19" s="150"/>
      <c r="J19" s="150"/>
      <c r="K19" s="150"/>
      <c r="L19" s="150"/>
      <c r="M19" s="150"/>
      <c r="N19" s="150"/>
      <c r="O19" s="150"/>
      <c r="P19" s="151"/>
      <c r="Q19" s="151"/>
      <c r="R19" s="151"/>
      <c r="S19" s="151"/>
      <c r="T19" s="151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</row>
    <row r="20" s="109" customFormat="1" ht="20" customHeight="1" spans="1:255">
      <c r="A20" s="133"/>
      <c r="B20" s="140"/>
      <c r="C20" s="140"/>
      <c r="D20" s="141"/>
      <c r="E20" s="140"/>
      <c r="F20" s="140"/>
      <c r="G20" s="140"/>
      <c r="H20" s="243"/>
      <c r="I20" s="152"/>
      <c r="J20" s="152"/>
      <c r="K20" s="150"/>
      <c r="L20" s="152"/>
      <c r="M20" s="152"/>
      <c r="N20" s="150"/>
      <c r="O20" s="150"/>
      <c r="P20" s="151"/>
      <c r="Q20" s="151"/>
      <c r="R20" s="151"/>
      <c r="S20" s="151"/>
      <c r="T20" s="151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</row>
    <row r="21" s="109" customFormat="1" ht="16.5" spans="1:255">
      <c r="A21" s="142"/>
      <c r="B21" s="143"/>
      <c r="C21" s="143"/>
      <c r="D21" s="144"/>
      <c r="E21" s="143"/>
      <c r="F21" s="143"/>
      <c r="G21" s="249"/>
      <c r="O21" s="250"/>
      <c r="P21" s="250"/>
      <c r="Q21" s="250"/>
      <c r="R21" s="250"/>
      <c r="S21" s="250"/>
      <c r="T21" s="250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</row>
    <row r="22" s="109" customFormat="1" spans="1:255">
      <c r="A22" s="145" t="s">
        <v>187</v>
      </c>
      <c r="B22" s="145"/>
      <c r="C22" s="146"/>
      <c r="O22" s="250"/>
      <c r="P22" s="250"/>
      <c r="Q22" s="250"/>
      <c r="R22" s="250"/>
      <c r="S22" s="250"/>
      <c r="T22" s="250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</row>
    <row r="23" s="109" customFormat="1" spans="3:255">
      <c r="C23" s="110"/>
      <c r="I23" s="153" t="s">
        <v>188</v>
      </c>
      <c r="J23" s="254">
        <v>45257</v>
      </c>
      <c r="K23" s="254"/>
      <c r="M23" s="153" t="s">
        <v>189</v>
      </c>
      <c r="N23" s="153" t="s">
        <v>145</v>
      </c>
      <c r="P23" s="153" t="s">
        <v>190</v>
      </c>
      <c r="Q23" s="153"/>
      <c r="R23" s="250" t="s">
        <v>148</v>
      </c>
      <c r="T23" s="250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  <c r="IU23" s="112"/>
    </row>
  </sheetData>
  <mergeCells count="8">
    <mergeCell ref="A1:N1"/>
    <mergeCell ref="B2:C2"/>
    <mergeCell ref="E2:G2"/>
    <mergeCell ref="J2:N2"/>
    <mergeCell ref="B3:G3"/>
    <mergeCell ref="I3:N3"/>
    <mergeCell ref="J23:K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B2" sqref="B2:C2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243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">
        <v>62</v>
      </c>
      <c r="F2" s="163" t="s">
        <v>244</v>
      </c>
      <c r="G2" s="164" t="s">
        <v>69</v>
      </c>
      <c r="H2" s="165"/>
      <c r="I2" s="193" t="s">
        <v>57</v>
      </c>
      <c r="J2" s="213" t="s">
        <v>56</v>
      </c>
      <c r="K2" s="214"/>
    </row>
    <row r="3" ht="18" customHeight="1" spans="1:11">
      <c r="A3" s="166" t="s">
        <v>76</v>
      </c>
      <c r="B3" s="167">
        <v>7547</v>
      </c>
      <c r="C3" s="167"/>
      <c r="D3" s="168" t="s">
        <v>245</v>
      </c>
      <c r="E3" s="169">
        <v>45285</v>
      </c>
      <c r="F3" s="170"/>
      <c r="G3" s="170"/>
      <c r="H3" s="171" t="s">
        <v>246</v>
      </c>
      <c r="I3" s="171"/>
      <c r="J3" s="171"/>
      <c r="K3" s="215"/>
    </row>
    <row r="4" ht="18" customHeight="1" spans="1:11">
      <c r="A4" s="172" t="s">
        <v>72</v>
      </c>
      <c r="B4" s="167">
        <v>8</v>
      </c>
      <c r="C4" s="167">
        <v>6</v>
      </c>
      <c r="D4" s="173" t="s">
        <v>247</v>
      </c>
      <c r="E4" s="170" t="s">
        <v>248</v>
      </c>
      <c r="F4" s="170"/>
      <c r="G4" s="170"/>
      <c r="H4" s="173" t="s">
        <v>249</v>
      </c>
      <c r="I4" s="173"/>
      <c r="J4" s="185" t="s">
        <v>66</v>
      </c>
      <c r="K4" s="216" t="s">
        <v>67</v>
      </c>
    </row>
    <row r="5" ht="18" customHeight="1" spans="1:11">
      <c r="A5" s="172" t="s">
        <v>250</v>
      </c>
      <c r="B5" s="167">
        <v>1</v>
      </c>
      <c r="C5" s="167"/>
      <c r="D5" s="168" t="s">
        <v>251</v>
      </c>
      <c r="E5" s="168"/>
      <c r="G5" s="168"/>
      <c r="H5" s="173" t="s">
        <v>252</v>
      </c>
      <c r="I5" s="173"/>
      <c r="J5" s="185" t="s">
        <v>66</v>
      </c>
      <c r="K5" s="216" t="s">
        <v>67</v>
      </c>
    </row>
    <row r="6" ht="18" customHeight="1" spans="1:13">
      <c r="A6" s="174" t="s">
        <v>253</v>
      </c>
      <c r="B6" s="175">
        <v>200</v>
      </c>
      <c r="C6" s="175"/>
      <c r="D6" s="176" t="s">
        <v>254</v>
      </c>
      <c r="E6" s="177"/>
      <c r="F6" s="177"/>
      <c r="G6" s="176"/>
      <c r="H6" s="178" t="s">
        <v>255</v>
      </c>
      <c r="I6" s="178"/>
      <c r="J6" s="177" t="s">
        <v>66</v>
      </c>
      <c r="K6" s="217" t="s">
        <v>67</v>
      </c>
      <c r="M6" s="218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256</v>
      </c>
      <c r="B8" s="163" t="s">
        <v>257</v>
      </c>
      <c r="C8" s="163" t="s">
        <v>258</v>
      </c>
      <c r="D8" s="163" t="s">
        <v>259</v>
      </c>
      <c r="E8" s="163" t="s">
        <v>260</v>
      </c>
      <c r="F8" s="163" t="s">
        <v>261</v>
      </c>
      <c r="G8" s="237" t="s">
        <v>79</v>
      </c>
      <c r="H8" s="203"/>
      <c r="I8" s="203"/>
      <c r="J8" s="203"/>
      <c r="K8" s="238"/>
    </row>
    <row r="9" ht="18" customHeight="1" spans="1:11">
      <c r="A9" s="172" t="s">
        <v>262</v>
      </c>
      <c r="B9" s="173"/>
      <c r="C9" s="185" t="s">
        <v>66</v>
      </c>
      <c r="D9" s="185" t="s">
        <v>67</v>
      </c>
      <c r="E9" s="168" t="s">
        <v>263</v>
      </c>
      <c r="F9" s="186" t="s">
        <v>264</v>
      </c>
      <c r="G9" s="187"/>
      <c r="H9" s="188"/>
      <c r="I9" s="188"/>
      <c r="J9" s="188"/>
      <c r="K9" s="220"/>
    </row>
    <row r="10" ht="18" customHeight="1" spans="1:11">
      <c r="A10" s="172" t="s">
        <v>265</v>
      </c>
      <c r="B10" s="173"/>
      <c r="C10" s="185" t="s">
        <v>66</v>
      </c>
      <c r="D10" s="185" t="s">
        <v>67</v>
      </c>
      <c r="E10" s="168" t="s">
        <v>266</v>
      </c>
      <c r="F10" s="186" t="s">
        <v>267</v>
      </c>
      <c r="G10" s="187" t="s">
        <v>268</v>
      </c>
      <c r="H10" s="188"/>
      <c r="I10" s="188"/>
      <c r="J10" s="188"/>
      <c r="K10" s="220"/>
    </row>
    <row r="11" ht="18" customHeight="1" spans="1:11">
      <c r="A11" s="189" t="s">
        <v>199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1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269</v>
      </c>
      <c r="J12" s="185" t="s">
        <v>85</v>
      </c>
      <c r="K12" s="216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270</v>
      </c>
      <c r="J13" s="185" t="s">
        <v>85</v>
      </c>
      <c r="K13" s="216" t="s">
        <v>86</v>
      </c>
    </row>
    <row r="14" ht="18" customHeight="1" spans="1:11">
      <c r="A14" s="174" t="s">
        <v>271</v>
      </c>
      <c r="B14" s="177" t="s">
        <v>85</v>
      </c>
      <c r="C14" s="177" t="s">
        <v>86</v>
      </c>
      <c r="D14" s="191"/>
      <c r="E14" s="176" t="s">
        <v>272</v>
      </c>
      <c r="F14" s="177" t="s">
        <v>85</v>
      </c>
      <c r="G14" s="177" t="s">
        <v>86</v>
      </c>
      <c r="H14" s="177"/>
      <c r="I14" s="176" t="s">
        <v>273</v>
      </c>
      <c r="J14" s="177" t="s">
        <v>85</v>
      </c>
      <c r="K14" s="217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274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2"/>
    </row>
    <row r="17" ht="18" customHeight="1" spans="1:11">
      <c r="A17" s="172" t="s">
        <v>275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3"/>
    </row>
    <row r="18" ht="18" customHeight="1" spans="1:11">
      <c r="A18" s="172" t="s">
        <v>276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3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6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4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4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4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5"/>
    </row>
    <row r="24" ht="18" customHeight="1" spans="1:11">
      <c r="A24" s="172" t="s">
        <v>129</v>
      </c>
      <c r="B24" s="173"/>
      <c r="C24" s="185" t="s">
        <v>66</v>
      </c>
      <c r="D24" s="185" t="s">
        <v>67</v>
      </c>
      <c r="E24" s="171"/>
      <c r="F24" s="171"/>
      <c r="G24" s="171"/>
      <c r="H24" s="171"/>
      <c r="I24" s="171"/>
      <c r="J24" s="171"/>
      <c r="K24" s="215"/>
    </row>
    <row r="25" ht="18" customHeight="1" spans="1:11">
      <c r="A25" s="199" t="s">
        <v>277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6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278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27" t="s">
        <v>279</v>
      </c>
    </row>
    <row r="28" ht="23" customHeight="1" spans="1:11">
      <c r="A28" s="195" t="s">
        <v>280</v>
      </c>
      <c r="B28" s="196"/>
      <c r="C28" s="196"/>
      <c r="D28" s="196"/>
      <c r="E28" s="196"/>
      <c r="F28" s="196"/>
      <c r="G28" s="196"/>
      <c r="H28" s="196"/>
      <c r="I28" s="196"/>
      <c r="J28" s="228"/>
      <c r="K28" s="229">
        <v>1</v>
      </c>
    </row>
    <row r="29" ht="23" customHeight="1" spans="1:11">
      <c r="A29" s="195" t="s">
        <v>281</v>
      </c>
      <c r="B29" s="196"/>
      <c r="C29" s="196"/>
      <c r="D29" s="196"/>
      <c r="E29" s="196"/>
      <c r="F29" s="196"/>
      <c r="G29" s="196"/>
      <c r="H29" s="196"/>
      <c r="I29" s="196"/>
      <c r="J29" s="228"/>
      <c r="K29" s="220">
        <v>1</v>
      </c>
    </row>
    <row r="30" ht="23" customHeight="1" spans="1:11">
      <c r="A30" s="195" t="s">
        <v>282</v>
      </c>
      <c r="B30" s="196"/>
      <c r="C30" s="196"/>
      <c r="D30" s="196"/>
      <c r="E30" s="196"/>
      <c r="F30" s="196"/>
      <c r="G30" s="196"/>
      <c r="H30" s="196"/>
      <c r="I30" s="196"/>
      <c r="J30" s="228"/>
      <c r="K30" s="229">
        <v>2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8"/>
      <c r="K31" s="220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8"/>
      <c r="K32" s="230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8"/>
      <c r="K33" s="231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8"/>
      <c r="K34" s="220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8"/>
      <c r="K35" s="232"/>
    </row>
    <row r="36" ht="23" customHeight="1" spans="1:11">
      <c r="A36" s="204" t="s">
        <v>283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4</v>
      </c>
    </row>
    <row r="37" ht="18.75" customHeight="1" spans="1:11">
      <c r="A37" s="206" t="s">
        <v>284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6" customFormat="1" ht="18.75" customHeight="1" spans="1:11">
      <c r="A38" s="172" t="s">
        <v>285</v>
      </c>
      <c r="B38" s="173"/>
      <c r="C38" s="173"/>
      <c r="D38" s="171" t="s">
        <v>286</v>
      </c>
      <c r="E38" s="171"/>
      <c r="F38" s="208" t="s">
        <v>287</v>
      </c>
      <c r="G38" s="209"/>
      <c r="H38" s="173" t="s">
        <v>288</v>
      </c>
      <c r="I38" s="173"/>
      <c r="J38" s="173" t="s">
        <v>289</v>
      </c>
      <c r="K38" s="223"/>
    </row>
    <row r="39" ht="18.75" customHeight="1" spans="1:11">
      <c r="A39" s="172" t="s">
        <v>130</v>
      </c>
      <c r="B39" s="173" t="s">
        <v>290</v>
      </c>
      <c r="C39" s="173"/>
      <c r="D39" s="173"/>
      <c r="E39" s="173"/>
      <c r="F39" s="173"/>
      <c r="G39" s="173"/>
      <c r="H39" s="173"/>
      <c r="I39" s="173"/>
      <c r="J39" s="173"/>
      <c r="K39" s="223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3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3"/>
    </row>
    <row r="42" ht="32.1" customHeight="1" spans="1:11">
      <c r="A42" s="174" t="s">
        <v>142</v>
      </c>
      <c r="B42" s="210" t="s">
        <v>291</v>
      </c>
      <c r="C42" s="210"/>
      <c r="D42" s="176" t="s">
        <v>292</v>
      </c>
      <c r="E42" s="191" t="s">
        <v>145</v>
      </c>
      <c r="F42" s="176" t="s">
        <v>146</v>
      </c>
      <c r="G42" s="211">
        <v>45265</v>
      </c>
      <c r="H42" s="212" t="s">
        <v>147</v>
      </c>
      <c r="I42" s="212"/>
      <c r="J42" s="210" t="s">
        <v>148</v>
      </c>
      <c r="K42" s="23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J6" sqref="J6:K13"/>
    </sheetView>
  </sheetViews>
  <sheetFormatPr defaultColWidth="9" defaultRowHeight="14.25"/>
  <cols>
    <col min="1" max="1" width="13.625" style="109" customWidth="1"/>
    <col min="2" max="3" width="9.125" style="109" customWidth="1"/>
    <col min="4" max="4" width="9.125" style="110" customWidth="1"/>
    <col min="5" max="6" width="9.125" style="109" customWidth="1"/>
    <col min="7" max="7" width="8.5" style="109" customWidth="1"/>
    <col min="8" max="8" width="5.375" style="109" customWidth="1"/>
    <col min="9" max="9" width="2.75" style="109" customWidth="1"/>
    <col min="10" max="12" width="15.625" style="109" customWidth="1"/>
    <col min="13" max="13" width="15.625" style="111" customWidth="1"/>
    <col min="14" max="14" width="17.875" style="111" customWidth="1"/>
    <col min="15" max="15" width="17.625" style="111" customWidth="1"/>
    <col min="16" max="244" width="9" style="109"/>
    <col min="245" max="16384" width="9" style="112"/>
  </cols>
  <sheetData>
    <row r="1" s="109" customFormat="1" ht="29" customHeight="1" spans="1:247">
      <c r="A1" s="113" t="s">
        <v>152</v>
      </c>
      <c r="B1" s="113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</row>
    <row r="2" s="109" customFormat="1" ht="20" customHeight="1" spans="1:247">
      <c r="A2" s="116" t="s">
        <v>61</v>
      </c>
      <c r="B2" s="117" t="s">
        <v>62</v>
      </c>
      <c r="C2" s="118"/>
      <c r="D2" s="117"/>
      <c r="E2" s="119" t="s">
        <v>68</v>
      </c>
      <c r="F2" s="120" t="s">
        <v>69</v>
      </c>
      <c r="G2" s="120"/>
      <c r="H2" s="120"/>
      <c r="I2" s="147"/>
      <c r="J2" s="116" t="s">
        <v>57</v>
      </c>
      <c r="K2" s="148" t="s">
        <v>293</v>
      </c>
      <c r="L2" s="148"/>
      <c r="M2" s="148"/>
      <c r="N2" s="148"/>
      <c r="O2" s="148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</row>
    <row r="3" s="109" customFormat="1" spans="1:247">
      <c r="A3" s="121" t="s">
        <v>153</v>
      </c>
      <c r="B3" s="122" t="s">
        <v>154</v>
      </c>
      <c r="C3" s="123"/>
      <c r="D3" s="122"/>
      <c r="E3" s="122"/>
      <c r="F3" s="122"/>
      <c r="G3" s="122"/>
      <c r="H3" s="122"/>
      <c r="I3" s="147"/>
      <c r="J3" s="149"/>
      <c r="K3" s="149"/>
      <c r="L3" s="149"/>
      <c r="M3" s="149"/>
      <c r="N3" s="149"/>
      <c r="O3" s="149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</row>
    <row r="4" s="109" customFormat="1" ht="18" spans="1:247">
      <c r="A4" s="121"/>
      <c r="B4" s="124" t="s">
        <v>110</v>
      </c>
      <c r="C4" s="124" t="s">
        <v>111</v>
      </c>
      <c r="D4" s="124" t="s">
        <v>112</v>
      </c>
      <c r="E4" s="124" t="s">
        <v>113</v>
      </c>
      <c r="F4" s="124" t="s">
        <v>114</v>
      </c>
      <c r="G4" s="124" t="s">
        <v>115</v>
      </c>
      <c r="H4" s="125" t="s">
        <v>155</v>
      </c>
      <c r="I4" s="147"/>
      <c r="J4" s="124" t="s">
        <v>110</v>
      </c>
      <c r="K4" s="124" t="s">
        <v>111</v>
      </c>
      <c r="L4" s="124" t="s">
        <v>112</v>
      </c>
      <c r="M4" s="124" t="s">
        <v>113</v>
      </c>
      <c r="N4" s="124" t="s">
        <v>114</v>
      </c>
      <c r="O4" s="124" t="s">
        <v>115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</row>
    <row r="5" s="109" customFormat="1" ht="16.5" spans="1:247">
      <c r="A5" s="121"/>
      <c r="B5" s="126" t="s">
        <v>158</v>
      </c>
      <c r="C5" s="126" t="s">
        <v>159</v>
      </c>
      <c r="D5" s="126" t="s">
        <v>160</v>
      </c>
      <c r="E5" s="126" t="s">
        <v>161</v>
      </c>
      <c r="F5" s="126" t="s">
        <v>162</v>
      </c>
      <c r="G5" s="126" t="s">
        <v>163</v>
      </c>
      <c r="H5" s="125"/>
      <c r="I5" s="147"/>
      <c r="J5" s="150" t="s">
        <v>294</v>
      </c>
      <c r="K5" s="150" t="s">
        <v>294</v>
      </c>
      <c r="L5" s="150" t="s">
        <v>295</v>
      </c>
      <c r="M5" s="150" t="s">
        <v>295</v>
      </c>
      <c r="N5" s="150" t="s">
        <v>296</v>
      </c>
      <c r="O5" s="150" t="s">
        <v>296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</row>
    <row r="6" s="109" customFormat="1" ht="21" customHeight="1" spans="1:247">
      <c r="A6" s="127" t="s">
        <v>164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130" t="s">
        <v>165</v>
      </c>
      <c r="I6" s="147"/>
      <c r="J6" s="150" t="s">
        <v>297</v>
      </c>
      <c r="K6" s="150" t="s">
        <v>297</v>
      </c>
      <c r="L6" s="150" t="s">
        <v>298</v>
      </c>
      <c r="M6" s="151" t="s">
        <v>299</v>
      </c>
      <c r="N6" s="150" t="s">
        <v>297</v>
      </c>
      <c r="O6" s="150" t="s">
        <v>300</v>
      </c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</row>
    <row r="7" s="109" customFormat="1" ht="21" customHeight="1" spans="1:247">
      <c r="A7" s="127" t="s">
        <v>167</v>
      </c>
      <c r="B7" s="128">
        <f t="shared" ref="B7:B9" si="0">C7-4</f>
        <v>102</v>
      </c>
      <c r="C7" s="128">
        <f t="shared" ref="C7:C9" si="1">D7-4</f>
        <v>106</v>
      </c>
      <c r="D7" s="131" t="s">
        <v>168</v>
      </c>
      <c r="E7" s="128">
        <f t="shared" ref="E7:E9" si="2">D7+4</f>
        <v>114</v>
      </c>
      <c r="F7" s="128">
        <f>E7+4</f>
        <v>118</v>
      </c>
      <c r="G7" s="128">
        <f t="shared" ref="G7:G9" si="3">F7+6</f>
        <v>124</v>
      </c>
      <c r="H7" s="130" t="s">
        <v>165</v>
      </c>
      <c r="I7" s="147"/>
      <c r="J7" s="150" t="s">
        <v>301</v>
      </c>
      <c r="K7" s="150" t="s">
        <v>302</v>
      </c>
      <c r="L7" s="150" t="s">
        <v>303</v>
      </c>
      <c r="M7" s="151" t="s">
        <v>304</v>
      </c>
      <c r="N7" s="150" t="s">
        <v>305</v>
      </c>
      <c r="O7" s="150" t="s">
        <v>306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</row>
    <row r="8" s="109" customFormat="1" ht="21" customHeight="1" spans="1:247">
      <c r="A8" s="127" t="s">
        <v>171</v>
      </c>
      <c r="B8" s="128">
        <f t="shared" si="0"/>
        <v>100</v>
      </c>
      <c r="C8" s="128">
        <f t="shared" si="1"/>
        <v>104</v>
      </c>
      <c r="D8" s="131" t="s">
        <v>172</v>
      </c>
      <c r="E8" s="128">
        <f t="shared" si="2"/>
        <v>112</v>
      </c>
      <c r="F8" s="128">
        <f>E8+5</f>
        <v>117</v>
      </c>
      <c r="G8" s="128">
        <f t="shared" si="3"/>
        <v>123</v>
      </c>
      <c r="H8" s="130" t="s">
        <v>165</v>
      </c>
      <c r="I8" s="147"/>
      <c r="J8" s="150" t="s">
        <v>219</v>
      </c>
      <c r="K8" s="150" t="s">
        <v>219</v>
      </c>
      <c r="L8" s="150" t="s">
        <v>219</v>
      </c>
      <c r="M8" s="150" t="s">
        <v>219</v>
      </c>
      <c r="N8" s="150" t="s">
        <v>219</v>
      </c>
      <c r="O8" s="150" t="s">
        <v>219</v>
      </c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</row>
    <row r="9" s="109" customFormat="1" ht="21" customHeight="1" spans="1:247">
      <c r="A9" s="127" t="s">
        <v>173</v>
      </c>
      <c r="B9" s="132">
        <f t="shared" si="0"/>
        <v>100</v>
      </c>
      <c r="C9" s="132">
        <f t="shared" si="1"/>
        <v>104</v>
      </c>
      <c r="D9" s="132" t="s">
        <v>172</v>
      </c>
      <c r="E9" s="132">
        <f t="shared" si="2"/>
        <v>112</v>
      </c>
      <c r="F9" s="132">
        <f>E9+5</f>
        <v>117</v>
      </c>
      <c r="G9" s="132">
        <f t="shared" si="3"/>
        <v>123</v>
      </c>
      <c r="H9" s="130" t="s">
        <v>174</v>
      </c>
      <c r="I9" s="147"/>
      <c r="J9" s="150" t="s">
        <v>307</v>
      </c>
      <c r="K9" s="150" t="s">
        <v>308</v>
      </c>
      <c r="L9" s="150" t="s">
        <v>309</v>
      </c>
      <c r="M9" s="151" t="s">
        <v>310</v>
      </c>
      <c r="N9" s="150" t="s">
        <v>311</v>
      </c>
      <c r="O9" s="150" t="s">
        <v>312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</row>
    <row r="10" s="109" customFormat="1" ht="21" customHeight="1" spans="1:247">
      <c r="A10" s="127" t="s">
        <v>176</v>
      </c>
      <c r="B10" s="128">
        <f>C10-1.2</f>
        <v>44.6</v>
      </c>
      <c r="C10" s="128">
        <f>D10-1.2</f>
        <v>45.8</v>
      </c>
      <c r="D10" s="129">
        <v>47</v>
      </c>
      <c r="E10" s="128">
        <f>D10+1.2</f>
        <v>48.2</v>
      </c>
      <c r="F10" s="128">
        <f>E10+1.2</f>
        <v>49.4</v>
      </c>
      <c r="G10" s="128">
        <f>F10+1.4</f>
        <v>50.8</v>
      </c>
      <c r="H10" s="130" t="s">
        <v>174</v>
      </c>
      <c r="I10" s="147"/>
      <c r="J10" s="150" t="s">
        <v>297</v>
      </c>
      <c r="K10" s="150" t="s">
        <v>297</v>
      </c>
      <c r="L10" s="150" t="s">
        <v>219</v>
      </c>
      <c r="M10" s="151" t="s">
        <v>313</v>
      </c>
      <c r="N10" s="150" t="s">
        <v>314</v>
      </c>
      <c r="O10" s="150" t="s">
        <v>315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</row>
    <row r="11" s="109" customFormat="1" ht="21" customHeight="1" spans="1:247">
      <c r="A11" s="127" t="s">
        <v>177</v>
      </c>
      <c r="B11" s="128">
        <f>C11-0.5</f>
        <v>19.5</v>
      </c>
      <c r="C11" s="128">
        <f>D11-0.5</f>
        <v>20</v>
      </c>
      <c r="D11" s="129">
        <v>20.5</v>
      </c>
      <c r="E11" s="128">
        <f t="shared" ref="E11:G11" si="4">D11+0.5</f>
        <v>21</v>
      </c>
      <c r="F11" s="128">
        <f t="shared" si="4"/>
        <v>21.5</v>
      </c>
      <c r="G11" s="128">
        <f t="shared" si="4"/>
        <v>22</v>
      </c>
      <c r="H11" s="130" t="s">
        <v>178</v>
      </c>
      <c r="I11" s="147"/>
      <c r="J11" s="150" t="s">
        <v>316</v>
      </c>
      <c r="K11" s="150" t="s">
        <v>317</v>
      </c>
      <c r="L11" s="150" t="s">
        <v>219</v>
      </c>
      <c r="M11" s="150" t="s">
        <v>219</v>
      </c>
      <c r="N11" s="150" t="s">
        <v>318</v>
      </c>
      <c r="O11" s="150" t="s">
        <v>319</v>
      </c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</row>
    <row r="12" s="109" customFormat="1" ht="21" customHeight="1" spans="1:247">
      <c r="A12" s="127" t="s">
        <v>179</v>
      </c>
      <c r="B12" s="128">
        <f>C12-0.7</f>
        <v>18.1</v>
      </c>
      <c r="C12" s="128">
        <f>D12-0.7</f>
        <v>18.8</v>
      </c>
      <c r="D12" s="129">
        <v>19.5</v>
      </c>
      <c r="E12" s="128">
        <f>D12+0.7</f>
        <v>20.2</v>
      </c>
      <c r="F12" s="128">
        <f>E12+0.7</f>
        <v>20.9</v>
      </c>
      <c r="G12" s="128">
        <f>F12+1</f>
        <v>21.9</v>
      </c>
      <c r="H12" s="130" t="s">
        <v>174</v>
      </c>
      <c r="I12" s="147"/>
      <c r="J12" s="150" t="s">
        <v>297</v>
      </c>
      <c r="K12" s="150" t="s">
        <v>320</v>
      </c>
      <c r="L12" s="150" t="s">
        <v>321</v>
      </c>
      <c r="M12" s="151" t="s">
        <v>322</v>
      </c>
      <c r="N12" s="150" t="s">
        <v>297</v>
      </c>
      <c r="O12" s="150" t="s">
        <v>323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</row>
    <row r="13" s="109" customFormat="1" ht="21" customHeight="1" spans="1:247">
      <c r="A13" s="127" t="s">
        <v>181</v>
      </c>
      <c r="B13" s="128">
        <f>C13-0.7</f>
        <v>16.1</v>
      </c>
      <c r="C13" s="128">
        <f>D13-0.7</f>
        <v>16.8</v>
      </c>
      <c r="D13" s="129">
        <v>17.5</v>
      </c>
      <c r="E13" s="128">
        <f>D13+0.7</f>
        <v>18.2</v>
      </c>
      <c r="F13" s="128">
        <f>E13+0.7</f>
        <v>18.9</v>
      </c>
      <c r="G13" s="128">
        <f>F13+1</f>
        <v>19.9</v>
      </c>
      <c r="H13" s="130">
        <v>0</v>
      </c>
      <c r="I13" s="147"/>
      <c r="J13" s="150" t="s">
        <v>297</v>
      </c>
      <c r="K13" s="150" t="s">
        <v>320</v>
      </c>
      <c r="L13" s="150" t="s">
        <v>219</v>
      </c>
      <c r="M13" s="151" t="s">
        <v>324</v>
      </c>
      <c r="N13" s="150" t="s">
        <v>297</v>
      </c>
      <c r="O13" s="150" t="s">
        <v>325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</row>
    <row r="14" s="109" customFormat="1" ht="21" customHeight="1" spans="1:247">
      <c r="A14" s="127" t="s">
        <v>182</v>
      </c>
      <c r="B14" s="128">
        <f>C14-1</f>
        <v>45</v>
      </c>
      <c r="C14" s="128">
        <f>D14-1</f>
        <v>46</v>
      </c>
      <c r="D14" s="132">
        <v>47</v>
      </c>
      <c r="E14" s="128">
        <f>D14+1</f>
        <v>48</v>
      </c>
      <c r="F14" s="128">
        <f>E14+1</f>
        <v>49</v>
      </c>
      <c r="G14" s="128">
        <f>F14+1.5</f>
        <v>50.5</v>
      </c>
      <c r="H14" s="133"/>
      <c r="I14" s="147"/>
      <c r="J14" s="150" t="s">
        <v>219</v>
      </c>
      <c r="K14" s="150" t="s">
        <v>219</v>
      </c>
      <c r="L14" s="150" t="s">
        <v>219</v>
      </c>
      <c r="M14" s="150" t="s">
        <v>219</v>
      </c>
      <c r="N14" s="150" t="s">
        <v>219</v>
      </c>
      <c r="O14" s="150" t="s">
        <v>219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</row>
    <row r="15" s="109" customFormat="1" ht="21" customHeight="1" spans="1:247">
      <c r="A15" s="134" t="s">
        <v>184</v>
      </c>
      <c r="B15" s="128">
        <f t="shared" ref="B15:B17" si="5">C15</f>
        <v>14</v>
      </c>
      <c r="C15" s="128">
        <f>D15-0.5</f>
        <v>14</v>
      </c>
      <c r="D15" s="129">
        <v>14.5</v>
      </c>
      <c r="E15" s="128">
        <f t="shared" ref="E15:G15" si="6">D15+0.5</f>
        <v>15</v>
      </c>
      <c r="F15" s="128">
        <f t="shared" si="6"/>
        <v>15.5</v>
      </c>
      <c r="G15" s="128">
        <f t="shared" si="6"/>
        <v>16</v>
      </c>
      <c r="H15" s="133"/>
      <c r="I15" s="147"/>
      <c r="J15" s="150" t="s">
        <v>219</v>
      </c>
      <c r="K15" s="150" t="s">
        <v>219</v>
      </c>
      <c r="L15" s="150" t="s">
        <v>219</v>
      </c>
      <c r="M15" s="150" t="s">
        <v>219</v>
      </c>
      <c r="N15" s="150" t="s">
        <v>219</v>
      </c>
      <c r="O15" s="150" t="s">
        <v>219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</row>
    <row r="16" s="109" customFormat="1" ht="21" customHeight="1" spans="1:247">
      <c r="A16" s="134" t="s">
        <v>185</v>
      </c>
      <c r="B16" s="128">
        <f t="shared" si="5"/>
        <v>3</v>
      </c>
      <c r="C16" s="128">
        <f>D16</f>
        <v>3</v>
      </c>
      <c r="D16" s="129">
        <v>3</v>
      </c>
      <c r="E16" s="128">
        <f>D16</f>
        <v>3</v>
      </c>
      <c r="F16" s="128">
        <f>D16</f>
        <v>3</v>
      </c>
      <c r="G16" s="128">
        <f>D16</f>
        <v>3</v>
      </c>
      <c r="H16" s="133"/>
      <c r="I16" s="147"/>
      <c r="J16" s="150" t="s">
        <v>219</v>
      </c>
      <c r="K16" s="150" t="s">
        <v>219</v>
      </c>
      <c r="L16" s="150" t="s">
        <v>219</v>
      </c>
      <c r="M16" s="150" t="s">
        <v>219</v>
      </c>
      <c r="N16" s="150" t="s">
        <v>219</v>
      </c>
      <c r="O16" s="150" t="s">
        <v>219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</row>
    <row r="17" s="109" customFormat="1" ht="21" customHeight="1" spans="1:247">
      <c r="A17" s="134" t="s">
        <v>186</v>
      </c>
      <c r="B17" s="128">
        <f t="shared" si="5"/>
        <v>1.8</v>
      </c>
      <c r="C17" s="128">
        <f>D17</f>
        <v>1.8</v>
      </c>
      <c r="D17" s="129">
        <v>1.8</v>
      </c>
      <c r="E17" s="128">
        <f>D17</f>
        <v>1.8</v>
      </c>
      <c r="F17" s="128">
        <f>D17</f>
        <v>1.8</v>
      </c>
      <c r="G17" s="128">
        <f>D17</f>
        <v>1.8</v>
      </c>
      <c r="H17" s="135"/>
      <c r="I17" s="147"/>
      <c r="J17" s="150" t="s">
        <v>219</v>
      </c>
      <c r="K17" s="150" t="s">
        <v>219</v>
      </c>
      <c r="L17" s="150" t="s">
        <v>219</v>
      </c>
      <c r="M17" s="150" t="s">
        <v>219</v>
      </c>
      <c r="N17" s="150" t="s">
        <v>219</v>
      </c>
      <c r="O17" s="150" t="s">
        <v>219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</row>
    <row r="18" s="109" customFormat="1" ht="21" customHeight="1" spans="1:247">
      <c r="A18" s="136"/>
      <c r="B18" s="137"/>
      <c r="C18" s="137"/>
      <c r="D18" s="137"/>
      <c r="E18" s="137"/>
      <c r="F18" s="137"/>
      <c r="G18" s="137"/>
      <c r="H18" s="135"/>
      <c r="I18" s="147"/>
      <c r="J18" s="150"/>
      <c r="K18" s="150"/>
      <c r="L18" s="150"/>
      <c r="M18" s="150"/>
      <c r="N18" s="150"/>
      <c r="O18" s="150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</row>
    <row r="19" s="109" customFormat="1" ht="21" customHeight="1" spans="1:247">
      <c r="A19" s="136"/>
      <c r="B19" s="137"/>
      <c r="C19" s="137"/>
      <c r="D19" s="137"/>
      <c r="E19" s="137"/>
      <c r="F19" s="137"/>
      <c r="G19" s="137"/>
      <c r="H19" s="135"/>
      <c r="I19" s="147"/>
      <c r="J19" s="150"/>
      <c r="K19" s="150"/>
      <c r="L19" s="150"/>
      <c r="M19" s="150"/>
      <c r="N19" s="150"/>
      <c r="O19" s="150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</row>
    <row r="20" s="109" customFormat="1" ht="21" customHeight="1" spans="1:247">
      <c r="A20" s="136"/>
      <c r="B20" s="137"/>
      <c r="C20" s="137"/>
      <c r="D20" s="137"/>
      <c r="E20" s="137"/>
      <c r="F20" s="137"/>
      <c r="G20" s="137"/>
      <c r="H20" s="138"/>
      <c r="I20" s="147"/>
      <c r="J20" s="150"/>
      <c r="K20" s="150"/>
      <c r="L20" s="150"/>
      <c r="M20" s="150"/>
      <c r="N20" s="150"/>
      <c r="O20" s="150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</row>
    <row r="21" s="109" customFormat="1" ht="21" customHeight="1" spans="1:247">
      <c r="A21" s="139"/>
      <c r="B21" s="140"/>
      <c r="C21" s="140"/>
      <c r="D21" s="140"/>
      <c r="E21" s="141"/>
      <c r="F21" s="140"/>
      <c r="G21" s="140"/>
      <c r="H21" s="140"/>
      <c r="I21" s="147"/>
      <c r="J21" s="152"/>
      <c r="K21" s="152"/>
      <c r="L21" s="150"/>
      <c r="M21" s="152"/>
      <c r="N21" s="152"/>
      <c r="O21" s="150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</row>
    <row r="22" ht="16.5" spans="1:15">
      <c r="A22" s="142"/>
      <c r="B22" s="142"/>
      <c r="C22" s="143"/>
      <c r="D22" s="143"/>
      <c r="E22" s="144"/>
      <c r="F22" s="143"/>
      <c r="G22" s="143"/>
      <c r="H22" s="143"/>
      <c r="M22" s="109"/>
      <c r="N22" s="109"/>
      <c r="O22" s="109"/>
    </row>
    <row r="23" spans="1:15">
      <c r="A23" s="145" t="s">
        <v>187</v>
      </c>
      <c r="B23" s="145"/>
      <c r="C23" s="146"/>
      <c r="D23" s="146"/>
      <c r="M23" s="109"/>
      <c r="N23" s="109"/>
      <c r="O23" s="109"/>
    </row>
    <row r="24" spans="3:15">
      <c r="C24" s="110"/>
      <c r="J24" s="153" t="s">
        <v>188</v>
      </c>
      <c r="K24" s="239">
        <v>45274</v>
      </c>
      <c r="L24" s="153" t="s">
        <v>189</v>
      </c>
      <c r="M24" s="153" t="s">
        <v>145</v>
      </c>
      <c r="N24" s="153" t="s">
        <v>190</v>
      </c>
      <c r="O24" s="109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A28" sqref="A28:K30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243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326</v>
      </c>
      <c r="C2" s="160"/>
      <c r="D2" s="161" t="s">
        <v>61</v>
      </c>
      <c r="E2" s="162" t="s">
        <v>62</v>
      </c>
      <c r="F2" s="163" t="s">
        <v>244</v>
      </c>
      <c r="G2" s="164" t="s">
        <v>69</v>
      </c>
      <c r="H2" s="165"/>
      <c r="I2" s="193" t="s">
        <v>57</v>
      </c>
      <c r="J2" s="213" t="s">
        <v>56</v>
      </c>
      <c r="K2" s="214"/>
    </row>
    <row r="3" ht="18" customHeight="1" spans="1:11">
      <c r="A3" s="166" t="s">
        <v>76</v>
      </c>
      <c r="B3" s="167">
        <v>10951</v>
      </c>
      <c r="C3" s="167"/>
      <c r="D3" s="168" t="s">
        <v>245</v>
      </c>
      <c r="E3" s="169">
        <v>44941</v>
      </c>
      <c r="F3" s="170"/>
      <c r="G3" s="170"/>
      <c r="H3" s="171" t="s">
        <v>246</v>
      </c>
      <c r="I3" s="171"/>
      <c r="J3" s="171"/>
      <c r="K3" s="215"/>
    </row>
    <row r="4" ht="18" customHeight="1" spans="1:11">
      <c r="A4" s="172" t="s">
        <v>72</v>
      </c>
      <c r="B4" s="167">
        <v>5</v>
      </c>
      <c r="C4" s="167">
        <v>6</v>
      </c>
      <c r="D4" s="173" t="s">
        <v>247</v>
      </c>
      <c r="E4" s="170" t="s">
        <v>248</v>
      </c>
      <c r="F4" s="170"/>
      <c r="G4" s="170"/>
      <c r="H4" s="173" t="s">
        <v>249</v>
      </c>
      <c r="I4" s="173"/>
      <c r="J4" s="185" t="s">
        <v>66</v>
      </c>
      <c r="K4" s="216" t="s">
        <v>67</v>
      </c>
    </row>
    <row r="5" ht="18" customHeight="1" spans="1:11">
      <c r="A5" s="172" t="s">
        <v>250</v>
      </c>
      <c r="B5" s="167">
        <v>1</v>
      </c>
      <c r="C5" s="167"/>
      <c r="D5" s="168" t="s">
        <v>251</v>
      </c>
      <c r="E5" s="168"/>
      <c r="G5" s="168"/>
      <c r="H5" s="173" t="s">
        <v>252</v>
      </c>
      <c r="I5" s="173"/>
      <c r="J5" s="185" t="s">
        <v>66</v>
      </c>
      <c r="K5" s="216" t="s">
        <v>67</v>
      </c>
    </row>
    <row r="6" ht="18" customHeight="1" spans="1:13">
      <c r="A6" s="174" t="s">
        <v>253</v>
      </c>
      <c r="B6" s="175">
        <v>200</v>
      </c>
      <c r="C6" s="175"/>
      <c r="D6" s="176" t="s">
        <v>254</v>
      </c>
      <c r="E6" s="177"/>
      <c r="F6" s="177"/>
      <c r="G6" s="176"/>
      <c r="H6" s="178" t="s">
        <v>255</v>
      </c>
      <c r="I6" s="178"/>
      <c r="J6" s="177" t="s">
        <v>66</v>
      </c>
      <c r="K6" s="217" t="s">
        <v>67</v>
      </c>
      <c r="M6" s="218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256</v>
      </c>
      <c r="B8" s="163" t="s">
        <v>257</v>
      </c>
      <c r="C8" s="163" t="s">
        <v>258</v>
      </c>
      <c r="D8" s="163" t="s">
        <v>259</v>
      </c>
      <c r="E8" s="163" t="s">
        <v>260</v>
      </c>
      <c r="F8" s="163" t="s">
        <v>261</v>
      </c>
      <c r="G8" s="237" t="s">
        <v>79</v>
      </c>
      <c r="H8" s="203"/>
      <c r="I8" s="203"/>
      <c r="J8" s="203"/>
      <c r="K8" s="238"/>
    </row>
    <row r="9" ht="18" customHeight="1" spans="1:11">
      <c r="A9" s="172" t="s">
        <v>262</v>
      </c>
      <c r="B9" s="173"/>
      <c r="C9" s="185" t="s">
        <v>66</v>
      </c>
      <c r="D9" s="185" t="s">
        <v>67</v>
      </c>
      <c r="E9" s="168" t="s">
        <v>263</v>
      </c>
      <c r="F9" s="186" t="s">
        <v>264</v>
      </c>
      <c r="G9" s="187"/>
      <c r="H9" s="188"/>
      <c r="I9" s="188"/>
      <c r="J9" s="188"/>
      <c r="K9" s="220"/>
    </row>
    <row r="10" ht="18" customHeight="1" spans="1:11">
      <c r="A10" s="172" t="s">
        <v>265</v>
      </c>
      <c r="B10" s="173"/>
      <c r="C10" s="185" t="s">
        <v>66</v>
      </c>
      <c r="D10" s="185" t="s">
        <v>67</v>
      </c>
      <c r="E10" s="168" t="s">
        <v>266</v>
      </c>
      <c r="F10" s="186" t="s">
        <v>267</v>
      </c>
      <c r="G10" s="187" t="s">
        <v>268</v>
      </c>
      <c r="H10" s="188"/>
      <c r="I10" s="188"/>
      <c r="J10" s="188"/>
      <c r="K10" s="220"/>
    </row>
    <row r="11" ht="18" customHeight="1" spans="1:11">
      <c r="A11" s="189" t="s">
        <v>199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1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269</v>
      </c>
      <c r="J12" s="185" t="s">
        <v>85</v>
      </c>
      <c r="K12" s="216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270</v>
      </c>
      <c r="J13" s="185" t="s">
        <v>85</v>
      </c>
      <c r="K13" s="216" t="s">
        <v>86</v>
      </c>
    </row>
    <row r="14" ht="18" customHeight="1" spans="1:11">
      <c r="A14" s="174" t="s">
        <v>271</v>
      </c>
      <c r="B14" s="177" t="s">
        <v>85</v>
      </c>
      <c r="C14" s="177" t="s">
        <v>86</v>
      </c>
      <c r="D14" s="191"/>
      <c r="E14" s="176" t="s">
        <v>272</v>
      </c>
      <c r="F14" s="177" t="s">
        <v>85</v>
      </c>
      <c r="G14" s="177" t="s">
        <v>86</v>
      </c>
      <c r="H14" s="177"/>
      <c r="I14" s="176" t="s">
        <v>273</v>
      </c>
      <c r="J14" s="177" t="s">
        <v>85</v>
      </c>
      <c r="K14" s="217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274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2"/>
    </row>
    <row r="17" ht="18" customHeight="1" spans="1:11">
      <c r="A17" s="172" t="s">
        <v>275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3"/>
    </row>
    <row r="18" ht="18" customHeight="1" spans="1:11">
      <c r="A18" s="172" t="s">
        <v>276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3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6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4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4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5"/>
    </row>
    <row r="23" ht="22" customHeight="1"/>
    <row r="24" ht="18" customHeight="1" spans="1:11">
      <c r="A24" s="172" t="s">
        <v>129</v>
      </c>
      <c r="B24" s="173"/>
      <c r="C24" s="185" t="s">
        <v>66</v>
      </c>
      <c r="D24" s="185" t="s">
        <v>67</v>
      </c>
      <c r="E24" s="171"/>
      <c r="F24" s="171"/>
      <c r="G24" s="171"/>
      <c r="H24" s="171"/>
      <c r="I24" s="171"/>
      <c r="J24" s="171"/>
      <c r="K24" s="215"/>
    </row>
    <row r="25" ht="18" customHeight="1" spans="1:11">
      <c r="A25" s="199" t="s">
        <v>277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6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278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27" t="s">
        <v>279</v>
      </c>
    </row>
    <row r="28" ht="23" customHeight="1" spans="1:11">
      <c r="A28" s="195" t="s">
        <v>280</v>
      </c>
      <c r="B28" s="196"/>
      <c r="C28" s="196"/>
      <c r="D28" s="196"/>
      <c r="E28" s="196"/>
      <c r="F28" s="196"/>
      <c r="G28" s="196"/>
      <c r="H28" s="196"/>
      <c r="I28" s="196"/>
      <c r="J28" s="228"/>
      <c r="K28" s="229">
        <v>1</v>
      </c>
    </row>
    <row r="29" ht="23" customHeight="1" spans="1:11">
      <c r="A29" s="195" t="s">
        <v>327</v>
      </c>
      <c r="B29" s="196"/>
      <c r="C29" s="196"/>
      <c r="D29" s="196"/>
      <c r="E29" s="196"/>
      <c r="F29" s="196"/>
      <c r="G29" s="196"/>
      <c r="H29" s="196"/>
      <c r="I29" s="196"/>
      <c r="J29" s="228"/>
      <c r="K29" s="220">
        <v>1</v>
      </c>
    </row>
    <row r="30" ht="23" customHeight="1" spans="1:11">
      <c r="A30" s="195" t="s">
        <v>282</v>
      </c>
      <c r="B30" s="196"/>
      <c r="C30" s="196"/>
      <c r="D30" s="196"/>
      <c r="E30" s="196"/>
      <c r="F30" s="196"/>
      <c r="G30" s="196"/>
      <c r="H30" s="196"/>
      <c r="I30" s="196"/>
      <c r="J30" s="228"/>
      <c r="K30" s="229">
        <v>2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8"/>
      <c r="K31" s="220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8"/>
      <c r="K32" s="230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8"/>
      <c r="K33" s="231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8"/>
      <c r="K34" s="220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8"/>
      <c r="K35" s="232"/>
    </row>
    <row r="36" ht="23" customHeight="1" spans="1:11">
      <c r="A36" s="204" t="s">
        <v>283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4</v>
      </c>
    </row>
    <row r="37" ht="18.75" customHeight="1" spans="1:11">
      <c r="A37" s="206" t="s">
        <v>284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6" customFormat="1" ht="18.75" customHeight="1" spans="1:11">
      <c r="A38" s="172" t="s">
        <v>285</v>
      </c>
      <c r="B38" s="173"/>
      <c r="C38" s="173"/>
      <c r="D38" s="171" t="s">
        <v>286</v>
      </c>
      <c r="E38" s="171"/>
      <c r="F38" s="208" t="s">
        <v>287</v>
      </c>
      <c r="G38" s="209"/>
      <c r="H38" s="173" t="s">
        <v>288</v>
      </c>
      <c r="I38" s="173"/>
      <c r="J38" s="173" t="s">
        <v>289</v>
      </c>
      <c r="K38" s="223"/>
    </row>
    <row r="39" ht="18.75" customHeight="1" spans="1:11">
      <c r="A39" s="172" t="s">
        <v>130</v>
      </c>
      <c r="B39" s="173" t="s">
        <v>290</v>
      </c>
      <c r="C39" s="173"/>
      <c r="D39" s="173"/>
      <c r="E39" s="173"/>
      <c r="F39" s="173"/>
      <c r="G39" s="173"/>
      <c r="H39" s="173"/>
      <c r="I39" s="173"/>
      <c r="J39" s="173"/>
      <c r="K39" s="223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3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3"/>
    </row>
    <row r="42" ht="32.1" customHeight="1" spans="1:11">
      <c r="A42" s="174" t="s">
        <v>142</v>
      </c>
      <c r="B42" s="210" t="s">
        <v>291</v>
      </c>
      <c r="C42" s="210"/>
      <c r="D42" s="176" t="s">
        <v>292</v>
      </c>
      <c r="E42" s="191" t="s">
        <v>145</v>
      </c>
      <c r="F42" s="176" t="s">
        <v>146</v>
      </c>
      <c r="G42" s="211">
        <v>45289</v>
      </c>
      <c r="H42" s="212" t="s">
        <v>147</v>
      </c>
      <c r="I42" s="212"/>
      <c r="J42" s="210" t="s">
        <v>148</v>
      </c>
      <c r="K42" s="236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207645</xdr:colOff>
                    <xdr:row>21</xdr:row>
                    <xdr:rowOff>213995</xdr:rowOff>
                  </from>
                  <to>
                    <xdr:col>2</xdr:col>
                    <xdr:colOff>636270</xdr:colOff>
                    <xdr:row>23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尾期第一批7547件</vt:lpstr>
      <vt:lpstr>验货尺寸表 (尾期第一批)</vt:lpstr>
      <vt:lpstr>尾期第二批10951件</vt:lpstr>
      <vt:lpstr>验货尺寸表 (尾期第二批) </vt:lpstr>
      <vt:lpstr>尾期第三批9147件</vt:lpstr>
      <vt:lpstr>验货尺寸表 (尾期第三批)  </vt:lpstr>
      <vt:lpstr>翻单第一批</vt:lpstr>
      <vt:lpstr>验货尺寸表 (翻单第一批)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2024-04-22T10:34:17Z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