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830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<sst xmlns="http://schemas.openxmlformats.org/spreadsheetml/2006/main" count="885" uniqueCount="389">
  <si>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</si>
  <si>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</si>
  <si>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</si>
  <si>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</si>
  <si>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</si>
  <si>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</si>
  <si>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</si>
  <si>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</si>
  <si>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</si>
  <si>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</si>
  <si>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</si>
  <si>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</si>
  <si>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</si>
  <si>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</si>
  <si>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</si>
  <si>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</si>
  <si>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</si>
  <si>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</si>
  <si>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</si>
  <si>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</si>
  <si>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</si>
  <si>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</si>
  <si>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</si>
  <si>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</si>
  <si>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</si>
  <si>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</si>
  <si>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</si>
  <si>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</si>
  <si>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</si>
  <si>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</si>
  <si>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</si>
  <si>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</si>
  <si>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</si>
  <si>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</si>
  <si>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</si>
  <si>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</si>
  <si>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</si>
  <si>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</si>
  <si>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</si>
  <si>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</si>
  <si>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</si>
  <si>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</si>
  <si>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</si>
  <si>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</si>
  <si>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</si>
  <si>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</si>
  <si>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</si>
  <si>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</si>
  <si>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</si>
  <si>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</si>
  <si>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</si>
  <si>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</si>
  <si>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</si>
  <si>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</si>
  <si>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</si>
  <si>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</si>
  <si>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</si>
  <si>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</si>
  <si>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</si>
  <si>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</si>
  <si>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TAJJCM80391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</si>
  <si>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</si>
  <si>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</si>
  <si>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</si>
  <si>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</si>
  <si>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</si>
  <si>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</si>
  <si>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</si>
  <si>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</si>
  <si>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</si>
  <si>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</si>
  <si>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</si>
  <si>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</si>
  <si>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</si>
  <si>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</si>
  <si>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</si>
  <si>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</si>
  <si>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</si>
  <si>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</si>
  <si>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</si>
  <si>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</si>
  <si>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</si>
  <si>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</si>
  <si>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</si>
  <si>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</si>
  <si>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</si>
  <si>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</si>
  <si>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</si>
  <si>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</si>
  <si>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</si>
  <si>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</si>
  <si>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</si>
  <si>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</si>
  <si>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</si>
  <si>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</si>
  <si>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</si>
  <si>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</si>
  <si>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</si>
  <si>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</si>
  <si>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</si>
  <si>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</si>
  <si>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</si>
  <si>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</si>
  <si>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</si>
  <si>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</si>
  <si>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</si>
  <si>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</si>
  <si>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</si>
  <si>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</si>
  <si>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</si>
  <si>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</si>
  <si>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</si>
  <si>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</si>
  <si>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</si>
  <si>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</si>
  <si>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冷松绿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</si>
  <si>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</si>
  <si>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</si>
  <si>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大货首件是藏蓝色XL号2件</t>
  </si>
  <si>
    <t>【规格确认】</t>
  </si>
  <si>
    <t>①规格测量明细以插入附件形式列明，并注明洗前洗后规格</t>
  </si>
  <si>
    <t>②规格异常情况</t>
  </si>
  <si>
    <t>备注：尺寸正常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</si>
  <si>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</si>
  <si>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门襟扣合后，门襟边超盖，门襟不平直</t>
  </si>
  <si>
    <t>袖口，下摆加双面胶，本布发白</t>
  </si>
  <si>
    <t>袖笼不圆顺，肩点处起翘</t>
  </si>
  <si>
    <t>领座不平，有斜纽的情况</t>
  </si>
  <si>
    <t>左肩内要订织带，方便挂合格证，大货漏订了</t>
  </si>
  <si>
    <t>前翻领不平，领子较松，吃皱要改善</t>
  </si>
  <si>
    <t>以上问题请及时通知工厂改正。尾期验货核对</t>
  </si>
  <si>
    <t>【耐洗水确认】</t>
  </si>
  <si>
    <t>粘衬</t>
  </si>
  <si>
    <t>胶膜</t>
  </si>
  <si>
    <t>扭曲</t>
  </si>
  <si>
    <t>补充事项：大货首件未洗水，已经要求工厂及时做洗水测试，确保双面胶，印花品质，和成衣缩率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</si>
  <si>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</si>
  <si>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</si>
  <si>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</si>
  <si>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</si>
  <si>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</si>
  <si>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</si>
  <si>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</si>
  <si>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</si>
  <si>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</si>
  <si>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</si>
  <si>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</si>
  <si>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</si>
  <si>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</si>
  <si>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</si>
  <si>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</si>
  <si>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</si>
  <si>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</si>
  <si>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</si>
  <si>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</si>
  <si>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</si>
  <si>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</t>
  </si>
  <si>
    <t>胸围</t>
  </si>
  <si>
    <t>-2、</t>
  </si>
  <si>
    <t>摆围</t>
  </si>
  <si>
    <t>106</t>
  </si>
  <si>
    <t>-1</t>
  </si>
  <si>
    <t>肩宽</t>
  </si>
  <si>
    <t>-0.2</t>
  </si>
  <si>
    <t>袖长</t>
  </si>
  <si>
    <t>袖肥/2</t>
  </si>
  <si>
    <t>-0.7</t>
  </si>
  <si>
    <t>袖口围/2</t>
  </si>
  <si>
    <t>+0.7</t>
  </si>
  <si>
    <t>下领围</t>
  </si>
  <si>
    <t>-0.5</t>
  </si>
  <si>
    <t>大货首件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</si>
  <si>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</si>
  <si>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</si>
  <si>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</si>
  <si>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</si>
  <si>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</si>
  <si>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</si>
  <si>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</si>
  <si>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</si>
  <si>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</si>
  <si>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</si>
  <si>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</si>
  <si>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</si>
  <si>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</si>
  <si>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</si>
  <si>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</si>
  <si>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</si>
  <si>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以上问题请及时改正。</t>
  </si>
  <si>
    <t>【整改的严重缺陷及整改复核时间】</t>
  </si>
  <si>
    <t>S藏蓝</t>
  </si>
  <si>
    <t>M冷松绿</t>
  </si>
  <si>
    <t>L藏蓝</t>
  </si>
  <si>
    <t>XL藏蓝</t>
  </si>
  <si>
    <t>XXL冷松绿</t>
  </si>
  <si>
    <t>XXXL藏蓝</t>
  </si>
  <si>
    <t>洗前/洗后</t>
  </si>
  <si>
    <t>+0+0</t>
  </si>
  <si>
    <t>+1.5+1</t>
  </si>
  <si>
    <t>+1+1</t>
  </si>
  <si>
    <t>+1+0.8</t>
  </si>
  <si>
    <t>+0.5+0.5</t>
  </si>
  <si>
    <t>-1-1</t>
  </si>
  <si>
    <t>-1-1.6</t>
  </si>
  <si>
    <t>-1.5-1.5</t>
  </si>
  <si>
    <t>腰围</t>
  </si>
  <si>
    <t>0</t>
  </si>
  <si>
    <t>-1-1.2</t>
  </si>
  <si>
    <t>-1.5-1</t>
  </si>
  <si>
    <t>-0.8-1</t>
  </si>
  <si>
    <t>-0.6-0.5</t>
  </si>
  <si>
    <t>+0.3+0.2</t>
  </si>
  <si>
    <t>-1-0.5</t>
  </si>
  <si>
    <t>-1-0.3</t>
  </si>
  <si>
    <t>-0.3-0.3</t>
  </si>
  <si>
    <t>-0.5-0.5</t>
  </si>
  <si>
    <t>+0-0.2</t>
  </si>
  <si>
    <t>-0.5-0.2</t>
  </si>
  <si>
    <t>-0.4-0.5</t>
  </si>
  <si>
    <t>+0.4+0.5</t>
  </si>
  <si>
    <t>+0+0.5</t>
  </si>
  <si>
    <t>+0.5+0.4</t>
  </si>
  <si>
    <t>-0.3-0.2</t>
  </si>
  <si>
    <t>-0.5-1</t>
  </si>
  <si>
    <t>门禁长</t>
  </si>
  <si>
    <t>门禁宽</t>
  </si>
  <si>
    <t>叉高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</si>
  <si>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</si>
  <si>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</si>
  <si>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</si>
  <si>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</si>
  <si>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</si>
  <si>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</si>
  <si>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</si>
  <si>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</si>
  <si>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</si>
  <si>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</si>
  <si>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</si>
  <si>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</si>
  <si>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</si>
  <si>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</si>
  <si>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</si>
  <si>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</si>
  <si>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</si>
  <si>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</si>
  <si>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</si>
  <si>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</si>
  <si>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</si>
  <si>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</si>
  <si>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</si>
  <si>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</si>
  <si>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</si>
  <si>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</si>
  <si>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</si>
  <si>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</si>
  <si>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</si>
  <si>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</si>
  <si>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</si>
  <si>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</si>
  <si>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</si>
  <si>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</si>
  <si>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</si>
  <si>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</si>
  <si>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r>
      <rPr>
        <b/>
        <sz val="10"/>
        <rFont val="宋体"/>
        <charset val="134"/>
      </rPr>
      <t>②检验明细：</t>
    </r>
    <r>
      <rPr>
        <sz val="10"/>
        <rFont val="宋体"/>
        <charset val="134"/>
      </rPr>
      <t>藏蓝S/13、M/13、L/13、XL/13、XXL/13、XXXL/13</t>
    </r>
  </si>
  <si>
    <t xml:space="preserve">            冷松绿M/13、L/13、XL/13、XXL/13</t>
  </si>
  <si>
    <t>情况说明：</t>
  </si>
  <si>
    <t xml:space="preserve">【问题点描述】  </t>
  </si>
  <si>
    <t>1、脏污1件</t>
  </si>
  <si>
    <t>2、整烫不平1件</t>
  </si>
  <si>
    <t>3、露底筒1件</t>
  </si>
  <si>
    <t>4、线头1件</t>
  </si>
  <si>
    <t>5、袖笼藏子口1件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</si>
  <si>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</si>
  <si>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</si>
  <si>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</si>
  <si>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</si>
  <si>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</si>
  <si>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</si>
  <si>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</si>
  <si>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</si>
  <si>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</si>
  <si>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藏蓝、冷松绿</t>
  </si>
  <si>
    <t>+1+1.5</t>
  </si>
  <si>
    <t>+0.5</t>
  </si>
  <si>
    <t>-0.8</t>
  </si>
  <si>
    <t>+0.5-1</t>
  </si>
  <si>
    <t>-1-1.5</t>
  </si>
  <si>
    <t>-2</t>
  </si>
  <si>
    <t>-1+0</t>
  </si>
  <si>
    <t>-1-0.8</t>
  </si>
  <si>
    <t>-0.8+0.3</t>
  </si>
  <si>
    <t>+0-0.3</t>
  </si>
  <si>
    <t>+0.4-0.5</t>
  </si>
  <si>
    <t>-0.4</t>
  </si>
  <si>
    <t>+0.4</t>
  </si>
  <si>
    <t>+0.5+0</t>
  </si>
  <si>
    <t>-0.3</t>
  </si>
  <si>
    <t>-0.5-0.6</t>
  </si>
  <si>
    <t>-0.6</t>
  </si>
  <si>
    <t>验货时间：2024/3/30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</si>
  <si>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</si>
  <si>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</si>
  <si>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</si>
  <si>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</si>
  <si>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</si>
  <si>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</si>
  <si>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</si>
  <si>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</si>
  <si>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</si>
  <si>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</si>
  <si>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</si>
  <si>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</si>
  <si>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</si>
  <si>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</si>
  <si>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</si>
  <si>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</si>
  <si>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</si>
  <si>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</si>
  <si>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K2404156</t>
  </si>
  <si>
    <t>FK07610棉弹珠地布</t>
  </si>
  <si>
    <t>新颜纺织</t>
  </si>
  <si>
    <t>YES</t>
  </si>
  <si>
    <t>K2403218</t>
  </si>
  <si>
    <t>藏青</t>
  </si>
  <si>
    <t>制表时间：2024年3月20日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</si>
  <si>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</si>
  <si>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</si>
  <si>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</si>
  <si>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</si>
  <si>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</si>
  <si>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</si>
  <si>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</si>
  <si>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</si>
  <si>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</si>
  <si>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</si>
  <si>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源莱美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</si>
  <si>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</si>
  <si>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</si>
  <si>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</si>
  <si>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</si>
  <si>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</si>
  <si>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</si>
  <si>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</si>
  <si>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</si>
  <si>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</si>
  <si>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</si>
  <si>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</si>
  <si>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</si>
  <si>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</si>
  <si>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</si>
  <si>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</si>
  <si>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</si>
  <si>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</si>
  <si>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</si>
  <si>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</si>
  <si>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</si>
  <si>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</si>
  <si>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</si>
  <si>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</si>
  <si>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</si>
  <si>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</si>
  <si>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</si>
  <si>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</si>
  <si>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</si>
  <si>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</si>
  <si>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</si>
  <si>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</si>
  <si>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</si>
  <si>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</si>
  <si>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</si>
  <si>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</si>
  <si>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</si>
  <si>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</si>
  <si>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T400珠地</t>
  </si>
  <si>
    <t>左前胸</t>
  </si>
  <si>
    <t>转印标</t>
  </si>
  <si>
    <t>未脱色</t>
  </si>
  <si>
    <t>门襟、袖口、下摆</t>
  </si>
  <si>
    <t>无缝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</si>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</sst>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8" borderId="7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80" applyNumberFormat="0" applyAlignment="0" applyProtection="0">
      <alignment vertical="center"/>
    </xf>
    <xf numFmtId="0" fontId="45" fillId="10" borderId="81" applyNumberFormat="0" applyAlignment="0" applyProtection="0">
      <alignment vertical="center"/>
    </xf>
    <xf numFmtId="0" fontId="46" fillId="10" borderId="80" applyNumberFormat="0" applyAlignment="0" applyProtection="0">
      <alignment vertical="center"/>
    </xf>
    <xf numFmtId="0" fontId="47" fillId="11" borderId="82" applyNumberFormat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3" borderId="0" xfId="51" applyFont="1" applyFill="1" applyAlignment="1">
      <alignment horizontal="center"/>
    </xf>
    <xf numFmtId="0" fontId="14" fillId="3" borderId="0" xfId="51" applyFont="1" applyFill="1" applyAlignment="1">
      <alignment horizontal="center"/>
    </xf>
    <xf numFmtId="0" fontId="13" fillId="3" borderId="9" xfId="49" applyFont="1" applyFill="1" applyBorder="1" applyAlignment="1">
      <alignment horizontal="left" vertical="center"/>
    </xf>
    <xf numFmtId="0" fontId="14" fillId="3" borderId="10" xfId="49" applyFont="1" applyFill="1" applyBorder="1" applyAlignment="1">
      <alignment horizontal="center" vertical="center"/>
    </xf>
    <xf numFmtId="0" fontId="13" fillId="3" borderId="10" xfId="49" applyFont="1" applyFill="1" applyBorder="1">
      <alignment vertical="center"/>
    </xf>
    <xf numFmtId="0" fontId="14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4" xfId="50" applyFont="1" applyBorder="1" applyAlignment="1">
      <alignment horizontal="center"/>
    </xf>
    <xf numFmtId="176" fontId="18" fillId="0" borderId="2" xfId="50" applyNumberFormat="1" applyFont="1" applyBorder="1" applyAlignment="1">
      <alignment horizontal="center"/>
    </xf>
    <xf numFmtId="0" fontId="16" fillId="0" borderId="2" xfId="50" applyFont="1" applyBorder="1" applyAlignment="1">
      <alignment horizontal="center"/>
    </xf>
    <xf numFmtId="49" fontId="17" fillId="0" borderId="4" xfId="54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76" fontId="19" fillId="0" borderId="2" xfId="5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3" borderId="3" xfId="5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176" fontId="16" fillId="4" borderId="2" xfId="5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14" fillId="3" borderId="12" xfId="51" applyFont="1" applyFill="1" applyBorder="1" applyAlignment="1">
      <alignment horizontal="center"/>
    </xf>
    <xf numFmtId="0" fontId="13" fillId="3" borderId="0" xfId="51" applyFont="1" applyFill="1"/>
    <xf numFmtId="0" fontId="14" fillId="3" borderId="0" xfId="51" applyFont="1" applyFill="1"/>
    <xf numFmtId="0" fontId="0" fillId="3" borderId="0" xfId="52" applyFont="1" applyFill="1">
      <alignment vertical="center"/>
    </xf>
    <xf numFmtId="0" fontId="13" fillId="3" borderId="10" xfId="49" applyFont="1" applyFill="1" applyBorder="1" applyAlignment="1">
      <alignment horizontal="center" vertical="center"/>
    </xf>
    <xf numFmtId="0" fontId="14" fillId="3" borderId="13" xfId="49" applyFont="1" applyFill="1" applyBorder="1" applyAlignment="1">
      <alignment horizontal="center" vertical="center"/>
    </xf>
    <xf numFmtId="0" fontId="13" fillId="3" borderId="14" xfId="5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 vertical="center"/>
    </xf>
    <xf numFmtId="0" fontId="14" fillId="3" borderId="15" xfId="51" applyFont="1" applyFill="1" applyBorder="1" applyAlignment="1">
      <alignment horizontal="center" vertical="center"/>
    </xf>
    <xf numFmtId="49" fontId="14" fillId="3" borderId="2" xfId="52" applyNumberFormat="1" applyFont="1" applyFill="1" applyBorder="1" applyAlignment="1">
      <alignment horizontal="center" vertical="center"/>
    </xf>
    <xf numFmtId="49" fontId="13" fillId="3" borderId="16" xfId="52" applyNumberFormat="1" applyFont="1" applyFill="1" applyBorder="1" applyAlignment="1">
      <alignment horizontal="center" vertical="center"/>
    </xf>
    <xf numFmtId="49" fontId="14" fillId="3" borderId="6" xfId="52" applyNumberFormat="1" applyFont="1" applyFill="1" applyBorder="1" applyAlignment="1">
      <alignment horizontal="center" vertical="center"/>
    </xf>
    <xf numFmtId="49" fontId="14" fillId="3" borderId="14" xfId="52" applyNumberFormat="1" applyFont="1" applyFill="1" applyBorder="1" applyAlignment="1">
      <alignment horizontal="center" vertical="center"/>
    </xf>
    <xf numFmtId="49" fontId="13" fillId="3" borderId="14" xfId="52" applyNumberFormat="1" applyFont="1" applyFill="1" applyBorder="1" applyAlignment="1">
      <alignment horizontal="center" vertical="center"/>
    </xf>
    <xf numFmtId="49" fontId="13" fillId="3" borderId="3" xfId="52" applyNumberFormat="1" applyFont="1" applyFill="1" applyBorder="1" applyAlignment="1">
      <alignment horizontal="center" vertical="center"/>
    </xf>
    <xf numFmtId="49" fontId="13" fillId="3" borderId="17" xfId="52" applyNumberFormat="1" applyFont="1" applyFill="1" applyBorder="1" applyAlignment="1">
      <alignment horizontal="center" vertical="center"/>
    </xf>
    <xf numFmtId="49" fontId="13" fillId="3" borderId="18" xfId="52" applyNumberFormat="1" applyFont="1" applyFill="1" applyBorder="1" applyAlignment="1">
      <alignment horizontal="center" vertical="center"/>
    </xf>
    <xf numFmtId="49" fontId="13" fillId="3" borderId="12" xfId="51" applyNumberFormat="1" applyFont="1" applyFill="1" applyBorder="1" applyAlignment="1">
      <alignment horizont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9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0" fillId="0" borderId="0" xfId="49" applyAlignment="1">
      <alignment horizontal="left" vertical="center"/>
    </xf>
    <xf numFmtId="0" fontId="21" fillId="0" borderId="20" xfId="49" applyFont="1" applyBorder="1" applyAlignment="1">
      <alignment horizontal="center" vertical="top"/>
    </xf>
    <xf numFmtId="0" fontId="22" fillId="0" borderId="21" xfId="49" applyFont="1" applyBorder="1" applyAlignment="1">
      <alignment horizontal="left" vertical="center"/>
    </xf>
    <xf numFmtId="0" fontId="23" fillId="0" borderId="22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4" fillId="3" borderId="10" xfId="49" applyFont="1" applyFill="1" applyBorder="1">
      <alignment vertical="center"/>
    </xf>
    <xf numFmtId="0" fontId="14" fillId="3" borderId="10" xfId="49" applyFont="1" applyFill="1" applyBorder="1">
      <alignment vertical="center"/>
    </xf>
    <xf numFmtId="0" fontId="9" fillId="0" borderId="22" xfId="49" applyFont="1" applyBorder="1" applyAlignment="1">
      <alignment horizontal="center" vertical="center"/>
    </xf>
    <xf numFmtId="0" fontId="22" fillId="0" borderId="23" xfId="49" applyFont="1" applyBorder="1">
      <alignment vertical="center"/>
    </xf>
    <xf numFmtId="0" fontId="23" fillId="0" borderId="24" xfId="49" applyFont="1" applyBorder="1" applyAlignment="1">
      <alignment horizontal="center" vertical="center"/>
    </xf>
    <xf numFmtId="0" fontId="22" fillId="0" borderId="24" xfId="49" applyFont="1" applyBorder="1">
      <alignment vertical="center"/>
    </xf>
    <xf numFmtId="58" fontId="9" fillId="0" borderId="24" xfId="49" applyNumberFormat="1" applyFont="1" applyBorder="1" applyAlignment="1">
      <alignment horizontal="center" vertical="center"/>
    </xf>
    <xf numFmtId="0" fontId="9" fillId="0" borderId="24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5" xfId="49" applyFont="1" applyBorder="1">
      <alignment vertical="center"/>
    </xf>
    <xf numFmtId="0" fontId="23" fillId="0" borderId="26" xfId="49" applyFont="1" applyBorder="1" applyAlignment="1">
      <alignment horizontal="center" vertical="center"/>
    </xf>
    <xf numFmtId="0" fontId="22" fillId="0" borderId="26" xfId="49" applyFont="1" applyBorder="1">
      <alignment vertical="center"/>
    </xf>
    <xf numFmtId="0" fontId="9" fillId="0" borderId="26" xfId="49" applyFont="1" applyBorder="1">
      <alignment vertical="center"/>
    </xf>
    <xf numFmtId="0" fontId="9" fillId="0" borderId="26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0" xfId="49" applyFont="1">
      <alignment vertical="center"/>
    </xf>
    <xf numFmtId="0" fontId="9" fillId="0" borderId="0" xfId="49" applyFont="1">
      <alignment vertical="center"/>
    </xf>
    <xf numFmtId="0" fontId="9" fillId="0" borderId="0" xfId="49" applyFont="1" applyAlignment="1">
      <alignment horizontal="left" vertical="center"/>
    </xf>
    <xf numFmtId="0" fontId="22" fillId="0" borderId="21" xfId="49" applyFont="1" applyBorder="1">
      <alignment vertical="center"/>
    </xf>
    <xf numFmtId="0" fontId="22" fillId="0" borderId="22" xfId="49" applyFont="1" applyBorder="1">
      <alignment vertical="center"/>
    </xf>
    <xf numFmtId="0" fontId="9" fillId="0" borderId="27" xfId="49" applyFont="1" applyBorder="1" applyAlignment="1">
      <alignment horizontal="center" vertical="center"/>
    </xf>
    <xf numFmtId="0" fontId="9" fillId="0" borderId="28" xfId="49" applyFont="1" applyBorder="1" applyAlignment="1">
      <alignment horizontal="center" vertical="center"/>
    </xf>
    <xf numFmtId="0" fontId="9" fillId="0" borderId="24" xfId="49" applyFont="1" applyBorder="1" applyAlignment="1">
      <alignment horizontal="left" vertical="center"/>
    </xf>
    <xf numFmtId="0" fontId="9" fillId="0" borderId="24" xfId="49" applyFont="1" applyBorder="1">
      <alignment vertical="center"/>
    </xf>
    <xf numFmtId="0" fontId="9" fillId="0" borderId="29" xfId="49" applyFont="1" applyBorder="1" applyAlignment="1">
      <alignment horizontal="center" vertical="center"/>
    </xf>
    <xf numFmtId="0" fontId="9" fillId="0" borderId="30" xfId="49" applyFont="1" applyBorder="1" applyAlignment="1">
      <alignment horizontal="center" vertical="center"/>
    </xf>
    <xf numFmtId="0" fontId="15" fillId="0" borderId="31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9" fillId="0" borderId="23" xfId="49" applyFont="1" applyBorder="1" applyAlignment="1">
      <alignment horizontal="left" vertical="center"/>
    </xf>
    <xf numFmtId="0" fontId="9" fillId="0" borderId="31" xfId="49" applyFont="1" applyBorder="1" applyAlignment="1">
      <alignment horizontal="left" vertical="center"/>
    </xf>
    <xf numFmtId="0" fontId="9" fillId="0" borderId="30" xfId="49" applyFont="1" applyBorder="1" applyAlignment="1">
      <alignment horizontal="left" vertical="center"/>
    </xf>
    <xf numFmtId="0" fontId="9" fillId="0" borderId="23" xfId="49" applyFont="1" applyBorder="1" applyAlignment="1">
      <alignment horizontal="left" vertical="center" wrapText="1"/>
    </xf>
    <xf numFmtId="0" fontId="9" fillId="0" borderId="24" xfId="49" applyFont="1" applyBorder="1" applyAlignment="1">
      <alignment horizontal="left" vertical="center" wrapText="1"/>
    </xf>
    <xf numFmtId="0" fontId="22" fillId="0" borderId="25" xfId="49" applyFont="1" applyBorder="1" applyAlignment="1">
      <alignment horizontal="left" vertical="center"/>
    </xf>
    <xf numFmtId="0" fontId="20" fillId="0" borderId="26" xfId="49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2" fillId="0" borderId="33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9" fillId="0" borderId="31" xfId="49" applyFont="1" applyBorder="1" applyAlignment="1">
      <alignment horizontal="left" vertical="center" wrapText="1"/>
    </xf>
    <xf numFmtId="0" fontId="22" fillId="0" borderId="31" xfId="49" applyFont="1" applyBorder="1" applyAlignment="1">
      <alignment horizontal="left" vertical="center"/>
    </xf>
    <xf numFmtId="0" fontId="9" fillId="0" borderId="34" xfId="49" applyFont="1" applyBorder="1" applyAlignment="1">
      <alignment horizontal="left" vertical="center"/>
    </xf>
    <xf numFmtId="0" fontId="9" fillId="0" borderId="35" xfId="49" applyFont="1" applyBorder="1" applyAlignment="1">
      <alignment horizontal="left" vertical="center"/>
    </xf>
    <xf numFmtId="0" fontId="15" fillId="0" borderId="21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9" fillId="0" borderId="26" xfId="49" applyFont="1" applyBorder="1" applyAlignment="1">
      <alignment horizontal="center" vertical="center"/>
    </xf>
    <xf numFmtId="58" fontId="9" fillId="0" borderId="26" xfId="49" applyNumberFormat="1" applyFont="1" applyBorder="1">
      <alignment vertical="center"/>
    </xf>
    <xf numFmtId="0" fontId="22" fillId="0" borderId="26" xfId="49" applyFont="1" applyBorder="1" applyAlignment="1">
      <alignment horizontal="center" vertical="center"/>
    </xf>
    <xf numFmtId="0" fontId="9" fillId="0" borderId="37" xfId="49" applyFont="1" applyBorder="1" applyAlignment="1">
      <alignment horizontal="center" vertical="center"/>
    </xf>
    <xf numFmtId="0" fontId="22" fillId="0" borderId="38" xfId="49" applyFont="1" applyBorder="1" applyAlignment="1">
      <alignment horizontal="center" vertical="center"/>
    </xf>
    <xf numFmtId="0" fontId="9" fillId="0" borderId="38" xfId="49" applyFont="1" applyBorder="1" applyAlignment="1">
      <alignment horizontal="left" vertical="center"/>
    </xf>
    <xf numFmtId="0" fontId="9" fillId="0" borderId="39" xfId="49" applyFont="1" applyBorder="1" applyAlignment="1">
      <alignment horizontal="left" vertical="center"/>
    </xf>
    <xf numFmtId="0" fontId="9" fillId="0" borderId="40" xfId="49" applyFont="1" applyBorder="1" applyAlignment="1">
      <alignment horizontal="center" vertical="center"/>
    </xf>
    <xf numFmtId="0" fontId="9" fillId="0" borderId="41" xfId="49" applyFont="1" applyBorder="1" applyAlignment="1">
      <alignment horizontal="center" vertical="center"/>
    </xf>
    <xf numFmtId="0" fontId="15" fillId="0" borderId="41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9" fillId="0" borderId="41" xfId="49" applyFont="1" applyBorder="1" applyAlignment="1">
      <alignment horizontal="left" vertical="center"/>
    </xf>
    <xf numFmtId="0" fontId="9" fillId="0" borderId="38" xfId="49" applyFont="1" applyBorder="1" applyAlignment="1">
      <alignment horizontal="left" vertical="center" wrapText="1"/>
    </xf>
    <xf numFmtId="0" fontId="20" fillId="0" borderId="39" xfId="49" applyBorder="1" applyAlignment="1">
      <alignment horizontal="center" vertical="center"/>
    </xf>
    <xf numFmtId="0" fontId="22" fillId="0" borderId="40" xfId="49" applyFont="1" applyBorder="1" applyAlignment="1">
      <alignment horizontal="left" vertical="center"/>
    </xf>
    <xf numFmtId="0" fontId="9" fillId="0" borderId="42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9" fillId="0" borderId="39" xfId="49" applyFont="1" applyBorder="1" applyAlignment="1">
      <alignment horizontal="center" vertical="center"/>
    </xf>
    <xf numFmtId="0" fontId="13" fillId="3" borderId="10" xfId="49" applyFont="1" applyFill="1" applyBorder="1" applyAlignment="1">
      <alignment horizontal="left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15" xfId="52" applyFont="1" applyFill="1" applyBorder="1" applyAlignment="1">
      <alignment horizontal="center" vertical="center"/>
    </xf>
    <xf numFmtId="49" fontId="14" fillId="3" borderId="3" xfId="52" applyNumberFormat="1" applyFont="1" applyFill="1" applyBorder="1" applyAlignment="1">
      <alignment horizontal="center" vertical="center"/>
    </xf>
    <xf numFmtId="49" fontId="14" fillId="3" borderId="17" xfId="52" applyNumberFormat="1" applyFont="1" applyFill="1" applyBorder="1" applyAlignment="1">
      <alignment horizontal="center" vertical="center"/>
    </xf>
    <xf numFmtId="49" fontId="14" fillId="3" borderId="18" xfId="52" applyNumberFormat="1" applyFont="1" applyFill="1" applyBorder="1" applyAlignment="1">
      <alignment horizontal="center" vertical="center"/>
    </xf>
    <xf numFmtId="49" fontId="14" fillId="3" borderId="12" xfId="51" applyNumberFormat="1" applyFont="1" applyFill="1" applyBorder="1" applyAlignment="1">
      <alignment horizont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9" xfId="51" applyNumberFormat="1" applyFont="1" applyFill="1" applyBorder="1" applyAlignment="1">
      <alignment horizontal="center"/>
    </xf>
    <xf numFmtId="0" fontId="25" fillId="0" borderId="20" xfId="49" applyFont="1" applyBorder="1" applyAlignment="1">
      <alignment horizontal="center" vertical="top"/>
    </xf>
    <xf numFmtId="0" fontId="26" fillId="0" borderId="43" xfId="49" applyFont="1" applyBorder="1" applyAlignment="1">
      <alignment horizontal="left" vertical="center"/>
    </xf>
    <xf numFmtId="0" fontId="23" fillId="0" borderId="44" xfId="49" applyFont="1" applyBorder="1" applyAlignment="1">
      <alignment horizontal="center" vertical="center"/>
    </xf>
    <xf numFmtId="0" fontId="26" fillId="0" borderId="44" xfId="49" applyFont="1" applyBorder="1" applyAlignment="1">
      <alignment horizontal="center" vertical="center"/>
    </xf>
    <xf numFmtId="0" fontId="27" fillId="0" borderId="44" xfId="49" applyFont="1" applyBorder="1" applyAlignment="1">
      <alignment horizontal="center" vertical="center"/>
    </xf>
    <xf numFmtId="0" fontId="15" fillId="0" borderId="44" xfId="49" applyFont="1" applyBorder="1" applyAlignment="1">
      <alignment horizontal="left" vertical="center"/>
    </xf>
    <xf numFmtId="0" fontId="15" fillId="0" borderId="21" xfId="49" applyFont="1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5" fillId="0" borderId="37" xfId="49" applyFont="1" applyBorder="1" applyAlignment="1">
      <alignment horizontal="center" vertical="center"/>
    </xf>
    <xf numFmtId="0" fontId="26" fillId="0" borderId="21" xfId="49" applyFont="1" applyBorder="1" applyAlignment="1">
      <alignment horizontal="center" vertical="center"/>
    </xf>
    <xf numFmtId="0" fontId="26" fillId="0" borderId="22" xfId="49" applyFont="1" applyBorder="1" applyAlignment="1">
      <alignment horizontal="center" vertical="center"/>
    </xf>
    <xf numFmtId="0" fontId="26" fillId="0" borderId="37" xfId="49" applyFont="1" applyBorder="1" applyAlignment="1">
      <alignment horizontal="center" vertical="center"/>
    </xf>
    <xf numFmtId="0" fontId="15" fillId="0" borderId="23" xfId="49" applyFont="1" applyBorder="1" applyAlignment="1">
      <alignment horizontal="left" vertical="center"/>
    </xf>
    <xf numFmtId="0" fontId="23" fillId="0" borderId="38" xfId="49" applyFont="1" applyBorder="1" applyAlignment="1">
      <alignment horizontal="center" vertical="center"/>
    </xf>
    <xf numFmtId="0" fontId="15" fillId="0" borderId="24" xfId="49" applyFont="1" applyBorder="1" applyAlignment="1">
      <alignment horizontal="left" vertical="center"/>
    </xf>
    <xf numFmtId="14" fontId="23" fillId="0" borderId="24" xfId="49" applyNumberFormat="1" applyFont="1" applyBorder="1" applyAlignment="1">
      <alignment horizontal="center" vertical="center"/>
    </xf>
    <xf numFmtId="14" fontId="23" fillId="0" borderId="38" xfId="49" applyNumberFormat="1" applyFont="1" applyBorder="1" applyAlignment="1">
      <alignment horizontal="center" vertical="center"/>
    </xf>
    <xf numFmtId="0" fontId="15" fillId="0" borderId="23" xfId="49" applyFont="1" applyBorder="1">
      <alignment vertical="center"/>
    </xf>
    <xf numFmtId="0" fontId="9" fillId="0" borderId="38" xfId="49" applyFont="1" applyBorder="1" applyAlignment="1">
      <alignment horizontal="center" vertical="center"/>
    </xf>
    <xf numFmtId="0" fontId="15" fillId="0" borderId="23" xfId="49" applyFont="1" applyBorder="1" applyAlignment="1">
      <alignment horizontal="center" vertical="center"/>
    </xf>
    <xf numFmtId="0" fontId="23" fillId="0" borderId="23" xfId="49" applyFont="1" applyBorder="1" applyAlignment="1">
      <alignment horizontal="left" vertical="center"/>
    </xf>
    <xf numFmtId="0" fontId="15" fillId="0" borderId="25" xfId="49" applyFont="1" applyBorder="1" applyAlignment="1">
      <alignment horizontal="left" vertical="center"/>
    </xf>
    <xf numFmtId="0" fontId="23" fillId="0" borderId="39" xfId="49" applyFont="1" applyBorder="1" applyAlignment="1">
      <alignment horizontal="center" vertical="center"/>
    </xf>
    <xf numFmtId="0" fontId="15" fillId="0" borderId="26" xfId="49" applyFont="1" applyBorder="1" applyAlignment="1">
      <alignment horizontal="left" vertical="center"/>
    </xf>
    <xf numFmtId="14" fontId="23" fillId="0" borderId="26" xfId="49" applyNumberFormat="1" applyFont="1" applyBorder="1" applyAlignment="1">
      <alignment horizontal="center" vertical="center"/>
    </xf>
    <xf numFmtId="14" fontId="23" fillId="0" borderId="39" xfId="49" applyNumberFormat="1" applyFont="1" applyBorder="1" applyAlignment="1">
      <alignment horizontal="center" vertical="center"/>
    </xf>
    <xf numFmtId="0" fontId="23" fillId="0" borderId="25" xfId="49" applyFont="1" applyBorder="1" applyAlignment="1">
      <alignment horizontal="left" vertical="center"/>
    </xf>
    <xf numFmtId="0" fontId="26" fillId="0" borderId="0" xfId="49" applyFont="1" applyAlignment="1">
      <alignment horizontal="left" vertical="center"/>
    </xf>
    <xf numFmtId="0" fontId="15" fillId="0" borderId="21" xfId="49" applyFont="1" applyBorder="1">
      <alignment vertical="center"/>
    </xf>
    <xf numFmtId="0" fontId="20" fillId="0" borderId="22" xfId="49" applyBorder="1" applyAlignment="1">
      <alignment horizontal="left" vertical="center"/>
    </xf>
    <xf numFmtId="0" fontId="23" fillId="0" borderId="22" xfId="49" applyFont="1" applyBorder="1" applyAlignment="1">
      <alignment horizontal="left" vertical="center"/>
    </xf>
    <xf numFmtId="0" fontId="20" fillId="0" borderId="22" xfId="49" applyBorder="1">
      <alignment vertical="center"/>
    </xf>
    <xf numFmtId="0" fontId="15" fillId="0" borderId="22" xfId="49" applyFont="1" applyBorder="1">
      <alignment vertical="center"/>
    </xf>
    <xf numFmtId="0" fontId="20" fillId="0" borderId="24" xfId="49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0" fillId="0" borderId="24" xfId="49" applyBorder="1">
      <alignment vertical="center"/>
    </xf>
    <xf numFmtId="0" fontId="15" fillId="0" borderId="24" xfId="49" applyFont="1" applyBorder="1">
      <alignment vertical="center"/>
    </xf>
    <xf numFmtId="0" fontId="15" fillId="0" borderId="0" xfId="49" applyFont="1" applyAlignment="1">
      <alignment horizontal="left" vertical="center"/>
    </xf>
    <xf numFmtId="0" fontId="9" fillId="0" borderId="21" xfId="49" applyFont="1" applyBorder="1" applyAlignment="1">
      <alignment horizontal="left" vertical="center"/>
    </xf>
    <xf numFmtId="0" fontId="9" fillId="0" borderId="22" xfId="49" applyFont="1" applyBorder="1" applyAlignment="1">
      <alignment horizontal="left" vertical="center"/>
    </xf>
    <xf numFmtId="0" fontId="9" fillId="0" borderId="36" xfId="49" applyFont="1" applyBorder="1" applyAlignment="1">
      <alignment horizontal="left" vertical="center"/>
    </xf>
    <xf numFmtId="0" fontId="9" fillId="0" borderId="29" xfId="49" applyFont="1" applyBorder="1" applyAlignment="1">
      <alignment horizontal="left" vertical="center"/>
    </xf>
    <xf numFmtId="0" fontId="23" fillId="0" borderId="26" xfId="49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5" fillId="0" borderId="25" xfId="49" applyFont="1" applyBorder="1" applyAlignment="1">
      <alignment horizontal="center" vertical="center"/>
    </xf>
    <xf numFmtId="0" fontId="15" fillId="0" borderId="26" xfId="49" applyFont="1" applyBorder="1" applyAlignment="1">
      <alignment horizontal="center" vertical="center"/>
    </xf>
    <xf numFmtId="0" fontId="15" fillId="0" borderId="24" xfId="49" applyFont="1" applyBorder="1" applyAlignment="1">
      <alignment horizontal="center" vertical="center"/>
    </xf>
    <xf numFmtId="0" fontId="15" fillId="0" borderId="34" xfId="49" applyFont="1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6" fillId="0" borderId="45" xfId="49" applyFont="1" applyBorder="1">
      <alignment vertical="center"/>
    </xf>
    <xf numFmtId="0" fontId="23" fillId="0" borderId="46" xfId="49" applyFont="1" applyBorder="1" applyAlignment="1">
      <alignment horizontal="center" vertical="center"/>
    </xf>
    <xf numFmtId="0" fontId="26" fillId="0" borderId="46" xfId="49" applyFont="1" applyBorder="1">
      <alignment vertical="center"/>
    </xf>
    <xf numFmtId="0" fontId="23" fillId="0" borderId="46" xfId="49" applyFont="1" applyBorder="1">
      <alignment vertical="center"/>
    </xf>
    <xf numFmtId="58" fontId="20" fillId="0" borderId="46" xfId="49" applyNumberFormat="1" applyBorder="1">
      <alignment vertical="center"/>
    </xf>
    <xf numFmtId="0" fontId="26" fillId="0" borderId="46" xfId="49" applyFont="1" applyBorder="1" applyAlignment="1">
      <alignment horizontal="center" vertical="center"/>
    </xf>
    <xf numFmtId="0" fontId="26" fillId="0" borderId="47" xfId="49" applyFont="1" applyBorder="1" applyAlignment="1">
      <alignment horizontal="left" vertical="center"/>
    </xf>
    <xf numFmtId="0" fontId="26" fillId="0" borderId="46" xfId="49" applyFont="1" applyBorder="1" applyAlignment="1">
      <alignment horizontal="left" vertical="center"/>
    </xf>
    <xf numFmtId="0" fontId="26" fillId="0" borderId="48" xfId="49" applyFont="1" applyBorder="1" applyAlignment="1">
      <alignment horizontal="center" vertical="center"/>
    </xf>
    <xf numFmtId="0" fontId="26" fillId="0" borderId="49" xfId="49" applyFont="1" applyBorder="1" applyAlignment="1">
      <alignment horizontal="center" vertical="center"/>
    </xf>
    <xf numFmtId="0" fontId="26" fillId="0" borderId="25" xfId="49" applyFont="1" applyBorder="1" applyAlignment="1">
      <alignment horizontal="center" vertical="center"/>
    </xf>
    <xf numFmtId="0" fontId="26" fillId="0" borderId="26" xfId="49" applyFont="1" applyBorder="1" applyAlignment="1">
      <alignment horizontal="center" vertical="center"/>
    </xf>
    <xf numFmtId="0" fontId="20" fillId="0" borderId="44" xfId="49" applyBorder="1" applyAlignment="1">
      <alignment horizontal="center" vertical="center"/>
    </xf>
    <xf numFmtId="0" fontId="20" fillId="0" borderId="50" xfId="49" applyBorder="1" applyAlignment="1">
      <alignment horizontal="center" vertical="center"/>
    </xf>
    <xf numFmtId="0" fontId="23" fillId="0" borderId="38" xfId="49" applyFont="1" applyBorder="1" applyAlignment="1">
      <alignment horizontal="left" vertical="center"/>
    </xf>
    <xf numFmtId="0" fontId="15" fillId="0" borderId="38" xfId="49" applyFont="1" applyBorder="1" applyAlignment="1">
      <alignment horizontal="center" vertical="center"/>
    </xf>
    <xf numFmtId="0" fontId="23" fillId="0" borderId="39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5" fillId="0" borderId="39" xfId="49" applyFont="1" applyBorder="1" applyAlignment="1">
      <alignment horizontal="center" vertical="center"/>
    </xf>
    <xf numFmtId="0" fontId="15" fillId="0" borderId="42" xfId="49" applyFont="1" applyBorder="1" applyAlignment="1">
      <alignment horizontal="left" vertical="center"/>
    </xf>
    <xf numFmtId="0" fontId="23" fillId="0" borderId="40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0" fontId="23" fillId="0" borderId="51" xfId="49" applyFont="1" applyBorder="1" applyAlignment="1">
      <alignment horizontal="center" vertical="center"/>
    </xf>
    <xf numFmtId="0" fontId="26" fillId="0" borderId="52" xfId="49" applyFont="1" applyBorder="1" applyAlignment="1">
      <alignment horizontal="left" vertical="center"/>
    </xf>
    <xf numFmtId="0" fontId="26" fillId="0" borderId="53" xfId="49" applyFont="1" applyBorder="1" applyAlignment="1">
      <alignment horizontal="center" vertical="center"/>
    </xf>
    <xf numFmtId="0" fontId="26" fillId="0" borderId="39" xfId="49" applyFont="1" applyBorder="1" applyAlignment="1">
      <alignment horizontal="center" vertical="center"/>
    </xf>
    <xf numFmtId="0" fontId="20" fillId="0" borderId="46" xfId="49" applyBorder="1" applyAlignment="1">
      <alignment horizontal="center" vertical="center"/>
    </xf>
    <xf numFmtId="0" fontId="20" fillId="0" borderId="51" xfId="49" applyBorder="1" applyAlignment="1">
      <alignment horizontal="center" vertical="center"/>
    </xf>
    <xf numFmtId="0" fontId="13" fillId="3" borderId="9" xfId="49" applyFont="1" applyFill="1" applyBorder="1" applyAlignment="1">
      <alignment horizontal="center" vertical="center"/>
    </xf>
    <xf numFmtId="0" fontId="14" fillId="3" borderId="54" xfId="51" applyFont="1" applyFill="1" applyBorder="1" applyAlignment="1">
      <alignment horizontal="center"/>
    </xf>
    <xf numFmtId="0" fontId="14" fillId="3" borderId="8" xfId="51" applyFont="1" applyFill="1" applyBorder="1" applyAlignment="1">
      <alignment horizontal="center"/>
    </xf>
    <xf numFmtId="0" fontId="14" fillId="3" borderId="4" xfId="51" applyFont="1" applyFill="1" applyBorder="1" applyAlignment="1">
      <alignment horizontal="center"/>
    </xf>
    <xf numFmtId="49" fontId="14" fillId="3" borderId="16" xfId="52" applyNumberFormat="1" applyFont="1" applyFill="1" applyBorder="1" applyAlignment="1">
      <alignment horizontal="center" vertical="center"/>
    </xf>
    <xf numFmtId="49" fontId="14" fillId="3" borderId="55" xfId="52" applyNumberFormat="1" applyFont="1" applyFill="1" applyBorder="1" applyAlignment="1">
      <alignment horizontal="center" vertical="center"/>
    </xf>
    <xf numFmtId="49" fontId="14" fillId="3" borderId="56" xfId="52" applyNumberFormat="1" applyFont="1" applyFill="1" applyBorder="1" applyAlignment="1">
      <alignment horizontal="center" vertical="center"/>
    </xf>
    <xf numFmtId="49" fontId="14" fillId="3" borderId="8" xfId="51" applyNumberFormat="1" applyFont="1" applyFill="1" applyBorder="1" applyAlignment="1">
      <alignment horizontal="center"/>
    </xf>
    <xf numFmtId="49" fontId="14" fillId="3" borderId="57" xfId="51" applyNumberFormat="1" applyFont="1" applyFill="1" applyBorder="1" applyAlignment="1">
      <alignment horizontal="center"/>
    </xf>
    <xf numFmtId="49" fontId="14" fillId="3" borderId="0" xfId="52" applyNumberFormat="1" applyFont="1" applyFill="1" applyAlignment="1">
      <alignment horizontal="center" vertical="center"/>
    </xf>
    <xf numFmtId="49" fontId="14" fillId="3" borderId="58" xfId="51" applyNumberFormat="1" applyFont="1" applyFill="1" applyBorder="1" applyAlignment="1">
      <alignment horizontal="center"/>
    </xf>
    <xf numFmtId="49" fontId="14" fillId="3" borderId="55" xfId="51" applyNumberFormat="1" applyFont="1" applyFill="1" applyBorder="1" applyAlignment="1">
      <alignment horizontal="center"/>
    </xf>
    <xf numFmtId="0" fontId="0" fillId="3" borderId="2" xfId="52" applyFont="1" applyFill="1" applyBorder="1">
      <alignment vertical="center"/>
    </xf>
    <xf numFmtId="0" fontId="28" fillId="0" borderId="20" xfId="49" applyFont="1" applyBorder="1" applyAlignment="1">
      <alignment horizontal="center" vertical="top"/>
    </xf>
    <xf numFmtId="0" fontId="23" fillId="0" borderId="29" xfId="49" applyFont="1" applyBorder="1" applyAlignment="1">
      <alignment horizontal="left" vertical="center"/>
    </xf>
    <xf numFmtId="0" fontId="15" fillId="0" borderId="25" xfId="49" applyFont="1" applyBorder="1">
      <alignment vertical="center"/>
    </xf>
    <xf numFmtId="0" fontId="15" fillId="0" borderId="59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15" fillId="0" borderId="48" xfId="49" applyFont="1" applyBorder="1">
      <alignment vertical="center"/>
    </xf>
    <xf numFmtId="0" fontId="20" fillId="0" borderId="49" xfId="49" applyBorder="1" applyAlignment="1">
      <alignment horizontal="left" vertical="center"/>
    </xf>
    <xf numFmtId="0" fontId="23" fillId="0" borderId="49" xfId="49" applyFont="1" applyBorder="1" applyAlignment="1">
      <alignment horizontal="left" vertical="center"/>
    </xf>
    <xf numFmtId="0" fontId="20" fillId="0" borderId="49" xfId="49" applyBorder="1">
      <alignment vertical="center"/>
    </xf>
    <xf numFmtId="0" fontId="15" fillId="0" borderId="49" xfId="49" applyFont="1" applyBorder="1">
      <alignment vertical="center"/>
    </xf>
    <xf numFmtId="0" fontId="15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20" fillId="0" borderId="49" xfId="49" applyBorder="1" applyAlignment="1">
      <alignment horizontal="center" vertical="center"/>
    </xf>
    <xf numFmtId="0" fontId="20" fillId="0" borderId="24" xfId="49" applyBorder="1" applyAlignment="1">
      <alignment horizontal="center" vertical="center"/>
    </xf>
    <xf numFmtId="0" fontId="15" fillId="0" borderId="34" xfId="49" applyFont="1" applyBorder="1" applyAlignment="1">
      <alignment horizontal="left" vertical="center" wrapText="1"/>
    </xf>
    <xf numFmtId="0" fontId="15" fillId="0" borderId="35" xfId="49" applyFont="1" applyBorder="1" applyAlignment="1">
      <alignment horizontal="left" vertical="center" wrapText="1"/>
    </xf>
    <xf numFmtId="0" fontId="15" fillId="0" borderId="48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29" fillId="0" borderId="60" xfId="49" applyFont="1" applyBorder="1" applyAlignment="1">
      <alignment horizontal="left" vertical="center" wrapText="1"/>
    </xf>
    <xf numFmtId="9" fontId="23" fillId="0" borderId="24" xfId="49" applyNumberFormat="1" applyFont="1" applyBorder="1" applyAlignment="1">
      <alignment horizontal="center" vertical="center"/>
    </xf>
    <xf numFmtId="0" fontId="26" fillId="0" borderId="47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9" fontId="23" fillId="0" borderId="33" xfId="49" applyNumberFormat="1" applyFont="1" applyBorder="1" applyAlignment="1">
      <alignment horizontal="left" vertical="center"/>
    </xf>
    <xf numFmtId="9" fontId="23" fillId="0" borderId="28" xfId="49" applyNumberFormat="1" applyFont="1" applyBorder="1" applyAlignment="1">
      <alignment horizontal="left" vertical="center"/>
    </xf>
    <xf numFmtId="9" fontId="23" fillId="0" borderId="34" xfId="49" applyNumberFormat="1" applyFont="1" applyBorder="1" applyAlignment="1">
      <alignment horizontal="left" vertical="center"/>
    </xf>
    <xf numFmtId="9" fontId="23" fillId="0" borderId="35" xfId="49" applyNumberFormat="1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2" fillId="0" borderId="61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6" fillId="0" borderId="32" xfId="49" applyFont="1" applyBorder="1" applyAlignment="1">
      <alignment horizontal="left" vertical="center"/>
    </xf>
    <xf numFmtId="0" fontId="23" fillId="0" borderId="62" xfId="49" applyFont="1" applyBorder="1" applyAlignment="1">
      <alignment horizontal="left" vertical="center"/>
    </xf>
    <xf numFmtId="0" fontId="23" fillId="0" borderId="63" xfId="49" applyFont="1" applyBorder="1" applyAlignment="1">
      <alignment horizontal="left" vertical="center"/>
    </xf>
    <xf numFmtId="0" fontId="15" fillId="4" borderId="25" xfId="49" applyFont="1" applyFill="1" applyBorder="1" applyAlignment="1">
      <alignment horizontal="left" vertical="center"/>
    </xf>
    <xf numFmtId="0" fontId="15" fillId="4" borderId="26" xfId="49" applyFont="1" applyFill="1" applyBorder="1" applyAlignment="1">
      <alignment horizontal="left" vertical="center"/>
    </xf>
    <xf numFmtId="0" fontId="26" fillId="0" borderId="43" xfId="49" applyFont="1" applyBorder="1">
      <alignment vertical="center"/>
    </xf>
    <xf numFmtId="0" fontId="30" fillId="0" borderId="46" xfId="49" applyFont="1" applyBorder="1" applyAlignment="1">
      <alignment horizontal="center" vertical="center"/>
    </xf>
    <xf numFmtId="0" fontId="26" fillId="0" borderId="44" xfId="49" applyFont="1" applyBorder="1">
      <alignment vertical="center"/>
    </xf>
    <xf numFmtId="0" fontId="23" fillId="0" borderId="64" xfId="49" applyFont="1" applyBorder="1">
      <alignment vertical="center"/>
    </xf>
    <xf numFmtId="0" fontId="26" fillId="0" borderId="64" xfId="49" applyFont="1" applyBorder="1">
      <alignment vertical="center"/>
    </xf>
    <xf numFmtId="58" fontId="20" fillId="0" borderId="44" xfId="49" applyNumberFormat="1" applyBorder="1">
      <alignment vertical="center"/>
    </xf>
    <xf numFmtId="0" fontId="26" fillId="0" borderId="32" xfId="49" applyFont="1" applyBorder="1" applyAlignment="1">
      <alignment horizontal="center" vertical="center"/>
    </xf>
    <xf numFmtId="0" fontId="23" fillId="0" borderId="59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0" fillId="0" borderId="64" xfId="49" applyBorder="1">
      <alignment vertical="center"/>
    </xf>
    <xf numFmtId="0" fontId="15" fillId="0" borderId="65" xfId="49" applyFont="1" applyBorder="1" applyAlignment="1">
      <alignment horizontal="left" vertical="center"/>
    </xf>
    <xf numFmtId="0" fontId="23" fillId="0" borderId="53" xfId="49" applyFont="1" applyBorder="1" applyAlignment="1">
      <alignment horizontal="left" vertical="center"/>
    </xf>
    <xf numFmtId="0" fontId="15" fillId="0" borderId="0" xfId="49" applyFont="1">
      <alignment vertical="center"/>
    </xf>
    <xf numFmtId="0" fontId="15" fillId="0" borderId="42" xfId="49" applyFont="1" applyBorder="1" applyAlignment="1">
      <alignment horizontal="left" vertical="center" wrapText="1"/>
    </xf>
    <xf numFmtId="0" fontId="15" fillId="0" borderId="53" xfId="49" applyFont="1" applyBorder="1" applyAlignment="1">
      <alignment horizontal="left" vertical="center"/>
    </xf>
    <xf numFmtId="0" fontId="31" fillId="0" borderId="38" xfId="49" applyFont="1" applyBorder="1" applyAlignment="1">
      <alignment horizontal="left" vertical="center" wrapText="1"/>
    </xf>
    <xf numFmtId="0" fontId="31" fillId="0" borderId="38" xfId="49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9" fontId="23" fillId="0" borderId="40" xfId="49" applyNumberFormat="1" applyFont="1" applyBorder="1" applyAlignment="1">
      <alignment horizontal="left" vertical="center"/>
    </xf>
    <xf numFmtId="9" fontId="23" fillId="0" borderId="42" xfId="49" applyNumberFormat="1" applyFont="1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23" fillId="0" borderId="66" xfId="49" applyFont="1" applyBorder="1" applyAlignment="1">
      <alignment horizontal="left" vertical="center"/>
    </xf>
    <xf numFmtId="0" fontId="15" fillId="4" borderId="39" xfId="49" applyFont="1" applyFill="1" applyBorder="1" applyAlignment="1">
      <alignment horizontal="left" vertical="center"/>
    </xf>
    <xf numFmtId="0" fontId="26" fillId="0" borderId="67" xfId="49" applyFont="1" applyBorder="1" applyAlignment="1">
      <alignment horizontal="center" vertical="center"/>
    </xf>
    <xf numFmtId="0" fontId="23" fillId="0" borderId="64" xfId="49" applyFont="1" applyBorder="1" applyAlignment="1">
      <alignment horizontal="center" vertical="center"/>
    </xf>
    <xf numFmtId="0" fontId="23" fillId="0" borderId="65" xfId="49" applyFont="1" applyBorder="1" applyAlignment="1">
      <alignment horizontal="center" vertical="center"/>
    </xf>
    <xf numFmtId="0" fontId="23" fillId="0" borderId="65" xfId="49" applyFont="1" applyBorder="1" applyAlignment="1">
      <alignment horizontal="left"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/>
    <xf numFmtId="0" fontId="33" fillId="0" borderId="2" xfId="0" applyFont="1" applyBorder="1"/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2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/>
    </xf>
    <xf numFmtId="0" fontId="33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91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64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66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24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06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06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06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90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90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847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85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85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67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13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857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84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84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38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6</xdr:row>
          <xdr:rowOff>142875</xdr:rowOff>
        </xdr:from>
        <xdr:to>
          <xdr:col>3</xdr:col>
          <xdr:colOff>38100</xdr:colOff>
          <xdr:row>7</xdr:row>
          <xdr:rowOff>161925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876425" y="1400175"/>
              <a:ext cx="438150" cy="20955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952500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732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952500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224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952500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462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952500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732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952500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732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L13" sqref="L13"/>
    </sheetView>
  </sheetViews>
  <sheetFormatPr defaultColWidth="11" defaultRowHeight="14.25" outlineLevelCol="1"/>
  <cols>
    <col min="1" max="1" width="5.5" customWidth="1"/>
    <col min="2" max="2" width="96.375" style="367" customWidth="1"/>
    <col min="3" max="3" width="10.125" customWidth="1"/>
  </cols>
  <sheetData>
    <row r="1" ht="21" customHeight="1" spans="1:2">
      <c r="A1" s="368"/>
      <c r="B1" s="369" t="s">
        <v>0</v>
      </c>
    </row>
    <row r="2" spans="1:2">
      <c r="A2" s="14">
        <v>1</v>
      </c>
      <c r="B2" s="370" t="s">
        <v>1</v>
      </c>
    </row>
    <row r="3" spans="1:2">
      <c r="A3" s="14">
        <v>2</v>
      </c>
      <c r="B3" s="370" t="s">
        <v>2</v>
      </c>
    </row>
    <row r="4" spans="1:2">
      <c r="A4" s="14">
        <v>3</v>
      </c>
      <c r="B4" s="370" t="s">
        <v>3</v>
      </c>
    </row>
    <row r="5" spans="1:2">
      <c r="A5" s="14">
        <v>4</v>
      </c>
      <c r="B5" s="370" t="s">
        <v>4</v>
      </c>
    </row>
    <row r="6" spans="1:2">
      <c r="A6" s="14">
        <v>5</v>
      </c>
      <c r="B6" s="370" t="s">
        <v>5</v>
      </c>
    </row>
    <row r="7" ht="13.5" customHeight="1" spans="1:2">
      <c r="A7" s="14">
        <v>6</v>
      </c>
      <c r="B7" s="370" t="s">
        <v>6</v>
      </c>
    </row>
    <row r="8" s="366" customFormat="1" ht="15" customHeight="1" spans="1:2">
      <c r="A8" s="371">
        <v>7</v>
      </c>
      <c r="B8" s="372" t="s">
        <v>7</v>
      </c>
    </row>
    <row r="9" spans="1:2">
      <c r="A9" s="14"/>
      <c r="B9" s="370"/>
    </row>
    <row r="10" ht="18.95" customHeight="1" spans="1:2">
      <c r="A10" s="368"/>
      <c r="B10" s="373" t="s">
        <v>8</v>
      </c>
    </row>
    <row r="11" ht="15.95" customHeight="1" spans="1:2">
      <c r="A11" s="14">
        <v>1</v>
      </c>
      <c r="B11" s="374" t="s">
        <v>9</v>
      </c>
    </row>
    <row r="12" spans="1:2">
      <c r="A12" s="14">
        <v>2</v>
      </c>
      <c r="B12" s="370" t="s">
        <v>10</v>
      </c>
    </row>
    <row r="13" spans="1:2">
      <c r="A13" s="14">
        <v>3</v>
      </c>
      <c r="B13" s="372" t="s">
        <v>11</v>
      </c>
    </row>
    <row r="14" spans="1:2">
      <c r="A14" s="14">
        <v>4</v>
      </c>
      <c r="B14" s="370" t="s">
        <v>12</v>
      </c>
    </row>
    <row r="15" spans="1:2">
      <c r="A15" s="14">
        <v>5</v>
      </c>
      <c r="B15" s="370" t="s">
        <v>13</v>
      </c>
    </row>
    <row r="16" spans="1:2">
      <c r="A16" s="14">
        <v>6</v>
      </c>
      <c r="B16" s="370" t="s">
        <v>14</v>
      </c>
    </row>
    <row r="17" spans="1:2">
      <c r="A17" s="14">
        <v>7</v>
      </c>
      <c r="B17" s="370" t="s">
        <v>15</v>
      </c>
    </row>
    <row r="18" spans="1:2">
      <c r="A18" s="14"/>
      <c r="B18" s="370"/>
    </row>
    <row r="19" ht="20.25" spans="1:2">
      <c r="A19" s="368"/>
      <c r="B19" s="369" t="s">
        <v>16</v>
      </c>
    </row>
    <row r="20" spans="1:2">
      <c r="A20" s="14">
        <v>1</v>
      </c>
      <c r="B20" s="370" t="s">
        <v>17</v>
      </c>
    </row>
    <row r="21" spans="1:2">
      <c r="A21" s="14">
        <v>2</v>
      </c>
      <c r="B21" s="370" t="s">
        <v>18</v>
      </c>
    </row>
    <row r="22" spans="1:2">
      <c r="A22" s="14">
        <v>3</v>
      </c>
      <c r="B22" s="370" t="s">
        <v>19</v>
      </c>
    </row>
    <row r="23" spans="1:2">
      <c r="A23" s="14">
        <v>4</v>
      </c>
      <c r="B23" s="370" t="s">
        <v>20</v>
      </c>
    </row>
    <row r="24" spans="1:2">
      <c r="A24" s="14">
        <v>5</v>
      </c>
      <c r="B24" s="370" t="s">
        <v>21</v>
      </c>
    </row>
    <row r="25" spans="1:2">
      <c r="A25" s="14">
        <v>6</v>
      </c>
      <c r="B25" s="370" t="s">
        <v>22</v>
      </c>
    </row>
    <row r="26" spans="1:2">
      <c r="A26" s="14">
        <v>7</v>
      </c>
      <c r="B26" s="370" t="s">
        <v>23</v>
      </c>
    </row>
    <row r="27" spans="1:2">
      <c r="A27" s="14"/>
      <c r="B27" s="370"/>
    </row>
    <row r="28" ht="20.25" spans="1:2">
      <c r="A28" s="368"/>
      <c r="B28" s="369" t="s">
        <v>24</v>
      </c>
    </row>
    <row r="29" spans="1:2">
      <c r="A29" s="14">
        <v>1</v>
      </c>
      <c r="B29" s="370" t="s">
        <v>25</v>
      </c>
    </row>
    <row r="30" spans="1:2">
      <c r="A30" s="14">
        <v>2</v>
      </c>
      <c r="B30" s="370" t="s">
        <v>26</v>
      </c>
    </row>
    <row r="31" spans="1:2">
      <c r="A31" s="14">
        <v>3</v>
      </c>
      <c r="B31" s="370" t="s">
        <v>27</v>
      </c>
    </row>
    <row r="32" spans="1:2">
      <c r="A32" s="14">
        <v>4</v>
      </c>
      <c r="B32" s="370" t="s">
        <v>28</v>
      </c>
    </row>
    <row r="33" spans="1:2">
      <c r="A33" s="14">
        <v>5</v>
      </c>
      <c r="B33" s="370" t="s">
        <v>29</v>
      </c>
    </row>
    <row r="34" spans="1:2">
      <c r="A34" s="14">
        <v>6</v>
      </c>
      <c r="B34" s="370" t="s">
        <v>30</v>
      </c>
    </row>
    <row r="35" spans="1:2">
      <c r="A35" s="14">
        <v>7</v>
      </c>
      <c r="B35" s="370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PageLayoutView="125" workbookViewId="0">
      <selection activeCell="L13" sqref="L13"/>
    </sheetView>
  </sheetViews>
  <sheetFormatPr defaultColWidth="9" defaultRowHeight="14.25" outlineLevelRow="7"/>
  <cols>
    <col min="1" max="1" width="7" customWidth="1"/>
    <col min="2" max="2" width="13.25" customWidth="1"/>
    <col min="3" max="3" width="12.125" customWidth="1"/>
    <col min="4" max="4" width="15" customWidth="1"/>
    <col min="5" max="5" width="12.125" customWidth="1"/>
    <col min="6" max="6" width="20.8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302</v>
      </c>
      <c r="B2" s="5" t="s">
        <v>307</v>
      </c>
      <c r="C2" s="5" t="s">
        <v>303</v>
      </c>
      <c r="D2" s="5" t="s">
        <v>304</v>
      </c>
      <c r="E2" s="5" t="s">
        <v>305</v>
      </c>
      <c r="F2" s="5" t="s">
        <v>306</v>
      </c>
      <c r="G2" s="4" t="s">
        <v>328</v>
      </c>
      <c r="H2" s="4"/>
      <c r="I2" s="4" t="s">
        <v>329</v>
      </c>
      <c r="J2" s="4"/>
      <c r="K2" s="6" t="s">
        <v>330</v>
      </c>
      <c r="L2" s="48" t="s">
        <v>331</v>
      </c>
      <c r="M2" s="22" t="s">
        <v>332</v>
      </c>
    </row>
    <row r="3" s="1" customFormat="1" ht="16.5" spans="1:13">
      <c r="A3" s="4"/>
      <c r="B3" s="7"/>
      <c r="C3" s="7"/>
      <c r="D3" s="7"/>
      <c r="E3" s="7"/>
      <c r="F3" s="7"/>
      <c r="G3" s="4" t="s">
        <v>333</v>
      </c>
      <c r="H3" s="4" t="s">
        <v>334</v>
      </c>
      <c r="I3" s="4" t="s">
        <v>333</v>
      </c>
      <c r="J3" s="4" t="s">
        <v>334</v>
      </c>
      <c r="K3" s="8"/>
      <c r="L3" s="49"/>
      <c r="M3" s="23"/>
    </row>
    <row r="4" spans="1:13">
      <c r="A4" s="10">
        <v>1</v>
      </c>
      <c r="B4" s="10" t="s">
        <v>335</v>
      </c>
      <c r="C4" s="25" t="s">
        <v>318</v>
      </c>
      <c r="D4" s="10" t="s">
        <v>319</v>
      </c>
      <c r="E4" s="10" t="s">
        <v>115</v>
      </c>
      <c r="F4" s="11" t="s">
        <v>60</v>
      </c>
      <c r="G4" s="12">
        <v>1</v>
      </c>
      <c r="H4" s="12">
        <v>1.2</v>
      </c>
      <c r="I4" s="12">
        <v>1.2</v>
      </c>
      <c r="J4" s="12">
        <v>1.4</v>
      </c>
      <c r="K4" s="9"/>
      <c r="L4" s="9"/>
      <c r="M4" s="12" t="s">
        <v>321</v>
      </c>
    </row>
    <row r="5" spans="1:13">
      <c r="A5" s="10">
        <v>2</v>
      </c>
      <c r="B5" s="10" t="s">
        <v>335</v>
      </c>
      <c r="C5" s="26" t="s">
        <v>322</v>
      </c>
      <c r="D5" s="10" t="s">
        <v>319</v>
      </c>
      <c r="E5" s="13" t="s">
        <v>323</v>
      </c>
      <c r="F5" s="11" t="s">
        <v>60</v>
      </c>
      <c r="G5" s="12">
        <v>2</v>
      </c>
      <c r="H5" s="12">
        <v>3.6</v>
      </c>
      <c r="I5" s="12">
        <v>3</v>
      </c>
      <c r="J5" s="12">
        <v>4</v>
      </c>
      <c r="K5" s="9"/>
      <c r="L5" s="9"/>
      <c r="M5" s="12" t="s">
        <v>321</v>
      </c>
    </row>
    <row r="6" spans="1:13">
      <c r="A6" s="10"/>
      <c r="B6" s="10"/>
      <c r="C6" s="12"/>
      <c r="D6" s="10"/>
      <c r="E6" s="12"/>
      <c r="F6" s="11"/>
      <c r="G6" s="12"/>
      <c r="H6" s="12"/>
      <c r="I6" s="12"/>
      <c r="J6" s="12"/>
      <c r="K6" s="9"/>
      <c r="L6" s="9"/>
      <c r="M6" s="12"/>
    </row>
    <row r="7" s="2" customFormat="1" spans="1:13">
      <c r="A7" s="46" t="s">
        <v>324</v>
      </c>
      <c r="B7" s="46"/>
      <c r="C7" s="46"/>
      <c r="D7" s="46"/>
      <c r="E7" s="46"/>
      <c r="F7" s="10"/>
      <c r="G7" s="10"/>
      <c r="H7" s="46" t="s">
        <v>336</v>
      </c>
      <c r="I7" s="46"/>
      <c r="J7" s="46"/>
      <c r="K7" s="46"/>
      <c r="L7" s="50"/>
      <c r="M7" s="50"/>
    </row>
    <row r="8" ht="16.5" spans="1:13">
      <c r="A8" s="20" t="s">
        <v>337</v>
      </c>
      <c r="B8" s="4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L13" sqref="L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339</v>
      </c>
      <c r="B2" s="5" t="s">
        <v>307</v>
      </c>
      <c r="C2" s="5" t="s">
        <v>303</v>
      </c>
      <c r="D2" s="5" t="s">
        <v>304</v>
      </c>
      <c r="E2" s="5" t="s">
        <v>305</v>
      </c>
      <c r="F2" s="5" t="s">
        <v>306</v>
      </c>
      <c r="G2" s="36" t="s">
        <v>340</v>
      </c>
      <c r="H2" s="37"/>
      <c r="I2" s="44"/>
      <c r="J2" s="36" t="s">
        <v>341</v>
      </c>
      <c r="K2" s="37"/>
      <c r="L2" s="44"/>
      <c r="M2" s="36" t="s">
        <v>342</v>
      </c>
      <c r="N2" s="37"/>
      <c r="O2" s="44"/>
      <c r="P2" s="36" t="s">
        <v>343</v>
      </c>
      <c r="Q2" s="37"/>
      <c r="R2" s="44"/>
      <c r="S2" s="37" t="s">
        <v>344</v>
      </c>
      <c r="T2" s="37"/>
      <c r="U2" s="44"/>
      <c r="V2" s="32" t="s">
        <v>345</v>
      </c>
      <c r="W2" s="32" t="s">
        <v>316</v>
      </c>
    </row>
    <row r="3" s="1" customFormat="1" ht="16.5" spans="1:23">
      <c r="A3" s="7"/>
      <c r="B3" s="38"/>
      <c r="C3" s="38"/>
      <c r="D3" s="38"/>
      <c r="E3" s="38"/>
      <c r="F3" s="38"/>
      <c r="G3" s="4" t="s">
        <v>346</v>
      </c>
      <c r="H3" s="4" t="s">
        <v>65</v>
      </c>
      <c r="I3" s="4" t="s">
        <v>307</v>
      </c>
      <c r="J3" s="4" t="s">
        <v>346</v>
      </c>
      <c r="K3" s="4" t="s">
        <v>65</v>
      </c>
      <c r="L3" s="4" t="s">
        <v>307</v>
      </c>
      <c r="M3" s="4" t="s">
        <v>346</v>
      </c>
      <c r="N3" s="4" t="s">
        <v>65</v>
      </c>
      <c r="O3" s="4" t="s">
        <v>307</v>
      </c>
      <c r="P3" s="4" t="s">
        <v>346</v>
      </c>
      <c r="Q3" s="4" t="s">
        <v>65</v>
      </c>
      <c r="R3" s="4" t="s">
        <v>307</v>
      </c>
      <c r="S3" s="4" t="s">
        <v>346</v>
      </c>
      <c r="T3" s="4" t="s">
        <v>65</v>
      </c>
      <c r="U3" s="4" t="s">
        <v>307</v>
      </c>
      <c r="V3" s="45"/>
      <c r="W3" s="45"/>
    </row>
    <row r="4" spans="1:23">
      <c r="A4" s="39" t="s">
        <v>347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ht="16.5" spans="1:23">
      <c r="A5" s="40"/>
      <c r="B5" s="15"/>
      <c r="C5" s="15"/>
      <c r="D5" s="15"/>
      <c r="E5" s="15"/>
      <c r="F5" s="15"/>
      <c r="G5" s="36" t="s">
        <v>348</v>
      </c>
      <c r="H5" s="37"/>
      <c r="I5" s="44"/>
      <c r="J5" s="36" t="s">
        <v>349</v>
      </c>
      <c r="K5" s="37"/>
      <c r="L5" s="44"/>
      <c r="M5" s="36" t="s">
        <v>350</v>
      </c>
      <c r="N5" s="37"/>
      <c r="O5" s="44"/>
      <c r="P5" s="36" t="s">
        <v>351</v>
      </c>
      <c r="Q5" s="37"/>
      <c r="R5" s="44"/>
      <c r="S5" s="37" t="s">
        <v>352</v>
      </c>
      <c r="T5" s="37"/>
      <c r="U5" s="44"/>
      <c r="V5" s="15"/>
      <c r="W5" s="15"/>
    </row>
    <row r="6" ht="16.5" spans="1:23">
      <c r="A6" s="40"/>
      <c r="B6" s="15"/>
      <c r="C6" s="15"/>
      <c r="D6" s="15"/>
      <c r="E6" s="15"/>
      <c r="F6" s="15"/>
      <c r="G6" s="4" t="s">
        <v>346</v>
      </c>
      <c r="H6" s="4" t="s">
        <v>65</v>
      </c>
      <c r="I6" s="4" t="s">
        <v>307</v>
      </c>
      <c r="J6" s="4" t="s">
        <v>346</v>
      </c>
      <c r="K6" s="4" t="s">
        <v>65</v>
      </c>
      <c r="L6" s="4" t="s">
        <v>307</v>
      </c>
      <c r="M6" s="4" t="s">
        <v>346</v>
      </c>
      <c r="N6" s="4" t="s">
        <v>65</v>
      </c>
      <c r="O6" s="4" t="s">
        <v>307</v>
      </c>
      <c r="P6" s="4" t="s">
        <v>346</v>
      </c>
      <c r="Q6" s="4" t="s">
        <v>65</v>
      </c>
      <c r="R6" s="4" t="s">
        <v>307</v>
      </c>
      <c r="S6" s="4" t="s">
        <v>346</v>
      </c>
      <c r="T6" s="4" t="s">
        <v>65</v>
      </c>
      <c r="U6" s="4" t="s">
        <v>307</v>
      </c>
      <c r="V6" s="15"/>
      <c r="W6" s="15"/>
    </row>
    <row r="7" spans="1:23">
      <c r="A7" s="41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2" t="s">
        <v>353</v>
      </c>
      <c r="B8" s="42"/>
      <c r="C8" s="42"/>
      <c r="D8" s="42"/>
      <c r="E8" s="42"/>
      <c r="F8" s="42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3"/>
      <c r="B9" s="43"/>
      <c r="C9" s="43"/>
      <c r="D9" s="43"/>
      <c r="E9" s="43"/>
      <c r="F9" s="4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2" t="s">
        <v>354</v>
      </c>
      <c r="B10" s="42"/>
      <c r="C10" s="42"/>
      <c r="D10" s="42"/>
      <c r="E10" s="42"/>
      <c r="F10" s="4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3"/>
      <c r="B11" s="43"/>
      <c r="C11" s="43"/>
      <c r="D11" s="43"/>
      <c r="E11" s="43"/>
      <c r="F11" s="4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2" t="s">
        <v>355</v>
      </c>
      <c r="B12" s="42"/>
      <c r="C12" s="42"/>
      <c r="D12" s="42"/>
      <c r="E12" s="42"/>
      <c r="F12" s="42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43"/>
      <c r="B13" s="43"/>
      <c r="C13" s="43"/>
      <c r="D13" s="43"/>
      <c r="E13" s="43"/>
      <c r="F13" s="4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42" t="s">
        <v>356</v>
      </c>
      <c r="B14" s="42"/>
      <c r="C14" s="42"/>
      <c r="D14" s="42"/>
      <c r="E14" s="42"/>
      <c r="F14" s="42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3"/>
      <c r="B15" s="43"/>
      <c r="C15" s="43"/>
      <c r="D15" s="43"/>
      <c r="E15" s="43"/>
      <c r="F15" s="4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6" t="s">
        <v>357</v>
      </c>
      <c r="B17" s="17"/>
      <c r="C17" s="17"/>
      <c r="D17" s="17"/>
      <c r="E17" s="18"/>
      <c r="F17" s="19"/>
      <c r="G17" s="29"/>
      <c r="H17" s="35"/>
      <c r="I17" s="35"/>
      <c r="J17" s="16" t="s">
        <v>358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56.25" customHeight="1" spans="1:23">
      <c r="A18" s="20" t="s">
        <v>359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L13" sqref="L1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361</v>
      </c>
      <c r="B2" s="32" t="s">
        <v>303</v>
      </c>
      <c r="C2" s="32" t="s">
        <v>304</v>
      </c>
      <c r="D2" s="32" t="s">
        <v>305</v>
      </c>
      <c r="E2" s="32" t="s">
        <v>306</v>
      </c>
      <c r="F2" s="32" t="s">
        <v>307</v>
      </c>
      <c r="G2" s="31" t="s">
        <v>362</v>
      </c>
      <c r="H2" s="31" t="s">
        <v>363</v>
      </c>
      <c r="I2" s="31" t="s">
        <v>364</v>
      </c>
      <c r="J2" s="31" t="s">
        <v>363</v>
      </c>
      <c r="K2" s="31" t="s">
        <v>365</v>
      </c>
      <c r="L2" s="31" t="s">
        <v>363</v>
      </c>
      <c r="M2" s="32" t="s">
        <v>345</v>
      </c>
      <c r="N2" s="32" t="s">
        <v>316</v>
      </c>
    </row>
    <row r="3" spans="1:14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3" t="s">
        <v>361</v>
      </c>
      <c r="B4" s="34" t="s">
        <v>366</v>
      </c>
      <c r="C4" s="34" t="s">
        <v>346</v>
      </c>
      <c r="D4" s="34" t="s">
        <v>305</v>
      </c>
      <c r="E4" s="32" t="s">
        <v>306</v>
      </c>
      <c r="F4" s="32" t="s">
        <v>307</v>
      </c>
      <c r="G4" s="31" t="s">
        <v>362</v>
      </c>
      <c r="H4" s="31" t="s">
        <v>363</v>
      </c>
      <c r="I4" s="31" t="s">
        <v>364</v>
      </c>
      <c r="J4" s="31" t="s">
        <v>363</v>
      </c>
      <c r="K4" s="31" t="s">
        <v>365</v>
      </c>
      <c r="L4" s="31" t="s">
        <v>363</v>
      </c>
      <c r="M4" s="32" t="s">
        <v>345</v>
      </c>
      <c r="N4" s="32" t="s">
        <v>316</v>
      </c>
    </row>
    <row r="5" spans="1:1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6" t="s">
        <v>357</v>
      </c>
      <c r="B11" s="17"/>
      <c r="C11" s="17"/>
      <c r="D11" s="18"/>
      <c r="E11" s="19"/>
      <c r="F11" s="35"/>
      <c r="G11" s="29"/>
      <c r="H11" s="35"/>
      <c r="I11" s="16" t="s">
        <v>358</v>
      </c>
      <c r="J11" s="17"/>
      <c r="K11" s="17"/>
      <c r="L11" s="17"/>
      <c r="M11" s="17"/>
      <c r="N11" s="24"/>
    </row>
    <row r="12" ht="16.5" spans="1:14">
      <c r="A12" s="20" t="s">
        <v>367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L13" sqref="L1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6.75" customWidth="1"/>
    <col min="7" max="7" width="13.7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339</v>
      </c>
      <c r="B2" s="5" t="s">
        <v>307</v>
      </c>
      <c r="C2" s="5" t="s">
        <v>303</v>
      </c>
      <c r="D2" s="5" t="s">
        <v>304</v>
      </c>
      <c r="E2" s="5" t="s">
        <v>305</v>
      </c>
      <c r="F2" s="5" t="s">
        <v>306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345</v>
      </c>
      <c r="L2" s="5" t="s">
        <v>316</v>
      </c>
    </row>
    <row r="3" spans="1:12">
      <c r="A3" s="14"/>
      <c r="B3" s="15" t="s">
        <v>335</v>
      </c>
      <c r="C3" s="25"/>
      <c r="D3" s="10" t="s">
        <v>373</v>
      </c>
      <c r="E3" s="10" t="s">
        <v>115</v>
      </c>
      <c r="F3" s="11" t="s">
        <v>60</v>
      </c>
      <c r="G3" s="15" t="s">
        <v>374</v>
      </c>
      <c r="H3" s="15" t="s">
        <v>375</v>
      </c>
      <c r="I3" s="15"/>
      <c r="J3" s="15"/>
      <c r="K3" s="15" t="s">
        <v>376</v>
      </c>
      <c r="L3" s="15"/>
    </row>
    <row r="4" spans="1:12">
      <c r="A4" s="14"/>
      <c r="B4" s="15" t="s">
        <v>335</v>
      </c>
      <c r="C4" s="26"/>
      <c r="D4" s="10" t="s">
        <v>373</v>
      </c>
      <c r="E4" s="13" t="s">
        <v>116</v>
      </c>
      <c r="F4" s="11" t="s">
        <v>60</v>
      </c>
      <c r="G4" s="15" t="s">
        <v>374</v>
      </c>
      <c r="H4" s="15" t="s">
        <v>375</v>
      </c>
      <c r="I4" s="15"/>
      <c r="J4" s="15"/>
      <c r="K4" s="15" t="s">
        <v>376</v>
      </c>
      <c r="L4" s="15"/>
    </row>
    <row r="5" spans="1:12">
      <c r="A5" s="14"/>
      <c r="B5" s="15" t="s">
        <v>335</v>
      </c>
      <c r="C5" s="26"/>
      <c r="D5" s="10" t="s">
        <v>373</v>
      </c>
      <c r="E5" s="10" t="s">
        <v>115</v>
      </c>
      <c r="F5" s="11" t="s">
        <v>60</v>
      </c>
      <c r="G5" s="12" t="s">
        <v>377</v>
      </c>
      <c r="H5" s="15"/>
      <c r="I5" s="15" t="s">
        <v>378</v>
      </c>
      <c r="J5" s="15"/>
      <c r="K5" s="15" t="s">
        <v>379</v>
      </c>
      <c r="L5" s="15"/>
    </row>
    <row r="6" spans="1:12">
      <c r="A6" s="14"/>
      <c r="B6" s="15" t="s">
        <v>335</v>
      </c>
      <c r="C6" s="26"/>
      <c r="D6" s="10" t="s">
        <v>373</v>
      </c>
      <c r="E6" s="13" t="s">
        <v>116</v>
      </c>
      <c r="F6" s="11" t="s">
        <v>60</v>
      </c>
      <c r="G6" s="12" t="s">
        <v>377</v>
      </c>
      <c r="H6" s="15"/>
      <c r="I6" s="15" t="s">
        <v>378</v>
      </c>
      <c r="J6" s="15"/>
      <c r="K6" s="15" t="s">
        <v>379</v>
      </c>
      <c r="L6" s="15"/>
    </row>
    <row r="7" spans="1:12">
      <c r="A7" s="14"/>
      <c r="B7" s="15" t="s">
        <v>335</v>
      </c>
      <c r="C7" s="25"/>
      <c r="D7" s="10" t="s">
        <v>373</v>
      </c>
      <c r="E7" s="10" t="s">
        <v>115</v>
      </c>
      <c r="F7" s="11" t="s">
        <v>60</v>
      </c>
      <c r="G7" s="15" t="s">
        <v>380</v>
      </c>
      <c r="H7" s="14"/>
      <c r="I7" s="15"/>
      <c r="J7" s="15" t="s">
        <v>381</v>
      </c>
      <c r="K7" s="30" t="s">
        <v>379</v>
      </c>
      <c r="L7" s="14"/>
    </row>
    <row r="8" spans="1:12">
      <c r="A8" s="14"/>
      <c r="B8" s="15" t="s">
        <v>335</v>
      </c>
      <c r="C8" s="26"/>
      <c r="D8" s="10" t="s">
        <v>373</v>
      </c>
      <c r="E8" s="13" t="s">
        <v>116</v>
      </c>
      <c r="F8" s="11" t="s">
        <v>60</v>
      </c>
      <c r="G8" s="15" t="s">
        <v>380</v>
      </c>
      <c r="H8" s="14"/>
      <c r="I8" s="15"/>
      <c r="J8" s="15" t="s">
        <v>381</v>
      </c>
      <c r="K8" s="30" t="s">
        <v>379</v>
      </c>
      <c r="L8" s="14"/>
    </row>
    <row r="9" spans="1:12">
      <c r="A9" s="14"/>
      <c r="B9" s="15"/>
      <c r="C9" s="14"/>
      <c r="D9" s="15"/>
      <c r="E9" s="14"/>
      <c r="F9" s="14"/>
      <c r="G9" s="15"/>
      <c r="H9" s="14"/>
      <c r="I9" s="15"/>
      <c r="J9" s="14"/>
      <c r="K9" s="30"/>
      <c r="L9" s="14"/>
    </row>
    <row r="10" spans="1:12">
      <c r="A10" s="14"/>
      <c r="B10" s="15"/>
      <c r="C10" s="27"/>
      <c r="D10" s="15"/>
      <c r="E10" s="28"/>
      <c r="F10" s="14"/>
      <c r="G10" s="15"/>
      <c r="H10" s="14"/>
      <c r="I10" s="15"/>
      <c r="J10" s="14"/>
      <c r="K10" s="30"/>
      <c r="L10" s="14"/>
    </row>
    <row r="11" s="2" customFormat="1" ht="32.1" customHeight="1" spans="1:12">
      <c r="A11" s="16" t="s">
        <v>324</v>
      </c>
      <c r="B11" s="17"/>
      <c r="C11" s="17"/>
      <c r="D11" s="17"/>
      <c r="E11" s="18"/>
      <c r="F11" s="19"/>
      <c r="G11" s="29"/>
      <c r="H11" s="16" t="s">
        <v>382</v>
      </c>
      <c r="I11" s="17"/>
      <c r="J11" s="17"/>
      <c r="K11" s="17"/>
      <c r="L11" s="24"/>
    </row>
    <row r="12" ht="72" customHeight="1" spans="1:12">
      <c r="A12" s="20" t="s">
        <v>383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5 L6 L7 L8 L3:L4 L9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L13" sqref="L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302</v>
      </c>
      <c r="B2" s="5" t="s">
        <v>307</v>
      </c>
      <c r="C2" s="5" t="s">
        <v>346</v>
      </c>
      <c r="D2" s="5" t="s">
        <v>305</v>
      </c>
      <c r="E2" s="5" t="s">
        <v>306</v>
      </c>
      <c r="F2" s="4" t="s">
        <v>385</v>
      </c>
      <c r="G2" s="4" t="s">
        <v>329</v>
      </c>
      <c r="H2" s="6" t="s">
        <v>330</v>
      </c>
      <c r="I2" s="22" t="s">
        <v>332</v>
      </c>
    </row>
    <row r="3" s="1" customFormat="1" ht="16.5" spans="1:9">
      <c r="A3" s="4"/>
      <c r="B3" s="7"/>
      <c r="C3" s="7"/>
      <c r="D3" s="7"/>
      <c r="E3" s="7"/>
      <c r="F3" s="4" t="s">
        <v>386</v>
      </c>
      <c r="G3" s="4" t="s">
        <v>333</v>
      </c>
      <c r="H3" s="8"/>
      <c r="I3" s="23"/>
    </row>
    <row r="4" spans="1:9">
      <c r="A4" s="9"/>
      <c r="B4" s="10"/>
      <c r="C4" s="10"/>
      <c r="D4" s="10"/>
      <c r="E4" s="11"/>
      <c r="F4" s="12"/>
      <c r="G4" s="12"/>
      <c r="H4" s="12"/>
      <c r="I4" s="12"/>
    </row>
    <row r="5" spans="1:9">
      <c r="A5" s="9"/>
      <c r="B5" s="10"/>
      <c r="C5" s="10"/>
      <c r="D5" s="13"/>
      <c r="E5" s="11"/>
      <c r="F5" s="12"/>
      <c r="G5" s="12"/>
      <c r="H5" s="12"/>
      <c r="I5" s="12"/>
    </row>
    <row r="6" spans="1:9">
      <c r="A6" s="9"/>
      <c r="B6" s="10"/>
      <c r="C6" s="10"/>
      <c r="D6" s="13"/>
      <c r="E6" s="11"/>
      <c r="F6" s="12"/>
      <c r="G6" s="12"/>
      <c r="H6" s="12"/>
      <c r="I6" s="12"/>
    </row>
    <row r="7" spans="1:9">
      <c r="A7" s="14"/>
      <c r="B7" s="14"/>
      <c r="C7" s="15"/>
      <c r="D7" s="15"/>
      <c r="E7" s="15"/>
      <c r="F7" s="15"/>
      <c r="G7" s="15"/>
      <c r="H7" s="15"/>
      <c r="I7" s="15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6" t="s">
        <v>387</v>
      </c>
      <c r="B12" s="17"/>
      <c r="C12" s="17"/>
      <c r="D12" s="18"/>
      <c r="E12" s="19"/>
      <c r="F12" s="16" t="s">
        <v>382</v>
      </c>
      <c r="G12" s="17"/>
      <c r="H12" s="18"/>
      <c r="I12" s="24"/>
    </row>
    <row r="13" ht="96" customHeight="1" spans="1:9">
      <c r="A13" s="20" t="s">
        <v>388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2" workbookViewId="0">
      <selection activeCell="M8" sqref="M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32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33</v>
      </c>
      <c r="E3" s="351"/>
      <c r="F3" s="352" t="s">
        <v>34</v>
      </c>
      <c r="G3" s="353"/>
      <c r="H3" s="350" t="s">
        <v>35</v>
      </c>
      <c r="I3" s="362"/>
    </row>
    <row r="4" ht="27.95" customHeight="1" spans="2:9">
      <c r="B4" s="348" t="s">
        <v>36</v>
      </c>
      <c r="C4" s="349" t="s">
        <v>37</v>
      </c>
      <c r="D4" s="349" t="s">
        <v>38</v>
      </c>
      <c r="E4" s="349" t="s">
        <v>39</v>
      </c>
      <c r="F4" s="354" t="s">
        <v>38</v>
      </c>
      <c r="G4" s="354" t="s">
        <v>39</v>
      </c>
      <c r="H4" s="349" t="s">
        <v>38</v>
      </c>
      <c r="I4" s="363" t="s">
        <v>39</v>
      </c>
    </row>
    <row r="5" ht="27.95" customHeight="1" spans="2:9">
      <c r="B5" s="355" t="s">
        <v>40</v>
      </c>
      <c r="C5" s="14">
        <v>13</v>
      </c>
      <c r="D5" s="14">
        <v>0</v>
      </c>
      <c r="E5" s="14">
        <v>1</v>
      </c>
      <c r="F5" s="356">
        <v>0</v>
      </c>
      <c r="G5" s="356">
        <v>1</v>
      </c>
      <c r="H5" s="14">
        <v>1</v>
      </c>
      <c r="I5" s="364">
        <v>2</v>
      </c>
    </row>
    <row r="6" ht="27.95" customHeight="1" spans="2:9">
      <c r="B6" s="355" t="s">
        <v>41</v>
      </c>
      <c r="C6" s="14">
        <v>20</v>
      </c>
      <c r="D6" s="14">
        <v>0</v>
      </c>
      <c r="E6" s="14">
        <v>1</v>
      </c>
      <c r="F6" s="356">
        <v>1</v>
      </c>
      <c r="G6" s="356">
        <v>2</v>
      </c>
      <c r="H6" s="14">
        <v>2</v>
      </c>
      <c r="I6" s="364">
        <v>3</v>
      </c>
    </row>
    <row r="7" ht="27.95" customHeight="1" spans="2:9">
      <c r="B7" s="355" t="s">
        <v>42</v>
      </c>
      <c r="C7" s="14">
        <v>32</v>
      </c>
      <c r="D7" s="14">
        <v>0</v>
      </c>
      <c r="E7" s="14">
        <v>1</v>
      </c>
      <c r="F7" s="356">
        <v>2</v>
      </c>
      <c r="G7" s="356">
        <v>3</v>
      </c>
      <c r="H7" s="14">
        <v>3</v>
      </c>
      <c r="I7" s="364">
        <v>4</v>
      </c>
    </row>
    <row r="8" ht="27.95" customHeight="1" spans="2:9">
      <c r="B8" s="355" t="s">
        <v>43</v>
      </c>
      <c r="C8" s="14">
        <v>50</v>
      </c>
      <c r="D8" s="14">
        <v>1</v>
      </c>
      <c r="E8" s="14">
        <v>2</v>
      </c>
      <c r="F8" s="356">
        <v>3</v>
      </c>
      <c r="G8" s="356">
        <v>4</v>
      </c>
      <c r="H8" s="14">
        <v>5</v>
      </c>
      <c r="I8" s="364">
        <v>6</v>
      </c>
    </row>
    <row r="9" ht="27.95" customHeight="1" spans="2:9">
      <c r="B9" s="355" t="s">
        <v>44</v>
      </c>
      <c r="C9" s="14">
        <v>80</v>
      </c>
      <c r="D9" s="14">
        <v>2</v>
      </c>
      <c r="E9" s="14">
        <v>3</v>
      </c>
      <c r="F9" s="356">
        <v>5</v>
      </c>
      <c r="G9" s="356">
        <v>6</v>
      </c>
      <c r="H9" s="14">
        <v>7</v>
      </c>
      <c r="I9" s="364">
        <v>8</v>
      </c>
    </row>
    <row r="10" ht="27.95" customHeight="1" spans="2:9">
      <c r="B10" s="355" t="s">
        <v>45</v>
      </c>
      <c r="C10" s="14">
        <v>125</v>
      </c>
      <c r="D10" s="14">
        <v>3</v>
      </c>
      <c r="E10" s="14">
        <v>4</v>
      </c>
      <c r="F10" s="356">
        <v>7</v>
      </c>
      <c r="G10" s="356">
        <v>8</v>
      </c>
      <c r="H10" s="14">
        <v>10</v>
      </c>
      <c r="I10" s="364">
        <v>11</v>
      </c>
    </row>
    <row r="11" ht="27.95" customHeight="1" spans="2:9">
      <c r="B11" s="355" t="s">
        <v>46</v>
      </c>
      <c r="C11" s="14">
        <v>200</v>
      </c>
      <c r="D11" s="14">
        <v>5</v>
      </c>
      <c r="E11" s="14">
        <v>6</v>
      </c>
      <c r="F11" s="356">
        <v>10</v>
      </c>
      <c r="G11" s="356">
        <v>11</v>
      </c>
      <c r="H11" s="14">
        <v>14</v>
      </c>
      <c r="I11" s="364">
        <v>15</v>
      </c>
    </row>
    <row r="12" ht="27.95" customHeight="1" spans="2:9">
      <c r="B12" s="357" t="s">
        <v>47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48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L13" sqref="L13"/>
    </sheetView>
  </sheetViews>
  <sheetFormatPr defaultColWidth="10.375" defaultRowHeight="16.5" customHeight="1"/>
  <cols>
    <col min="1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" spans="1:11">
      <c r="A1" s="282" t="s">
        <v>49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5" spans="1:11">
      <c r="A2" s="186" t="s">
        <v>50</v>
      </c>
      <c r="B2" s="187" t="s">
        <v>51</v>
      </c>
      <c r="C2" s="187"/>
      <c r="D2" s="188" t="s">
        <v>52</v>
      </c>
      <c r="E2" s="188"/>
      <c r="F2" s="189" t="s">
        <v>53</v>
      </c>
      <c r="G2" s="189"/>
      <c r="H2" s="190" t="s">
        <v>54</v>
      </c>
      <c r="I2" s="250" t="s">
        <v>55</v>
      </c>
      <c r="J2" s="250"/>
      <c r="K2" s="251"/>
    </row>
    <row r="3" ht="14.25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ht="14.25" spans="1:11">
      <c r="A4" s="197" t="s">
        <v>59</v>
      </c>
      <c r="B4" s="219" t="s">
        <v>60</v>
      </c>
      <c r="C4" s="252"/>
      <c r="D4" s="197" t="s">
        <v>61</v>
      </c>
      <c r="E4" s="199"/>
      <c r="F4" s="200">
        <v>45402</v>
      </c>
      <c r="G4" s="201"/>
      <c r="H4" s="197" t="s">
        <v>62</v>
      </c>
      <c r="I4" s="199"/>
      <c r="J4" s="219" t="s">
        <v>63</v>
      </c>
      <c r="K4" s="252" t="s">
        <v>64</v>
      </c>
    </row>
    <row r="5" ht="14.25" spans="1:11">
      <c r="A5" s="202" t="s">
        <v>65</v>
      </c>
      <c r="B5" s="219" t="s">
        <v>66</v>
      </c>
      <c r="C5" s="252"/>
      <c r="D5" s="197" t="s">
        <v>67</v>
      </c>
      <c r="E5" s="199"/>
      <c r="F5" s="200">
        <v>45379</v>
      </c>
      <c r="G5" s="201"/>
      <c r="H5" s="197" t="s">
        <v>68</v>
      </c>
      <c r="I5" s="199"/>
      <c r="J5" s="219" t="s">
        <v>63</v>
      </c>
      <c r="K5" s="252" t="s">
        <v>64</v>
      </c>
    </row>
    <row r="6" ht="14.25" spans="1:11">
      <c r="A6" s="197" t="s">
        <v>69</v>
      </c>
      <c r="B6" s="112">
        <v>2</v>
      </c>
      <c r="C6" s="198">
        <v>6</v>
      </c>
      <c r="D6" s="202" t="s">
        <v>70</v>
      </c>
      <c r="E6" s="221"/>
      <c r="F6" s="200">
        <v>45394</v>
      </c>
      <c r="G6" s="201"/>
      <c r="H6" s="197" t="s">
        <v>71</v>
      </c>
      <c r="I6" s="199"/>
      <c r="J6" s="219" t="s">
        <v>63</v>
      </c>
      <c r="K6" s="252" t="s">
        <v>64</v>
      </c>
    </row>
    <row r="7" ht="14.25" spans="1:11">
      <c r="A7" s="197" t="s">
        <v>72</v>
      </c>
      <c r="B7" s="283">
        <v>2000</v>
      </c>
      <c r="C7" s="262"/>
      <c r="D7" s="202" t="s">
        <v>73</v>
      </c>
      <c r="E7" s="220"/>
      <c r="F7" s="200">
        <v>45397</v>
      </c>
      <c r="G7" s="201"/>
      <c r="H7" s="197" t="s">
        <v>74</v>
      </c>
      <c r="I7" s="199"/>
      <c r="J7" s="219" t="s">
        <v>63</v>
      </c>
      <c r="K7" s="252" t="s">
        <v>64</v>
      </c>
    </row>
    <row r="8" ht="15" spans="1:11">
      <c r="A8" s="284"/>
      <c r="B8" s="120"/>
      <c r="C8" s="207"/>
      <c r="D8" s="206" t="s">
        <v>75</v>
      </c>
      <c r="E8" s="208"/>
      <c r="F8" s="209">
        <v>45397</v>
      </c>
      <c r="G8" s="210"/>
      <c r="H8" s="206" t="s">
        <v>76</v>
      </c>
      <c r="I8" s="208"/>
      <c r="J8" s="227" t="s">
        <v>63</v>
      </c>
      <c r="K8" s="254" t="s">
        <v>64</v>
      </c>
    </row>
    <row r="9" ht="15" spans="1:11">
      <c r="A9" s="285" t="s">
        <v>77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5" spans="1:11">
      <c r="A10" s="244" t="s">
        <v>78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64"/>
    </row>
    <row r="11" ht="14.25" spans="1:11">
      <c r="A11" s="287" t="s">
        <v>79</v>
      </c>
      <c r="B11" s="288" t="s">
        <v>80</v>
      </c>
      <c r="C11" s="289" t="s">
        <v>81</v>
      </c>
      <c r="D11" s="290"/>
      <c r="E11" s="291" t="s">
        <v>82</v>
      </c>
      <c r="F11" s="288" t="s">
        <v>80</v>
      </c>
      <c r="G11" s="289" t="s">
        <v>81</v>
      </c>
      <c r="H11" s="289" t="s">
        <v>83</v>
      </c>
      <c r="I11" s="291" t="s">
        <v>84</v>
      </c>
      <c r="J11" s="288" t="s">
        <v>80</v>
      </c>
      <c r="K11" s="329" t="s">
        <v>81</v>
      </c>
    </row>
    <row r="12" ht="14.25" spans="1:11">
      <c r="A12" s="202" t="s">
        <v>85</v>
      </c>
      <c r="B12" s="218" t="s">
        <v>80</v>
      </c>
      <c r="C12" s="219" t="s">
        <v>81</v>
      </c>
      <c r="D12" s="220"/>
      <c r="E12" s="221" t="s">
        <v>86</v>
      </c>
      <c r="F12" s="218" t="s">
        <v>80</v>
      </c>
      <c r="G12" s="219" t="s">
        <v>81</v>
      </c>
      <c r="H12" s="219" t="s">
        <v>83</v>
      </c>
      <c r="I12" s="221" t="s">
        <v>87</v>
      </c>
      <c r="J12" s="218" t="s">
        <v>80</v>
      </c>
      <c r="K12" s="252" t="s">
        <v>81</v>
      </c>
    </row>
    <row r="13" ht="14.25" spans="1:11">
      <c r="A13" s="202" t="s">
        <v>88</v>
      </c>
      <c r="B13" s="218" t="s">
        <v>80</v>
      </c>
      <c r="C13" s="219" t="s">
        <v>81</v>
      </c>
      <c r="D13" s="220"/>
      <c r="E13" s="221" t="s">
        <v>89</v>
      </c>
      <c r="F13" s="219" t="s">
        <v>90</v>
      </c>
      <c r="G13" s="219" t="s">
        <v>91</v>
      </c>
      <c r="H13" s="219" t="s">
        <v>83</v>
      </c>
      <c r="I13" s="221" t="s">
        <v>92</v>
      </c>
      <c r="J13" s="218" t="s">
        <v>80</v>
      </c>
      <c r="K13" s="252" t="s">
        <v>81</v>
      </c>
    </row>
    <row r="14" ht="15" spans="1:11">
      <c r="A14" s="206" t="s">
        <v>93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56"/>
    </row>
    <row r="15" ht="15" spans="1:11">
      <c r="A15" s="244" t="s">
        <v>94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64"/>
    </row>
    <row r="16" ht="14.25" spans="1:11">
      <c r="A16" s="292" t="s">
        <v>95</v>
      </c>
      <c r="B16" s="289" t="s">
        <v>90</v>
      </c>
      <c r="C16" s="289" t="s">
        <v>91</v>
      </c>
      <c r="D16" s="293"/>
      <c r="E16" s="294" t="s">
        <v>96</v>
      </c>
      <c r="F16" s="289" t="s">
        <v>90</v>
      </c>
      <c r="G16" s="289" t="s">
        <v>91</v>
      </c>
      <c r="H16" s="295"/>
      <c r="I16" s="294" t="s">
        <v>97</v>
      </c>
      <c r="J16" s="289" t="s">
        <v>90</v>
      </c>
      <c r="K16" s="329" t="s">
        <v>91</v>
      </c>
    </row>
    <row r="17" customHeight="1" spans="1:22">
      <c r="A17" s="204" t="s">
        <v>98</v>
      </c>
      <c r="B17" s="219" t="s">
        <v>90</v>
      </c>
      <c r="C17" s="219" t="s">
        <v>91</v>
      </c>
      <c r="D17" s="112"/>
      <c r="E17" s="231" t="s">
        <v>99</v>
      </c>
      <c r="F17" s="219" t="s">
        <v>90</v>
      </c>
      <c r="G17" s="219" t="s">
        <v>91</v>
      </c>
      <c r="H17" s="296"/>
      <c r="I17" s="231" t="s">
        <v>100</v>
      </c>
      <c r="J17" s="219" t="s">
        <v>90</v>
      </c>
      <c r="K17" s="252" t="s">
        <v>91</v>
      </c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</row>
    <row r="18" ht="18" customHeight="1" spans="1:11">
      <c r="A18" s="297" t="s">
        <v>101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1"/>
    </row>
    <row r="19" ht="18" customHeight="1" spans="1:11">
      <c r="A19" s="244" t="s">
        <v>102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64"/>
    </row>
    <row r="20" customHeight="1" spans="1:11">
      <c r="A20" s="299" t="s">
        <v>103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2"/>
    </row>
    <row r="21" ht="21.75" customHeight="1" spans="1:11">
      <c r="A21" s="301" t="s">
        <v>104</v>
      </c>
      <c r="B21" s="231" t="s">
        <v>105</v>
      </c>
      <c r="C21" s="231" t="s">
        <v>106</v>
      </c>
      <c r="D21" s="231" t="s">
        <v>107</v>
      </c>
      <c r="E21" s="231" t="s">
        <v>108</v>
      </c>
      <c r="F21" s="231" t="s">
        <v>109</v>
      </c>
      <c r="G21" s="231" t="s">
        <v>110</v>
      </c>
      <c r="H21" s="231" t="s">
        <v>111</v>
      </c>
      <c r="I21" s="231" t="s">
        <v>112</v>
      </c>
      <c r="J21" s="231" t="s">
        <v>113</v>
      </c>
      <c r="K21" s="168" t="s">
        <v>114</v>
      </c>
    </row>
    <row r="22" customHeight="1" spans="1:11">
      <c r="A22" s="10" t="s">
        <v>115</v>
      </c>
      <c r="B22" s="302"/>
      <c r="C22" s="302"/>
      <c r="D22" s="302">
        <v>1</v>
      </c>
      <c r="E22" s="302">
        <v>1</v>
      </c>
      <c r="F22" s="302">
        <v>1</v>
      </c>
      <c r="G22" s="302">
        <v>1</v>
      </c>
      <c r="H22" s="302">
        <v>1</v>
      </c>
      <c r="I22" s="302">
        <v>1</v>
      </c>
      <c r="J22" s="302"/>
      <c r="K22" s="333"/>
    </row>
    <row r="23" customHeight="1" spans="1:11">
      <c r="A23" s="13" t="s">
        <v>116</v>
      </c>
      <c r="B23" s="302"/>
      <c r="C23" s="302"/>
      <c r="D23" s="302">
        <v>1</v>
      </c>
      <c r="E23" s="302">
        <v>1</v>
      </c>
      <c r="F23" s="302">
        <v>1</v>
      </c>
      <c r="G23" s="302">
        <v>1</v>
      </c>
      <c r="H23" s="302">
        <v>1</v>
      </c>
      <c r="I23" s="302">
        <v>1</v>
      </c>
      <c r="J23" s="302"/>
      <c r="K23" s="334"/>
    </row>
    <row r="24" customHeight="1" spans="1:11">
      <c r="A24" s="13"/>
      <c r="B24" s="302"/>
      <c r="C24" s="302"/>
      <c r="D24" s="302"/>
      <c r="E24" s="302"/>
      <c r="F24" s="302"/>
      <c r="G24" s="302"/>
      <c r="H24" s="302"/>
      <c r="I24" s="302"/>
      <c r="J24" s="302"/>
      <c r="K24" s="334"/>
    </row>
    <row r="25" customHeight="1" spans="1:11">
      <c r="A25" s="205"/>
      <c r="B25" s="302"/>
      <c r="C25" s="302"/>
      <c r="D25" s="302"/>
      <c r="E25" s="302"/>
      <c r="F25" s="302"/>
      <c r="G25" s="302"/>
      <c r="H25" s="302"/>
      <c r="I25" s="302"/>
      <c r="J25" s="302"/>
      <c r="K25" s="162"/>
    </row>
    <row r="26" customHeight="1" spans="1:11">
      <c r="A26" s="205"/>
      <c r="B26" s="302"/>
      <c r="C26" s="302"/>
      <c r="D26" s="302"/>
      <c r="E26" s="302"/>
      <c r="F26" s="302"/>
      <c r="G26" s="302"/>
      <c r="H26" s="302"/>
      <c r="I26" s="302"/>
      <c r="J26" s="302"/>
      <c r="K26" s="162"/>
    </row>
    <row r="27" customHeight="1" spans="1:11">
      <c r="A27" s="205"/>
      <c r="B27" s="302"/>
      <c r="C27" s="302"/>
      <c r="D27" s="302"/>
      <c r="E27" s="302"/>
      <c r="F27" s="302"/>
      <c r="G27" s="302"/>
      <c r="H27" s="302"/>
      <c r="I27" s="302"/>
      <c r="J27" s="302"/>
      <c r="K27" s="162"/>
    </row>
    <row r="28" customHeight="1" spans="1:11">
      <c r="A28" s="205"/>
      <c r="B28" s="302"/>
      <c r="C28" s="302"/>
      <c r="D28" s="302"/>
      <c r="E28" s="302"/>
      <c r="F28" s="302"/>
      <c r="G28" s="302"/>
      <c r="H28" s="302"/>
      <c r="I28" s="302"/>
      <c r="J28" s="302"/>
      <c r="K28" s="162"/>
    </row>
    <row r="29" ht="18" customHeight="1" spans="1:11">
      <c r="A29" s="303" t="s">
        <v>117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ht="18.75" customHeight="1" spans="1:11">
      <c r="A30" s="305" t="s">
        <v>118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ht="18" customHeight="1" spans="1:11">
      <c r="A32" s="303" t="s">
        <v>119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ht="14.25" spans="1:11">
      <c r="A33" s="309" t="s">
        <v>120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ht="15" spans="1:11">
      <c r="A34" s="117" t="s">
        <v>121</v>
      </c>
      <c r="B34" s="118"/>
      <c r="C34" s="219" t="s">
        <v>63</v>
      </c>
      <c r="D34" s="219" t="s">
        <v>64</v>
      </c>
      <c r="E34" s="311" t="s">
        <v>122</v>
      </c>
      <c r="F34" s="312"/>
      <c r="G34" s="312"/>
      <c r="H34" s="312"/>
      <c r="I34" s="312"/>
      <c r="J34" s="312"/>
      <c r="K34" s="339"/>
    </row>
    <row r="35" ht="15" spans="1:11">
      <c r="A35" s="313" t="s">
        <v>123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 t="s">
        <v>124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0"/>
    </row>
    <row r="37" ht="14.25" spans="1:11">
      <c r="A37" s="236" t="s">
        <v>125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2"/>
    </row>
    <row r="38" ht="14.25" spans="1:11">
      <c r="A38" s="236" t="s">
        <v>126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2"/>
    </row>
    <row r="39" ht="14.25" spans="1:11">
      <c r="A39" s="236" t="s">
        <v>127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62"/>
    </row>
    <row r="40" ht="14.25" spans="1:11">
      <c r="A40" s="236" t="s">
        <v>128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62"/>
    </row>
    <row r="41" ht="14.25" spans="1:11">
      <c r="A41" s="236" t="s">
        <v>129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62"/>
    </row>
    <row r="42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2"/>
    </row>
    <row r="43" ht="15" spans="1:11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0"/>
    </row>
    <row r="44" ht="15" spans="1:11">
      <c r="A44" s="244" t="s">
        <v>131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64"/>
    </row>
    <row r="45" ht="14.25" spans="1:11">
      <c r="A45" s="292" t="s">
        <v>132</v>
      </c>
      <c r="B45" s="289" t="s">
        <v>90</v>
      </c>
      <c r="C45" s="289" t="s">
        <v>91</v>
      </c>
      <c r="D45" s="289" t="s">
        <v>83</v>
      </c>
      <c r="E45" s="294" t="s">
        <v>133</v>
      </c>
      <c r="F45" s="289" t="s">
        <v>90</v>
      </c>
      <c r="G45" s="289" t="s">
        <v>91</v>
      </c>
      <c r="H45" s="289" t="s">
        <v>83</v>
      </c>
      <c r="I45" s="294" t="s">
        <v>134</v>
      </c>
      <c r="J45" s="289" t="s">
        <v>90</v>
      </c>
      <c r="K45" s="329" t="s">
        <v>91</v>
      </c>
    </row>
    <row r="46" ht="14.25" spans="1:11">
      <c r="A46" s="204" t="s">
        <v>82</v>
      </c>
      <c r="B46" s="219" t="s">
        <v>90</v>
      </c>
      <c r="C46" s="219" t="s">
        <v>91</v>
      </c>
      <c r="D46" s="219" t="s">
        <v>83</v>
      </c>
      <c r="E46" s="231" t="s">
        <v>89</v>
      </c>
      <c r="F46" s="219" t="s">
        <v>90</v>
      </c>
      <c r="G46" s="219" t="s">
        <v>91</v>
      </c>
      <c r="H46" s="219" t="s">
        <v>83</v>
      </c>
      <c r="I46" s="231" t="s">
        <v>100</v>
      </c>
      <c r="J46" s="219" t="s">
        <v>90</v>
      </c>
      <c r="K46" s="252" t="s">
        <v>91</v>
      </c>
    </row>
    <row r="47" ht="15" spans="1:11">
      <c r="A47" s="316" t="s">
        <v>135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41"/>
    </row>
    <row r="48" ht="15" spans="1:11">
      <c r="A48" s="313" t="s">
        <v>136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ht="15" spans="1:11">
      <c r="A50" s="318" t="s">
        <v>137</v>
      </c>
      <c r="B50" s="319" t="s">
        <v>138</v>
      </c>
      <c r="C50" s="319"/>
      <c r="D50" s="320" t="s">
        <v>139</v>
      </c>
      <c r="E50" s="321" t="s">
        <v>140</v>
      </c>
      <c r="F50" s="322" t="s">
        <v>141</v>
      </c>
      <c r="G50" s="323">
        <v>45388</v>
      </c>
      <c r="H50" s="324" t="s">
        <v>142</v>
      </c>
      <c r="I50" s="342"/>
      <c r="J50" s="343"/>
      <c r="K50" s="344"/>
    </row>
    <row r="51" ht="15" spans="1:11">
      <c r="A51" s="313" t="s">
        <v>143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5"/>
    </row>
    <row r="53" ht="15" spans="1:11">
      <c r="A53" s="318" t="s">
        <v>137</v>
      </c>
      <c r="B53" s="319" t="s">
        <v>138</v>
      </c>
      <c r="C53" s="319"/>
      <c r="D53" s="320" t="s">
        <v>139</v>
      </c>
      <c r="E53" s="327" t="s">
        <v>140</v>
      </c>
      <c r="F53" s="322" t="s">
        <v>144</v>
      </c>
      <c r="G53" s="323"/>
      <c r="H53" s="324" t="s">
        <v>142</v>
      </c>
      <c r="I53" s="342"/>
      <c r="J53" s="343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80" zoomScaleNormal="80" topLeftCell="A7" workbookViewId="0">
      <selection activeCell="M15" sqref="M15"/>
    </sheetView>
  </sheetViews>
  <sheetFormatPr defaultColWidth="9" defaultRowHeight="26.1" customHeight="1"/>
  <cols>
    <col min="1" max="1" width="17.125" style="84" customWidth="1"/>
    <col min="2" max="7" width="9.375" style="84" customWidth="1"/>
    <col min="8" max="8" width="1.375" style="84" customWidth="1"/>
    <col min="9" max="9" width="16.5" style="84" customWidth="1"/>
    <col min="10" max="10" width="17" style="84" customWidth="1"/>
    <col min="11" max="11" width="18.5" style="84" customWidth="1"/>
    <col min="12" max="12" width="16.625" style="84" customWidth="1"/>
    <col min="13" max="13" width="14.125" style="84" customWidth="1"/>
    <col min="14" max="14" width="16.375" style="84" customWidth="1"/>
    <col min="15" max="16384" width="9" style="84"/>
  </cols>
  <sheetData>
    <row r="1" ht="30" customHeight="1" spans="1:14">
      <c r="A1" s="57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269" t="s">
        <v>59</v>
      </c>
      <c r="B2" s="60" t="s">
        <v>60</v>
      </c>
      <c r="C2" s="60"/>
      <c r="D2" s="86" t="s">
        <v>65</v>
      </c>
      <c r="E2" s="60" t="s">
        <v>66</v>
      </c>
      <c r="F2" s="60"/>
      <c r="G2" s="60"/>
      <c r="H2" s="270"/>
      <c r="I2" s="86" t="s">
        <v>54</v>
      </c>
      <c r="J2" s="60" t="s">
        <v>55</v>
      </c>
      <c r="K2" s="60"/>
      <c r="L2" s="60"/>
      <c r="M2" s="60"/>
      <c r="N2" s="87"/>
    </row>
    <row r="3" ht="29.1" customHeight="1" spans="1:14">
      <c r="A3" s="63" t="s">
        <v>146</v>
      </c>
      <c r="B3" s="64" t="s">
        <v>147</v>
      </c>
      <c r="C3" s="64"/>
      <c r="D3" s="64"/>
      <c r="E3" s="64"/>
      <c r="F3" s="64"/>
      <c r="G3" s="64"/>
      <c r="H3" s="271"/>
      <c r="I3" s="64" t="s">
        <v>148</v>
      </c>
      <c r="J3" s="64"/>
      <c r="K3" s="64"/>
      <c r="L3" s="64"/>
      <c r="M3" s="64"/>
      <c r="N3" s="88"/>
    </row>
    <row r="4" ht="29.1" customHeight="1" spans="1:14">
      <c r="A4" s="63"/>
      <c r="B4" s="66" t="s">
        <v>107</v>
      </c>
      <c r="C4" s="66" t="s">
        <v>108</v>
      </c>
      <c r="D4" s="67" t="s">
        <v>109</v>
      </c>
      <c r="E4" s="66" t="s">
        <v>110</v>
      </c>
      <c r="F4" s="66" t="s">
        <v>111</v>
      </c>
      <c r="G4" s="66" t="s">
        <v>112</v>
      </c>
      <c r="H4" s="271"/>
      <c r="I4" s="89"/>
      <c r="J4" s="89"/>
      <c r="K4" s="89"/>
      <c r="L4" s="89" t="s">
        <v>110</v>
      </c>
      <c r="M4" s="89"/>
      <c r="N4" s="90"/>
    </row>
    <row r="5" ht="29.1" customHeight="1" spans="1:14">
      <c r="A5" s="63"/>
      <c r="B5" s="68" t="s">
        <v>149</v>
      </c>
      <c r="C5" s="68" t="s">
        <v>150</v>
      </c>
      <c r="D5" s="69" t="s">
        <v>151</v>
      </c>
      <c r="E5" s="68" t="s">
        <v>152</v>
      </c>
      <c r="F5" s="68" t="s">
        <v>153</v>
      </c>
      <c r="G5" s="68" t="s">
        <v>154</v>
      </c>
      <c r="H5" s="271"/>
      <c r="I5" s="177"/>
      <c r="J5" s="177"/>
      <c r="K5" s="177"/>
      <c r="L5" s="177" t="s">
        <v>116</v>
      </c>
      <c r="M5" s="177"/>
      <c r="N5" s="177"/>
    </row>
    <row r="6" ht="29.1" customHeight="1" spans="1:14">
      <c r="A6" s="70" t="s">
        <v>155</v>
      </c>
      <c r="B6" s="71">
        <f>C6-1</f>
        <v>67</v>
      </c>
      <c r="C6" s="71">
        <f>D6-2</f>
        <v>68</v>
      </c>
      <c r="D6" s="69">
        <v>70</v>
      </c>
      <c r="E6" s="71">
        <f>D6+2</f>
        <v>72</v>
      </c>
      <c r="F6" s="71">
        <f>E6+2</f>
        <v>74</v>
      </c>
      <c r="G6" s="71">
        <f>F6+1</f>
        <v>75</v>
      </c>
      <c r="H6" s="271"/>
      <c r="I6" s="91"/>
      <c r="J6" s="91"/>
      <c r="K6" s="91"/>
      <c r="L6" s="91" t="s">
        <v>156</v>
      </c>
      <c r="M6" s="91"/>
      <c r="N6" s="273"/>
    </row>
    <row r="7" ht="29.1" customHeight="1" spans="1:14">
      <c r="A7" s="72" t="s">
        <v>157</v>
      </c>
      <c r="B7" s="71">
        <f t="shared" ref="B7:B8" si="0">C7-4</f>
        <v>100</v>
      </c>
      <c r="C7" s="71">
        <f t="shared" ref="C7:C8" si="1">D7-4</f>
        <v>104</v>
      </c>
      <c r="D7" s="73">
        <v>108</v>
      </c>
      <c r="E7" s="71">
        <f t="shared" ref="E7:E8" si="2">D7+4</f>
        <v>112</v>
      </c>
      <c r="F7" s="71">
        <f>E7+4</f>
        <v>116</v>
      </c>
      <c r="G7" s="71">
        <f t="shared" ref="G7:G8" si="3">F7+6</f>
        <v>122</v>
      </c>
      <c r="H7" s="271"/>
      <c r="I7" s="91"/>
      <c r="J7" s="91"/>
      <c r="K7" s="91"/>
      <c r="L7" s="91" t="s">
        <v>158</v>
      </c>
      <c r="M7" s="93"/>
      <c r="N7" s="181"/>
    </row>
    <row r="8" ht="29.1" customHeight="1" spans="1:14">
      <c r="A8" s="72" t="s">
        <v>159</v>
      </c>
      <c r="B8" s="74">
        <f t="shared" si="0"/>
        <v>98</v>
      </c>
      <c r="C8" s="74">
        <f t="shared" si="1"/>
        <v>102</v>
      </c>
      <c r="D8" s="75" t="s">
        <v>160</v>
      </c>
      <c r="E8" s="74">
        <f t="shared" si="2"/>
        <v>110</v>
      </c>
      <c r="F8" s="74">
        <f>E8+5</f>
        <v>115</v>
      </c>
      <c r="G8" s="74">
        <f t="shared" si="3"/>
        <v>121</v>
      </c>
      <c r="H8" s="271"/>
      <c r="I8" s="91"/>
      <c r="J8" s="91"/>
      <c r="K8" s="91"/>
      <c r="L8" s="91" t="s">
        <v>161</v>
      </c>
      <c r="M8" s="93"/>
      <c r="N8" s="94"/>
    </row>
    <row r="9" ht="29.1" customHeight="1" spans="1:14">
      <c r="A9" s="72" t="s">
        <v>162</v>
      </c>
      <c r="B9" s="71">
        <f>C9-1.2</f>
        <v>43.6</v>
      </c>
      <c r="C9" s="71">
        <f>D9-1.2</f>
        <v>44.8</v>
      </c>
      <c r="D9" s="69">
        <v>46</v>
      </c>
      <c r="E9" s="71">
        <f>D9+1.2</f>
        <v>47.2</v>
      </c>
      <c r="F9" s="71">
        <f>E9+1.2</f>
        <v>48.4</v>
      </c>
      <c r="G9" s="71">
        <f>F9+1.4</f>
        <v>49.8</v>
      </c>
      <c r="H9" s="271"/>
      <c r="I9" s="91"/>
      <c r="J9" s="91"/>
      <c r="K9" s="91"/>
      <c r="L9" s="91" t="s">
        <v>163</v>
      </c>
      <c r="M9" s="93"/>
      <c r="N9" s="274"/>
    </row>
    <row r="10" ht="29.1" customHeight="1" spans="1:14">
      <c r="A10" s="72" t="s">
        <v>164</v>
      </c>
      <c r="B10" s="76">
        <f>C10-0.5</f>
        <v>19.5</v>
      </c>
      <c r="C10" s="76">
        <f>D10-0.5</f>
        <v>20</v>
      </c>
      <c r="D10" s="69">
        <v>20.5</v>
      </c>
      <c r="E10" s="76">
        <f t="shared" ref="E10:G10" si="4">D10+0.5</f>
        <v>21</v>
      </c>
      <c r="F10" s="76">
        <f t="shared" si="4"/>
        <v>21.5</v>
      </c>
      <c r="G10" s="76">
        <f t="shared" si="4"/>
        <v>22</v>
      </c>
      <c r="H10" s="271"/>
      <c r="I10" s="91"/>
      <c r="J10" s="91"/>
      <c r="K10" s="91"/>
      <c r="L10" s="91" t="s">
        <v>161</v>
      </c>
      <c r="M10" s="93"/>
      <c r="N10" s="181"/>
    </row>
    <row r="11" ht="29.1" customHeight="1" spans="1:14">
      <c r="A11" s="72" t="s">
        <v>165</v>
      </c>
      <c r="B11" s="76">
        <f>C11-0.7</f>
        <v>18.1</v>
      </c>
      <c r="C11" s="76">
        <f>D11-0.7</f>
        <v>18.8</v>
      </c>
      <c r="D11" s="69">
        <v>19.5</v>
      </c>
      <c r="E11" s="76">
        <f>D11+0.7</f>
        <v>20.2</v>
      </c>
      <c r="F11" s="76">
        <f>E11+0.7</f>
        <v>20.9</v>
      </c>
      <c r="G11" s="76">
        <f>F11+1</f>
        <v>21.9</v>
      </c>
      <c r="H11" s="271"/>
      <c r="I11" s="91"/>
      <c r="J11" s="91"/>
      <c r="K11" s="91"/>
      <c r="L11" s="91" t="s">
        <v>166</v>
      </c>
      <c r="M11" s="93"/>
      <c r="N11" s="181"/>
    </row>
    <row r="12" ht="29.1" customHeight="1" spans="1:14">
      <c r="A12" s="72" t="s">
        <v>167</v>
      </c>
      <c r="B12" s="76">
        <f>C12-0.7</f>
        <v>16.1</v>
      </c>
      <c r="C12" s="76">
        <f>D12-0.7</f>
        <v>16.8</v>
      </c>
      <c r="D12" s="69">
        <v>17.5</v>
      </c>
      <c r="E12" s="76">
        <f>D12+0.7</f>
        <v>18.2</v>
      </c>
      <c r="F12" s="76">
        <f>E12+0.7</f>
        <v>18.9</v>
      </c>
      <c r="G12" s="76">
        <f>F12+1</f>
        <v>19.9</v>
      </c>
      <c r="H12" s="271"/>
      <c r="I12" s="91"/>
      <c r="J12" s="91"/>
      <c r="K12" s="91"/>
      <c r="L12" s="91" t="s">
        <v>168</v>
      </c>
      <c r="M12" s="93"/>
      <c r="N12" s="94"/>
    </row>
    <row r="13" ht="29.1" customHeight="1" spans="1:14">
      <c r="A13" s="72" t="s">
        <v>169</v>
      </c>
      <c r="B13" s="71">
        <f>C13-1</f>
        <v>45</v>
      </c>
      <c r="C13" s="71">
        <f>D13-1</f>
        <v>46</v>
      </c>
      <c r="D13" s="69">
        <v>47</v>
      </c>
      <c r="E13" s="71">
        <f>D13+1</f>
        <v>48</v>
      </c>
      <c r="F13" s="71">
        <f>E13+1</f>
        <v>49</v>
      </c>
      <c r="G13" s="71">
        <f>F13+1.5</f>
        <v>50.5</v>
      </c>
      <c r="H13" s="271"/>
      <c r="I13" s="91"/>
      <c r="J13" s="91"/>
      <c r="K13" s="91"/>
      <c r="L13" s="91" t="s">
        <v>170</v>
      </c>
      <c r="M13" s="93"/>
      <c r="N13" s="275"/>
    </row>
    <row r="14" ht="29.1" customHeight="1" spans="1:14">
      <c r="A14" s="77"/>
      <c r="B14" s="71"/>
      <c r="C14" s="71"/>
      <c r="D14" s="69"/>
      <c r="E14" s="71"/>
      <c r="F14" s="71"/>
      <c r="G14" s="71"/>
      <c r="H14" s="271"/>
      <c r="I14" s="276"/>
      <c r="J14" s="277"/>
      <c r="K14" s="278"/>
      <c r="L14" s="279" t="s">
        <v>171</v>
      </c>
      <c r="M14" s="279"/>
      <c r="N14" s="280"/>
    </row>
    <row r="15" ht="27.95" customHeight="1" spans="1:14">
      <c r="A15" s="79"/>
      <c r="B15" s="80"/>
      <c r="C15" s="80"/>
      <c r="D15" s="81"/>
      <c r="E15" s="80"/>
      <c r="F15" s="80"/>
      <c r="G15" s="80"/>
      <c r="H15" s="271"/>
      <c r="I15" s="281"/>
      <c r="J15" s="281"/>
      <c r="K15" s="281"/>
      <c r="L15" s="281"/>
      <c r="M15" s="281"/>
      <c r="N15" s="281"/>
    </row>
    <row r="16" ht="27.95" customHeight="1" spans="1:14">
      <c r="A16" s="77"/>
      <c r="B16" s="71"/>
      <c r="C16" s="71"/>
      <c r="D16" s="69"/>
      <c r="E16" s="71"/>
      <c r="F16" s="71"/>
      <c r="G16" s="71"/>
      <c r="H16" s="272"/>
      <c r="I16" s="281"/>
      <c r="J16" s="281"/>
      <c r="K16" s="281"/>
      <c r="L16" s="281"/>
      <c r="M16" s="281"/>
      <c r="N16" s="281"/>
    </row>
    <row r="17" ht="14.25" spans="1:13">
      <c r="A17" s="85"/>
      <c r="B17" s="85"/>
      <c r="C17" s="85"/>
      <c r="D17" s="85"/>
      <c r="E17" s="85"/>
      <c r="F17" s="85"/>
      <c r="G17" s="85"/>
      <c r="H17" s="85"/>
      <c r="I17" s="83" t="s">
        <v>172</v>
      </c>
      <c r="J17" s="102">
        <v>45388</v>
      </c>
      <c r="K17" s="83" t="s">
        <v>173</v>
      </c>
      <c r="L17" s="83"/>
      <c r="M17" s="83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topLeftCell="A46" workbookViewId="0">
      <selection activeCell="L13" sqref="L13"/>
    </sheetView>
  </sheetViews>
  <sheetFormatPr defaultColWidth="10" defaultRowHeight="16.5" customHeight="1"/>
  <cols>
    <col min="1" max="16384" width="10" style="103"/>
  </cols>
  <sheetData>
    <row r="1" ht="22.5" customHeight="1" spans="1:11">
      <c r="A1" s="185" t="s">
        <v>175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50</v>
      </c>
      <c r="B2" s="187" t="s">
        <v>51</v>
      </c>
      <c r="C2" s="187"/>
      <c r="D2" s="188" t="s">
        <v>52</v>
      </c>
      <c r="E2" s="188"/>
      <c r="F2" s="189" t="s">
        <v>53</v>
      </c>
      <c r="G2" s="189"/>
      <c r="H2" s="190" t="s">
        <v>54</v>
      </c>
      <c r="I2" s="250" t="s">
        <v>55</v>
      </c>
      <c r="J2" s="250"/>
      <c r="K2" s="251"/>
    </row>
    <row r="3" customHeight="1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customHeight="1" spans="1:11">
      <c r="A4" s="197" t="s">
        <v>59</v>
      </c>
      <c r="B4" s="112" t="s">
        <v>60</v>
      </c>
      <c r="C4" s="198"/>
      <c r="D4" s="197" t="s">
        <v>61</v>
      </c>
      <c r="E4" s="199"/>
      <c r="F4" s="200">
        <v>45402</v>
      </c>
      <c r="G4" s="201"/>
      <c r="H4" s="197" t="s">
        <v>176</v>
      </c>
      <c r="I4" s="199"/>
      <c r="J4" s="219" t="s">
        <v>63</v>
      </c>
      <c r="K4" s="252" t="s">
        <v>64</v>
      </c>
    </row>
    <row r="5" customHeight="1" spans="1:11">
      <c r="A5" s="202" t="s">
        <v>65</v>
      </c>
      <c r="B5" s="115"/>
      <c r="C5" s="203"/>
      <c r="D5" s="197" t="s">
        <v>177</v>
      </c>
      <c r="E5" s="199"/>
      <c r="F5" s="112"/>
      <c r="G5" s="198"/>
      <c r="H5" s="197" t="s">
        <v>178</v>
      </c>
      <c r="I5" s="199"/>
      <c r="J5" s="219" t="s">
        <v>63</v>
      </c>
      <c r="K5" s="252" t="s">
        <v>64</v>
      </c>
    </row>
    <row r="6" customHeight="1" spans="1:11">
      <c r="A6" s="197" t="s">
        <v>69</v>
      </c>
      <c r="B6" s="112">
        <v>2</v>
      </c>
      <c r="C6" s="198">
        <v>6</v>
      </c>
      <c r="D6" s="197" t="s">
        <v>179</v>
      </c>
      <c r="E6" s="199"/>
      <c r="F6" s="112"/>
      <c r="G6" s="198"/>
      <c r="H6" s="204" t="s">
        <v>180</v>
      </c>
      <c r="I6" s="231"/>
      <c r="J6" s="231"/>
      <c r="K6" s="253"/>
    </row>
    <row r="7" customHeight="1" spans="1:11">
      <c r="A7" s="197" t="s">
        <v>72</v>
      </c>
      <c r="B7" s="112">
        <v>2000</v>
      </c>
      <c r="C7" s="198"/>
      <c r="D7" s="197" t="s">
        <v>181</v>
      </c>
      <c r="E7" s="199"/>
      <c r="F7" s="112"/>
      <c r="G7" s="198"/>
      <c r="H7" s="205"/>
      <c r="I7" s="219"/>
      <c r="J7" s="219"/>
      <c r="K7" s="252"/>
    </row>
    <row r="8" customHeight="1" spans="1:11">
      <c r="A8" s="206"/>
      <c r="B8" s="120"/>
      <c r="C8" s="207"/>
      <c r="D8" s="206" t="s">
        <v>75</v>
      </c>
      <c r="E8" s="208"/>
      <c r="F8" s="209"/>
      <c r="G8" s="210"/>
      <c r="H8" s="211"/>
      <c r="I8" s="227"/>
      <c r="J8" s="227"/>
      <c r="K8" s="254"/>
    </row>
    <row r="9" customHeight="1" spans="1:11">
      <c r="A9" s="212" t="s">
        <v>182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79</v>
      </c>
      <c r="B10" s="214" t="s">
        <v>80</v>
      </c>
      <c r="C10" s="215" t="s">
        <v>81</v>
      </c>
      <c r="D10" s="216"/>
      <c r="E10" s="217" t="s">
        <v>84</v>
      </c>
      <c r="F10" s="214" t="s">
        <v>80</v>
      </c>
      <c r="G10" s="215" t="s">
        <v>81</v>
      </c>
      <c r="H10" s="214"/>
      <c r="I10" s="217" t="s">
        <v>82</v>
      </c>
      <c r="J10" s="214" t="s">
        <v>80</v>
      </c>
      <c r="K10" s="255" t="s">
        <v>81</v>
      </c>
    </row>
    <row r="11" customHeight="1" spans="1:11">
      <c r="A11" s="202" t="s">
        <v>85</v>
      </c>
      <c r="B11" s="218" t="s">
        <v>80</v>
      </c>
      <c r="C11" s="219" t="s">
        <v>81</v>
      </c>
      <c r="D11" s="220"/>
      <c r="E11" s="221" t="s">
        <v>87</v>
      </c>
      <c r="F11" s="218" t="s">
        <v>80</v>
      </c>
      <c r="G11" s="219" t="s">
        <v>81</v>
      </c>
      <c r="H11" s="218"/>
      <c r="I11" s="221" t="s">
        <v>92</v>
      </c>
      <c r="J11" s="218" t="s">
        <v>80</v>
      </c>
      <c r="K11" s="252" t="s">
        <v>81</v>
      </c>
    </row>
    <row r="12" customHeight="1" spans="1:11">
      <c r="A12" s="206" t="s">
        <v>183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56"/>
    </row>
    <row r="13" customHeight="1" spans="1:11">
      <c r="A13" s="222" t="s">
        <v>184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/>
      <c r="B14" s="224"/>
      <c r="C14" s="224"/>
      <c r="D14" s="224"/>
      <c r="E14" s="224"/>
      <c r="F14" s="224"/>
      <c r="G14" s="224"/>
      <c r="H14" s="224"/>
      <c r="I14" s="138"/>
      <c r="J14" s="138"/>
      <c r="K14" s="167"/>
    </row>
    <row r="15" customHeight="1" spans="1:11">
      <c r="A15" s="140"/>
      <c r="B15" s="141"/>
      <c r="C15" s="141"/>
      <c r="D15" s="225"/>
      <c r="E15" s="226"/>
      <c r="F15" s="141"/>
      <c r="G15" s="141"/>
      <c r="H15" s="225"/>
      <c r="I15" s="155"/>
      <c r="J15" s="257"/>
      <c r="K15" s="258"/>
    </row>
    <row r="16" customHeight="1" spans="1:11">
      <c r="A16" s="211"/>
      <c r="B16" s="227"/>
      <c r="C16" s="227"/>
      <c r="D16" s="227"/>
      <c r="E16" s="227"/>
      <c r="F16" s="227"/>
      <c r="G16" s="227"/>
      <c r="H16" s="227"/>
      <c r="I16" s="227"/>
      <c r="J16" s="227"/>
      <c r="K16" s="254"/>
    </row>
    <row r="17" customHeight="1" spans="1:11">
      <c r="A17" s="222" t="s">
        <v>185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138"/>
      <c r="J18" s="138"/>
      <c r="K18" s="167"/>
    </row>
    <row r="19" customHeight="1" spans="1:11">
      <c r="A19" s="140"/>
      <c r="B19" s="141"/>
      <c r="C19" s="141"/>
      <c r="D19" s="225"/>
      <c r="E19" s="226"/>
      <c r="F19" s="141"/>
      <c r="G19" s="141"/>
      <c r="H19" s="225"/>
      <c r="I19" s="155"/>
      <c r="J19" s="257"/>
      <c r="K19" s="258"/>
    </row>
    <row r="20" customHeight="1" spans="1:11">
      <c r="A20" s="211"/>
      <c r="B20" s="227"/>
      <c r="C20" s="227"/>
      <c r="D20" s="227"/>
      <c r="E20" s="227"/>
      <c r="F20" s="227"/>
      <c r="G20" s="227"/>
      <c r="H20" s="227"/>
      <c r="I20" s="227"/>
      <c r="J20" s="227"/>
      <c r="K20" s="254"/>
    </row>
    <row r="21" customHeight="1" spans="1:11">
      <c r="A21" s="228" t="s">
        <v>119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105" t="s">
        <v>120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67"/>
    </row>
    <row r="23" customHeight="1" spans="1:11">
      <c r="A23" s="117" t="s">
        <v>121</v>
      </c>
      <c r="B23" s="118"/>
      <c r="C23" s="219" t="s">
        <v>63</v>
      </c>
      <c r="D23" s="219" t="s">
        <v>64</v>
      </c>
      <c r="E23" s="116"/>
      <c r="F23" s="116"/>
      <c r="G23" s="116"/>
      <c r="H23" s="116"/>
      <c r="I23" s="116"/>
      <c r="J23" s="116"/>
      <c r="K23" s="161"/>
    </row>
    <row r="24" customHeight="1" spans="1:11">
      <c r="A24" s="197" t="s">
        <v>186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2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59"/>
    </row>
    <row r="26" customHeight="1" spans="1:11">
      <c r="A26" s="212" t="s">
        <v>131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91" t="s">
        <v>132</v>
      </c>
      <c r="B27" s="215" t="s">
        <v>90</v>
      </c>
      <c r="C27" s="215" t="s">
        <v>91</v>
      </c>
      <c r="D27" s="215" t="s">
        <v>83</v>
      </c>
      <c r="E27" s="192" t="s">
        <v>133</v>
      </c>
      <c r="F27" s="215" t="s">
        <v>90</v>
      </c>
      <c r="G27" s="215" t="s">
        <v>91</v>
      </c>
      <c r="H27" s="215" t="s">
        <v>83</v>
      </c>
      <c r="I27" s="192" t="s">
        <v>134</v>
      </c>
      <c r="J27" s="215" t="s">
        <v>90</v>
      </c>
      <c r="K27" s="255" t="s">
        <v>91</v>
      </c>
    </row>
    <row r="28" customHeight="1" spans="1:11">
      <c r="A28" s="204" t="s">
        <v>82</v>
      </c>
      <c r="B28" s="219" t="s">
        <v>90</v>
      </c>
      <c r="C28" s="219" t="s">
        <v>91</v>
      </c>
      <c r="D28" s="219" t="s">
        <v>83</v>
      </c>
      <c r="E28" s="231" t="s">
        <v>89</v>
      </c>
      <c r="F28" s="219" t="s">
        <v>90</v>
      </c>
      <c r="G28" s="219" t="s">
        <v>91</v>
      </c>
      <c r="H28" s="219" t="s">
        <v>83</v>
      </c>
      <c r="I28" s="231" t="s">
        <v>100</v>
      </c>
      <c r="J28" s="219" t="s">
        <v>90</v>
      </c>
      <c r="K28" s="252" t="s">
        <v>91</v>
      </c>
    </row>
    <row r="29" customHeight="1" spans="1:11">
      <c r="A29" s="197" t="s">
        <v>93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68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60"/>
    </row>
    <row r="31" customHeight="1" spans="1:11">
      <c r="A31" s="212" t="s">
        <v>187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1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2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2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2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2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2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2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2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2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2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2"/>
    </row>
    <row r="43" ht="17.25" customHeight="1" spans="1:11">
      <c r="A43" s="232" t="s">
        <v>188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0"/>
    </row>
    <row r="44" customHeight="1" spans="1:11">
      <c r="A44" s="212" t="s">
        <v>189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ht="18" customHeight="1" spans="1:11">
      <c r="A45" s="136" t="s">
        <v>183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66"/>
    </row>
    <row r="46" ht="18" customHeight="1" spans="1:1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66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59"/>
    </row>
    <row r="48" ht="21" customHeight="1" spans="1:11">
      <c r="A48" s="238" t="s">
        <v>137</v>
      </c>
      <c r="B48" s="239" t="s">
        <v>138</v>
      </c>
      <c r="C48" s="239"/>
      <c r="D48" s="240" t="s">
        <v>139</v>
      </c>
      <c r="E48" s="241"/>
      <c r="F48" s="240" t="s">
        <v>141</v>
      </c>
      <c r="G48" s="242"/>
      <c r="H48" s="243" t="s">
        <v>142</v>
      </c>
      <c r="I48" s="243"/>
      <c r="J48" s="239"/>
      <c r="K48" s="263"/>
    </row>
    <row r="49" customHeight="1" spans="1:11">
      <c r="A49" s="244" t="s">
        <v>143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64"/>
    </row>
    <row r="50" customHeight="1" spans="1:1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65"/>
    </row>
    <row r="5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66"/>
    </row>
    <row r="52" ht="21" customHeight="1" spans="1:11">
      <c r="A52" s="238" t="s">
        <v>137</v>
      </c>
      <c r="B52" s="239" t="s">
        <v>138</v>
      </c>
      <c r="C52" s="239"/>
      <c r="D52" s="240" t="s">
        <v>139</v>
      </c>
      <c r="E52" s="240"/>
      <c r="F52" s="240" t="s">
        <v>141</v>
      </c>
      <c r="G52" s="240"/>
      <c r="H52" s="243" t="s">
        <v>142</v>
      </c>
      <c r="I52" s="243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K8" sqref="K8"/>
    </sheetView>
  </sheetViews>
  <sheetFormatPr defaultColWidth="9" defaultRowHeight="26.1" customHeight="1"/>
  <cols>
    <col min="1" max="1" width="17.125" style="84" customWidth="1"/>
    <col min="2" max="7" width="9.375" style="84" customWidth="1"/>
    <col min="8" max="8" width="1.375" style="84" customWidth="1"/>
    <col min="9" max="14" width="15.625" style="84" customWidth="1"/>
    <col min="15" max="16384" width="9" style="84"/>
  </cols>
  <sheetData>
    <row r="1" ht="30" customHeight="1" spans="1:14">
      <c r="A1" s="57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59</v>
      </c>
      <c r="B2" s="60" t="s">
        <v>60</v>
      </c>
      <c r="C2" s="60"/>
      <c r="D2" s="61" t="s">
        <v>65</v>
      </c>
      <c r="E2" s="60" t="s">
        <v>66</v>
      </c>
      <c r="F2" s="60"/>
      <c r="G2" s="60"/>
      <c r="H2" s="62"/>
      <c r="I2" s="176" t="s">
        <v>54</v>
      </c>
      <c r="J2" s="60" t="s">
        <v>55</v>
      </c>
      <c r="K2" s="60"/>
      <c r="L2" s="60"/>
      <c r="M2" s="60"/>
      <c r="N2" s="87"/>
    </row>
    <row r="3" ht="29.1" customHeight="1" spans="1:14">
      <c r="A3" s="63" t="s">
        <v>146</v>
      </c>
      <c r="B3" s="64" t="s">
        <v>147</v>
      </c>
      <c r="C3" s="64"/>
      <c r="D3" s="64"/>
      <c r="E3" s="64"/>
      <c r="F3" s="64"/>
      <c r="G3" s="64"/>
      <c r="H3" s="65"/>
      <c r="I3" s="64" t="s">
        <v>148</v>
      </c>
      <c r="J3" s="64"/>
      <c r="K3" s="64"/>
      <c r="L3" s="64"/>
      <c r="M3" s="64"/>
      <c r="N3" s="88"/>
    </row>
    <row r="4" ht="29.1" customHeight="1" spans="1:14">
      <c r="A4" s="63"/>
      <c r="B4" s="66" t="s">
        <v>107</v>
      </c>
      <c r="C4" s="66" t="s">
        <v>108</v>
      </c>
      <c r="D4" s="67" t="s">
        <v>109</v>
      </c>
      <c r="E4" s="66" t="s">
        <v>110</v>
      </c>
      <c r="F4" s="66" t="s">
        <v>111</v>
      </c>
      <c r="G4" s="66" t="s">
        <v>112</v>
      </c>
      <c r="H4" s="65"/>
      <c r="I4" s="89" t="s">
        <v>190</v>
      </c>
      <c r="J4" s="89" t="s">
        <v>191</v>
      </c>
      <c r="K4" s="89" t="s">
        <v>192</v>
      </c>
      <c r="L4" s="89" t="s">
        <v>193</v>
      </c>
      <c r="M4" s="89" t="s">
        <v>194</v>
      </c>
      <c r="N4" s="90" t="s">
        <v>195</v>
      </c>
    </row>
    <row r="5" ht="29.1" customHeight="1" spans="1:14">
      <c r="A5" s="63"/>
      <c r="B5" s="68" t="s">
        <v>149</v>
      </c>
      <c r="C5" s="68" t="s">
        <v>150</v>
      </c>
      <c r="D5" s="69" t="s">
        <v>151</v>
      </c>
      <c r="E5" s="68" t="s">
        <v>152</v>
      </c>
      <c r="F5" s="68" t="s">
        <v>153</v>
      </c>
      <c r="G5" s="68" t="s">
        <v>154</v>
      </c>
      <c r="H5" s="65"/>
      <c r="I5" s="177" t="s">
        <v>196</v>
      </c>
      <c r="J5" s="177" t="s">
        <v>196</v>
      </c>
      <c r="K5" s="177" t="s">
        <v>196</v>
      </c>
      <c r="L5" s="177" t="s">
        <v>196</v>
      </c>
      <c r="M5" s="177" t="s">
        <v>196</v>
      </c>
      <c r="N5" s="178" t="s">
        <v>196</v>
      </c>
    </row>
    <row r="6" ht="29.1" customHeight="1" spans="1:14">
      <c r="A6" s="70" t="s">
        <v>155</v>
      </c>
      <c r="B6" s="71">
        <f>C6-1</f>
        <v>67</v>
      </c>
      <c r="C6" s="71">
        <f>D6-2</f>
        <v>68</v>
      </c>
      <c r="D6" s="69">
        <v>70</v>
      </c>
      <c r="E6" s="71">
        <f>D6+2</f>
        <v>72</v>
      </c>
      <c r="F6" s="71">
        <f>E6+2</f>
        <v>74</v>
      </c>
      <c r="G6" s="71">
        <f>F6+1</f>
        <v>75</v>
      </c>
      <c r="H6" s="65"/>
      <c r="I6" s="91" t="s">
        <v>197</v>
      </c>
      <c r="J6" s="91" t="s">
        <v>198</v>
      </c>
      <c r="K6" s="91" t="s">
        <v>199</v>
      </c>
      <c r="L6" s="91" t="s">
        <v>200</v>
      </c>
      <c r="M6" s="91" t="s">
        <v>199</v>
      </c>
      <c r="N6" s="92" t="s">
        <v>201</v>
      </c>
    </row>
    <row r="7" ht="29.1" customHeight="1" spans="1:14">
      <c r="A7" s="72" t="s">
        <v>157</v>
      </c>
      <c r="B7" s="71">
        <f t="shared" ref="B7:B9" si="0">C7-4</f>
        <v>100</v>
      </c>
      <c r="C7" s="71">
        <f t="shared" ref="C7:C9" si="1">D7-4</f>
        <v>104</v>
      </c>
      <c r="D7" s="73">
        <v>108</v>
      </c>
      <c r="E7" s="71">
        <f t="shared" ref="E7:E9" si="2">D7+4</f>
        <v>112</v>
      </c>
      <c r="F7" s="71">
        <f>E7+4</f>
        <v>116</v>
      </c>
      <c r="G7" s="71">
        <f t="shared" ref="G7:G9" si="3">F7+6</f>
        <v>122</v>
      </c>
      <c r="H7" s="65"/>
      <c r="I7" s="91" t="s">
        <v>202</v>
      </c>
      <c r="J7" s="91" t="s">
        <v>202</v>
      </c>
      <c r="K7" s="91" t="s">
        <v>203</v>
      </c>
      <c r="L7" s="91" t="s">
        <v>204</v>
      </c>
      <c r="M7" s="93" t="s">
        <v>197</v>
      </c>
      <c r="N7" s="94" t="s">
        <v>204</v>
      </c>
    </row>
    <row r="8" ht="29.1" customHeight="1" spans="1:14">
      <c r="A8" s="72" t="s">
        <v>205</v>
      </c>
      <c r="B8" s="71">
        <f t="shared" si="0"/>
        <v>-8</v>
      </c>
      <c r="C8" s="71">
        <f t="shared" si="1"/>
        <v>-4</v>
      </c>
      <c r="D8" s="73" t="s">
        <v>206</v>
      </c>
      <c r="E8" s="71">
        <f t="shared" si="2"/>
        <v>4</v>
      </c>
      <c r="F8" s="71">
        <f>E8+5</f>
        <v>9</v>
      </c>
      <c r="G8" s="71">
        <f t="shared" si="3"/>
        <v>15</v>
      </c>
      <c r="H8" s="65"/>
      <c r="I8" s="91"/>
      <c r="J8" s="91"/>
      <c r="K8" s="91"/>
      <c r="L8" s="91"/>
      <c r="M8" s="93"/>
      <c r="N8" s="94"/>
    </row>
    <row r="9" ht="29.1" customHeight="1" spans="1:14">
      <c r="A9" s="72" t="s">
        <v>159</v>
      </c>
      <c r="B9" s="74">
        <f t="shared" si="0"/>
        <v>98</v>
      </c>
      <c r="C9" s="74">
        <f t="shared" si="1"/>
        <v>102</v>
      </c>
      <c r="D9" s="75" t="s">
        <v>160</v>
      </c>
      <c r="E9" s="74">
        <f t="shared" si="2"/>
        <v>110</v>
      </c>
      <c r="F9" s="74">
        <f>E9+5</f>
        <v>115</v>
      </c>
      <c r="G9" s="74">
        <f t="shared" si="3"/>
        <v>121</v>
      </c>
      <c r="H9" s="65"/>
      <c r="I9" s="91" t="s">
        <v>197</v>
      </c>
      <c r="J9" s="91" t="s">
        <v>197</v>
      </c>
      <c r="K9" s="91" t="s">
        <v>207</v>
      </c>
      <c r="L9" s="91" t="s">
        <v>208</v>
      </c>
      <c r="M9" s="93" t="s">
        <v>209</v>
      </c>
      <c r="N9" s="95" t="s">
        <v>202</v>
      </c>
    </row>
    <row r="10" ht="29.1" customHeight="1" spans="1:14">
      <c r="A10" s="72" t="s">
        <v>162</v>
      </c>
      <c r="B10" s="71">
        <f>C10-1.2</f>
        <v>43.6</v>
      </c>
      <c r="C10" s="71">
        <f>D10-1.2</f>
        <v>44.8</v>
      </c>
      <c r="D10" s="69">
        <v>46</v>
      </c>
      <c r="E10" s="71">
        <f>D10+1.2</f>
        <v>47.2</v>
      </c>
      <c r="F10" s="71">
        <f>E10+1.2</f>
        <v>48.4</v>
      </c>
      <c r="G10" s="71">
        <f>F10+1.4</f>
        <v>49.8</v>
      </c>
      <c r="H10" s="65"/>
      <c r="I10" s="91" t="s">
        <v>210</v>
      </c>
      <c r="J10" s="91" t="s">
        <v>211</v>
      </c>
      <c r="K10" s="91" t="s">
        <v>212</v>
      </c>
      <c r="L10" s="91" t="s">
        <v>213</v>
      </c>
      <c r="M10" s="93" t="s">
        <v>214</v>
      </c>
      <c r="N10" s="94" t="s">
        <v>202</v>
      </c>
    </row>
    <row r="11" ht="29.1" customHeight="1" spans="1:14">
      <c r="A11" s="72" t="s">
        <v>164</v>
      </c>
      <c r="B11" s="76">
        <f>C11-0.5</f>
        <v>19.5</v>
      </c>
      <c r="C11" s="76">
        <f>D11-0.5</f>
        <v>20</v>
      </c>
      <c r="D11" s="69">
        <v>20.5</v>
      </c>
      <c r="E11" s="76">
        <f t="shared" ref="E11:G11" si="4">D11+0.5</f>
        <v>21</v>
      </c>
      <c r="F11" s="76">
        <f t="shared" si="4"/>
        <v>21.5</v>
      </c>
      <c r="G11" s="76">
        <f t="shared" si="4"/>
        <v>22</v>
      </c>
      <c r="H11" s="65"/>
      <c r="I11" s="91" t="s">
        <v>197</v>
      </c>
      <c r="J11" s="91" t="s">
        <v>215</v>
      </c>
      <c r="K11" s="91" t="s">
        <v>201</v>
      </c>
      <c r="L11" s="91" t="s">
        <v>216</v>
      </c>
      <c r="M11" s="93" t="s">
        <v>197</v>
      </c>
      <c r="N11" s="94" t="s">
        <v>197</v>
      </c>
    </row>
    <row r="12" ht="29.1" customHeight="1" spans="1:14">
      <c r="A12" s="72" t="s">
        <v>165</v>
      </c>
      <c r="B12" s="76">
        <f>C12-0.7</f>
        <v>18.1</v>
      </c>
      <c r="C12" s="76">
        <f>D12-0.7</f>
        <v>18.8</v>
      </c>
      <c r="D12" s="69">
        <v>19.5</v>
      </c>
      <c r="E12" s="76">
        <f>D12+0.7</f>
        <v>20.2</v>
      </c>
      <c r="F12" s="76">
        <f>E12+0.7</f>
        <v>20.9</v>
      </c>
      <c r="G12" s="76">
        <f>F12+1</f>
        <v>21.9</v>
      </c>
      <c r="H12" s="65"/>
      <c r="I12" s="91" t="s">
        <v>197</v>
      </c>
      <c r="J12" s="91" t="s">
        <v>197</v>
      </c>
      <c r="K12" s="91" t="s">
        <v>197</v>
      </c>
      <c r="L12" s="91" t="s">
        <v>217</v>
      </c>
      <c r="M12" s="93" t="s">
        <v>197</v>
      </c>
      <c r="N12" s="94" t="s">
        <v>218</v>
      </c>
    </row>
    <row r="13" ht="29.1" customHeight="1" spans="1:14">
      <c r="A13" s="72" t="s">
        <v>167</v>
      </c>
      <c r="B13" s="76">
        <f>C13-0.7</f>
        <v>16.1</v>
      </c>
      <c r="C13" s="76">
        <f>D13-0.7</f>
        <v>16.8</v>
      </c>
      <c r="D13" s="69">
        <v>17.5</v>
      </c>
      <c r="E13" s="76">
        <f>D13+0.7</f>
        <v>18.2</v>
      </c>
      <c r="F13" s="76">
        <f>E13+0.7</f>
        <v>18.9</v>
      </c>
      <c r="G13" s="76">
        <f>F13+1</f>
        <v>19.9</v>
      </c>
      <c r="H13" s="65"/>
      <c r="I13" s="91" t="s">
        <v>219</v>
      </c>
      <c r="J13" s="91" t="s">
        <v>197</v>
      </c>
      <c r="K13" s="91" t="s">
        <v>220</v>
      </c>
      <c r="L13" s="91" t="s">
        <v>220</v>
      </c>
      <c r="M13" s="93" t="s">
        <v>221</v>
      </c>
      <c r="N13" s="94" t="s">
        <v>201</v>
      </c>
    </row>
    <row r="14" ht="29.1" customHeight="1" spans="1:14">
      <c r="A14" s="72" t="s">
        <v>169</v>
      </c>
      <c r="B14" s="71">
        <f>C14-1</f>
        <v>45</v>
      </c>
      <c r="C14" s="71">
        <f>D14-1</f>
        <v>46</v>
      </c>
      <c r="D14" s="69">
        <v>47</v>
      </c>
      <c r="E14" s="71">
        <f>D14+1</f>
        <v>48</v>
      </c>
      <c r="F14" s="71">
        <f>E14+1</f>
        <v>49</v>
      </c>
      <c r="G14" s="71">
        <f>F14+1.5</f>
        <v>50.5</v>
      </c>
      <c r="H14" s="65"/>
      <c r="I14" s="91" t="s">
        <v>222</v>
      </c>
      <c r="J14" s="91" t="s">
        <v>202</v>
      </c>
      <c r="K14" s="91" t="s">
        <v>223</v>
      </c>
      <c r="L14" s="91" t="s">
        <v>223</v>
      </c>
      <c r="M14" s="93" t="s">
        <v>202</v>
      </c>
      <c r="N14" s="94" t="s">
        <v>202</v>
      </c>
    </row>
    <row r="15" ht="29.1" customHeight="1" spans="1:14">
      <c r="A15" s="77" t="s">
        <v>224</v>
      </c>
      <c r="B15" s="71">
        <f t="shared" ref="B15:B17" si="5">C15</f>
        <v>14</v>
      </c>
      <c r="C15" s="71">
        <f>D15-0.5</f>
        <v>14</v>
      </c>
      <c r="D15" s="69">
        <v>14.5</v>
      </c>
      <c r="E15" s="71">
        <f t="shared" ref="E15:G15" si="6">D15+0.5</f>
        <v>15</v>
      </c>
      <c r="F15" s="71">
        <f t="shared" si="6"/>
        <v>15.5</v>
      </c>
      <c r="G15" s="71">
        <f t="shared" si="6"/>
        <v>16</v>
      </c>
      <c r="H15" s="78"/>
      <c r="I15" s="179"/>
      <c r="J15" s="179"/>
      <c r="K15" s="179"/>
      <c r="L15" s="179"/>
      <c r="M15" s="180"/>
      <c r="N15" s="181"/>
    </row>
    <row r="16" ht="29.1" customHeight="1" spans="1:14">
      <c r="A16" s="79" t="s">
        <v>225</v>
      </c>
      <c r="B16" s="80">
        <f t="shared" si="5"/>
        <v>2.8</v>
      </c>
      <c r="C16" s="80">
        <f>D16</f>
        <v>2.8</v>
      </c>
      <c r="D16" s="81">
        <v>2.8</v>
      </c>
      <c r="E16" s="80">
        <f>D16</f>
        <v>2.8</v>
      </c>
      <c r="F16" s="80">
        <f>D16</f>
        <v>2.8</v>
      </c>
      <c r="G16" s="80">
        <f>D16</f>
        <v>2.8</v>
      </c>
      <c r="H16" s="78"/>
      <c r="I16" s="179"/>
      <c r="J16" s="179"/>
      <c r="K16" s="179"/>
      <c r="L16" s="179"/>
      <c r="M16" s="180"/>
      <c r="N16" s="181"/>
    </row>
    <row r="17" ht="29.1" customHeight="1" spans="1:14">
      <c r="A17" s="77" t="s">
        <v>226</v>
      </c>
      <c r="B17" s="71">
        <f t="shared" si="5"/>
        <v>4.5</v>
      </c>
      <c r="C17" s="71">
        <f>D17</f>
        <v>4.5</v>
      </c>
      <c r="D17" s="69">
        <v>4.5</v>
      </c>
      <c r="E17" s="71">
        <f>D17</f>
        <v>4.5</v>
      </c>
      <c r="F17" s="71">
        <f>D17</f>
        <v>4.5</v>
      </c>
      <c r="G17" s="71">
        <f>D17</f>
        <v>4.5</v>
      </c>
      <c r="H17" s="82"/>
      <c r="I17" s="182"/>
      <c r="J17" s="182"/>
      <c r="K17" s="183"/>
      <c r="L17" s="182"/>
      <c r="M17" s="182"/>
      <c r="N17" s="184"/>
    </row>
    <row r="18" ht="15" spans="1:14">
      <c r="A18" s="83" t="s">
        <v>183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ht="14.25" spans="1:14">
      <c r="A19" s="84" t="s">
        <v>227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ht="14.25" spans="1:13">
      <c r="A20" s="85"/>
      <c r="B20" s="85"/>
      <c r="C20" s="85"/>
      <c r="D20" s="85"/>
      <c r="E20" s="85"/>
      <c r="F20" s="85"/>
      <c r="G20" s="85"/>
      <c r="H20" s="85"/>
      <c r="I20" s="83" t="s">
        <v>172</v>
      </c>
      <c r="J20" s="102"/>
      <c r="K20" s="83" t="s">
        <v>173</v>
      </c>
      <c r="L20" s="83"/>
      <c r="M20" s="83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25" zoomScaleNormal="125" zoomScalePageLayoutView="125" workbookViewId="0">
      <selection activeCell="L12" sqref="L12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6.25" spans="1:11">
      <c r="A1" s="104" t="s">
        <v>228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15" spans="1:11">
      <c r="A2" s="105" t="s">
        <v>50</v>
      </c>
      <c r="B2" s="106" t="s">
        <v>51</v>
      </c>
      <c r="C2" s="106"/>
      <c r="D2" s="107" t="s">
        <v>59</v>
      </c>
      <c r="E2" s="108" t="s">
        <v>60</v>
      </c>
      <c r="F2" s="109" t="s">
        <v>229</v>
      </c>
      <c r="G2" s="110" t="s">
        <v>66</v>
      </c>
      <c r="H2" s="110"/>
      <c r="I2" s="138" t="s">
        <v>54</v>
      </c>
      <c r="J2" s="110" t="s">
        <v>55</v>
      </c>
      <c r="K2" s="160"/>
    </row>
    <row r="3" spans="1:11">
      <c r="A3" s="111" t="s">
        <v>72</v>
      </c>
      <c r="B3" s="112">
        <v>2000</v>
      </c>
      <c r="C3" s="112"/>
      <c r="D3" s="113" t="s">
        <v>230</v>
      </c>
      <c r="E3" s="114"/>
      <c r="F3" s="115"/>
      <c r="G3" s="115"/>
      <c r="H3" s="116" t="s">
        <v>231</v>
      </c>
      <c r="I3" s="116"/>
      <c r="J3" s="116"/>
      <c r="K3" s="161"/>
    </row>
    <row r="4" spans="1:11">
      <c r="A4" s="117" t="s">
        <v>69</v>
      </c>
      <c r="B4" s="112">
        <v>2</v>
      </c>
      <c r="C4" s="112">
        <v>6</v>
      </c>
      <c r="D4" s="118" t="s">
        <v>232</v>
      </c>
      <c r="E4" s="115" t="s">
        <v>233</v>
      </c>
      <c r="F4" s="115"/>
      <c r="G4" s="115"/>
      <c r="H4" s="118" t="s">
        <v>234</v>
      </c>
      <c r="I4" s="118"/>
      <c r="J4" s="132" t="s">
        <v>63</v>
      </c>
      <c r="K4" s="162" t="s">
        <v>64</v>
      </c>
    </row>
    <row r="5" spans="1:11">
      <c r="A5" s="117" t="s">
        <v>235</v>
      </c>
      <c r="B5" s="112">
        <v>1</v>
      </c>
      <c r="C5" s="112"/>
      <c r="D5" s="113" t="s">
        <v>236</v>
      </c>
      <c r="E5" s="113" t="s">
        <v>237</v>
      </c>
      <c r="F5" s="113" t="s">
        <v>238</v>
      </c>
      <c r="G5" s="113" t="s">
        <v>233</v>
      </c>
      <c r="H5" s="118" t="s">
        <v>239</v>
      </c>
      <c r="I5" s="118"/>
      <c r="J5" s="132" t="s">
        <v>63</v>
      </c>
      <c r="K5" s="162" t="s">
        <v>64</v>
      </c>
    </row>
    <row r="6" ht="15" spans="1:11">
      <c r="A6" s="119" t="s">
        <v>240</v>
      </c>
      <c r="B6" s="120">
        <v>130</v>
      </c>
      <c r="C6" s="120"/>
      <c r="D6" s="121" t="s">
        <v>241</v>
      </c>
      <c r="E6" s="122"/>
      <c r="F6" s="123"/>
      <c r="G6" s="121"/>
      <c r="H6" s="124" t="s">
        <v>242</v>
      </c>
      <c r="I6" s="124"/>
      <c r="J6" s="123" t="s">
        <v>63</v>
      </c>
      <c r="K6" s="163" t="s">
        <v>64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243</v>
      </c>
      <c r="B8" s="129" t="s">
        <v>244</v>
      </c>
      <c r="C8" s="129" t="s">
        <v>245</v>
      </c>
      <c r="D8" s="129" t="s">
        <v>246</v>
      </c>
      <c r="E8" s="129" t="s">
        <v>247</v>
      </c>
      <c r="F8" s="129" t="s">
        <v>248</v>
      </c>
      <c r="G8" s="130"/>
      <c r="H8" s="131"/>
      <c r="I8" s="131"/>
      <c r="J8" s="131"/>
      <c r="K8" s="164"/>
    </row>
    <row r="9" spans="1:11">
      <c r="A9" s="117" t="s">
        <v>249</v>
      </c>
      <c r="B9" s="118"/>
      <c r="C9" s="132" t="s">
        <v>63</v>
      </c>
      <c r="D9" s="132" t="s">
        <v>64</v>
      </c>
      <c r="E9" s="113" t="s">
        <v>250</v>
      </c>
      <c r="F9" s="133" t="s">
        <v>251</v>
      </c>
      <c r="G9" s="134"/>
      <c r="H9" s="135"/>
      <c r="I9" s="135"/>
      <c r="J9" s="135"/>
      <c r="K9" s="165"/>
    </row>
    <row r="10" spans="1:11">
      <c r="A10" s="117" t="s">
        <v>252</v>
      </c>
      <c r="B10" s="118"/>
      <c r="C10" s="132" t="s">
        <v>63</v>
      </c>
      <c r="D10" s="132" t="s">
        <v>64</v>
      </c>
      <c r="E10" s="113" t="s">
        <v>253</v>
      </c>
      <c r="F10" s="133" t="s">
        <v>254</v>
      </c>
      <c r="G10" s="134" t="s">
        <v>255</v>
      </c>
      <c r="H10" s="135"/>
      <c r="I10" s="135"/>
      <c r="J10" s="135"/>
      <c r="K10" s="165"/>
    </row>
    <row r="11" spans="1:11">
      <c r="A11" s="136" t="s">
        <v>182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6"/>
    </row>
    <row r="12" spans="1:11">
      <c r="A12" s="111" t="s">
        <v>84</v>
      </c>
      <c r="B12" s="132" t="s">
        <v>80</v>
      </c>
      <c r="C12" s="132" t="s">
        <v>81</v>
      </c>
      <c r="D12" s="133"/>
      <c r="E12" s="113" t="s">
        <v>82</v>
      </c>
      <c r="F12" s="132" t="s">
        <v>80</v>
      </c>
      <c r="G12" s="132" t="s">
        <v>81</v>
      </c>
      <c r="H12" s="132"/>
      <c r="I12" s="113" t="s">
        <v>256</v>
      </c>
      <c r="J12" s="132" t="s">
        <v>80</v>
      </c>
      <c r="K12" s="162" t="s">
        <v>81</v>
      </c>
    </row>
    <row r="13" spans="1:11">
      <c r="A13" s="111" t="s">
        <v>87</v>
      </c>
      <c r="B13" s="132" t="s">
        <v>80</v>
      </c>
      <c r="C13" s="132" t="s">
        <v>81</v>
      </c>
      <c r="D13" s="133"/>
      <c r="E13" s="113" t="s">
        <v>92</v>
      </c>
      <c r="F13" s="132" t="s">
        <v>80</v>
      </c>
      <c r="G13" s="132" t="s">
        <v>81</v>
      </c>
      <c r="H13" s="132"/>
      <c r="I13" s="113" t="s">
        <v>257</v>
      </c>
      <c r="J13" s="132" t="s">
        <v>80</v>
      </c>
      <c r="K13" s="162" t="s">
        <v>81</v>
      </c>
    </row>
    <row r="14" ht="15" spans="1:11">
      <c r="A14" s="119" t="s">
        <v>258</v>
      </c>
      <c r="B14" s="123" t="s">
        <v>80</v>
      </c>
      <c r="C14" s="123" t="s">
        <v>81</v>
      </c>
      <c r="D14" s="122"/>
      <c r="E14" s="121" t="s">
        <v>259</v>
      </c>
      <c r="F14" s="123" t="s">
        <v>80</v>
      </c>
      <c r="G14" s="123" t="s">
        <v>81</v>
      </c>
      <c r="H14" s="123"/>
      <c r="I14" s="121" t="s">
        <v>260</v>
      </c>
      <c r="J14" s="123" t="s">
        <v>80</v>
      </c>
      <c r="K14" s="163" t="s">
        <v>81</v>
      </c>
    </row>
    <row r="15" ht="15" spans="1:11">
      <c r="A15" s="125"/>
      <c r="B15" s="127"/>
      <c r="C15" s="127"/>
      <c r="D15" s="126"/>
      <c r="E15" s="125"/>
      <c r="F15" s="127"/>
      <c r="G15" s="127"/>
      <c r="H15" s="127"/>
      <c r="I15" s="125"/>
      <c r="J15" s="127"/>
      <c r="K15" s="127"/>
    </row>
    <row r="16" spans="1:11">
      <c r="A16" s="105" t="s">
        <v>261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7"/>
    </row>
    <row r="17" spans="1:11">
      <c r="A17" s="117" t="s">
        <v>262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8"/>
    </row>
    <row r="18" spans="1:11">
      <c r="A18" s="117" t="s">
        <v>263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8"/>
    </row>
    <row r="19" spans="1:11">
      <c r="A19" s="139" t="s">
        <v>264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2"/>
    </row>
    <row r="20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69"/>
    </row>
    <row r="2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69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69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pans="1:11">
      <c r="A24" s="117" t="s">
        <v>121</v>
      </c>
      <c r="B24" s="118"/>
      <c r="C24" s="132" t="s">
        <v>63</v>
      </c>
      <c r="D24" s="132" t="s">
        <v>64</v>
      </c>
      <c r="E24" s="116"/>
      <c r="F24" s="116"/>
      <c r="G24" s="116"/>
      <c r="H24" s="116"/>
      <c r="I24" s="116"/>
      <c r="J24" s="116"/>
      <c r="K24" s="161"/>
    </row>
    <row r="25" ht="15" spans="1:11">
      <c r="A25" s="144" t="s">
        <v>265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1"/>
    </row>
    <row r="26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266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2"/>
    </row>
    <row r="28" spans="1:11">
      <c r="A28" s="140" t="s">
        <v>267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9"/>
    </row>
    <row r="29" spans="1:11">
      <c r="A29" s="149" t="s">
        <v>268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9"/>
    </row>
    <row r="30" spans="1:11">
      <c r="A30" s="140" t="s">
        <v>269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9"/>
    </row>
    <row r="31" spans="1:11">
      <c r="A31" s="140" t="s">
        <v>270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69"/>
    </row>
    <row r="32" spans="1:11">
      <c r="A32" s="140" t="s">
        <v>271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69"/>
    </row>
    <row r="33" ht="23.1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9"/>
    </row>
    <row r="34" ht="23.1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9"/>
    </row>
    <row r="35" ht="23.1" customHeight="1" spans="1:11">
      <c r="A35" s="150"/>
      <c r="B35" s="141"/>
      <c r="C35" s="141"/>
      <c r="D35" s="141"/>
      <c r="E35" s="141"/>
      <c r="F35" s="141"/>
      <c r="G35" s="141"/>
      <c r="H35" s="141"/>
      <c r="I35" s="141"/>
      <c r="J35" s="141"/>
      <c r="K35" s="169"/>
    </row>
    <row r="36" ht="23.1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3"/>
    </row>
    <row r="37" ht="18.75" customHeight="1" spans="1:11">
      <c r="A37" s="153" t="s">
        <v>272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4"/>
    </row>
    <row r="38" ht="18.75" customHeight="1" spans="1:11">
      <c r="A38" s="117" t="s">
        <v>273</v>
      </c>
      <c r="B38" s="118"/>
      <c r="C38" s="118"/>
      <c r="D38" s="116" t="s">
        <v>274</v>
      </c>
      <c r="E38" s="116"/>
      <c r="F38" s="155" t="s">
        <v>275</v>
      </c>
      <c r="G38" s="156"/>
      <c r="H38" s="118" t="s">
        <v>276</v>
      </c>
      <c r="I38" s="118"/>
      <c r="J38" s="118" t="s">
        <v>277</v>
      </c>
      <c r="K38" s="168"/>
    </row>
    <row r="39" ht="18.75" customHeight="1" spans="1:11">
      <c r="A39" s="117" t="s">
        <v>183</v>
      </c>
      <c r="B39" s="118" t="s">
        <v>278</v>
      </c>
      <c r="C39" s="118"/>
      <c r="D39" s="118"/>
      <c r="E39" s="118"/>
      <c r="F39" s="118"/>
      <c r="G39" s="118"/>
      <c r="H39" s="118"/>
      <c r="I39" s="118"/>
      <c r="J39" s="118"/>
      <c r="K39" s="168"/>
    </row>
    <row r="40" ht="30.95" customHeight="1" spans="1:11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68"/>
    </row>
    <row r="41" ht="18.75" customHeight="1" spans="1:11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68"/>
    </row>
    <row r="42" ht="32.1" customHeight="1" spans="1:11">
      <c r="A42" s="119" t="s">
        <v>137</v>
      </c>
      <c r="B42" s="157" t="s">
        <v>279</v>
      </c>
      <c r="C42" s="157"/>
      <c r="D42" s="121" t="s">
        <v>280</v>
      </c>
      <c r="E42" s="122" t="s">
        <v>140</v>
      </c>
      <c r="F42" s="121" t="s">
        <v>141</v>
      </c>
      <c r="G42" s="158">
        <v>45397</v>
      </c>
      <c r="H42" s="159" t="s">
        <v>142</v>
      </c>
      <c r="I42" s="159"/>
      <c r="J42" s="157"/>
      <c r="K42" s="17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0">
              <controlPr defaultSize="0">
                <anchor moveWithCells="1">
                  <from>
                    <xdr:col>2</xdr:col>
                    <xdr:colOff>295275</xdr:colOff>
                    <xdr:row>6</xdr:row>
                    <xdr:rowOff>142875</xdr:rowOff>
                  </from>
                  <to>
                    <xdr:col>3</xdr:col>
                    <xdr:colOff>38100</xdr:colOff>
                    <xdr:row>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opLeftCell="A4" workbookViewId="0">
      <selection activeCell="M15" sqref="M15"/>
    </sheetView>
  </sheetViews>
  <sheetFormatPr defaultColWidth="9" defaultRowHeight="14.25"/>
  <cols>
    <col min="1" max="1" width="11.5" customWidth="1"/>
    <col min="2" max="7" width="9.375" customWidth="1"/>
    <col min="8" max="8" width="3.875" customWidth="1"/>
    <col min="9" max="9" width="18.375" customWidth="1"/>
    <col min="10" max="14" width="15.625" customWidth="1"/>
  </cols>
  <sheetData>
    <row r="1" ht="30" customHeight="1" spans="1:14">
      <c r="A1" s="57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8.5" customHeight="1" spans="1:14">
      <c r="A2" s="59" t="s">
        <v>59</v>
      </c>
      <c r="B2" s="60" t="s">
        <v>60</v>
      </c>
      <c r="C2" s="60"/>
      <c r="D2" s="61" t="s">
        <v>65</v>
      </c>
      <c r="E2" s="60" t="s">
        <v>66</v>
      </c>
      <c r="F2" s="60"/>
      <c r="G2" s="60"/>
      <c r="H2" s="62"/>
      <c r="I2" s="86" t="s">
        <v>54</v>
      </c>
      <c r="J2" s="60" t="s">
        <v>55</v>
      </c>
      <c r="K2" s="60"/>
      <c r="L2" s="60"/>
      <c r="M2" s="60"/>
      <c r="N2" s="87"/>
    </row>
    <row r="3" ht="28.5" customHeight="1" spans="1:14">
      <c r="A3" s="63" t="s">
        <v>146</v>
      </c>
      <c r="B3" s="64" t="s">
        <v>147</v>
      </c>
      <c r="C3" s="64"/>
      <c r="D3" s="64"/>
      <c r="E3" s="64"/>
      <c r="F3" s="64"/>
      <c r="G3" s="64"/>
      <c r="H3" s="65"/>
      <c r="I3" s="64" t="s">
        <v>148</v>
      </c>
      <c r="J3" s="64"/>
      <c r="K3" s="64"/>
      <c r="L3" s="64"/>
      <c r="M3" s="64"/>
      <c r="N3" s="88"/>
    </row>
    <row r="4" ht="28.5" customHeight="1" spans="1:14">
      <c r="A4" s="63"/>
      <c r="B4" s="66" t="s">
        <v>107</v>
      </c>
      <c r="C4" s="66" t="s">
        <v>108</v>
      </c>
      <c r="D4" s="67" t="s">
        <v>109</v>
      </c>
      <c r="E4" s="66" t="s">
        <v>110</v>
      </c>
      <c r="F4" s="66" t="s">
        <v>111</v>
      </c>
      <c r="G4" s="66" t="s">
        <v>112</v>
      </c>
      <c r="H4" s="65"/>
      <c r="I4" s="66" t="s">
        <v>107</v>
      </c>
      <c r="J4" s="66" t="s">
        <v>108</v>
      </c>
      <c r="K4" s="67" t="s">
        <v>109</v>
      </c>
      <c r="L4" s="66" t="s">
        <v>110</v>
      </c>
      <c r="M4" s="66" t="s">
        <v>111</v>
      </c>
      <c r="N4" s="66" t="s">
        <v>112</v>
      </c>
    </row>
    <row r="5" ht="28.5" customHeight="1" spans="1:14">
      <c r="A5" s="63"/>
      <c r="B5" s="68" t="s">
        <v>149</v>
      </c>
      <c r="C5" s="68" t="s">
        <v>150</v>
      </c>
      <c r="D5" s="69" t="s">
        <v>151</v>
      </c>
      <c r="E5" s="68" t="s">
        <v>152</v>
      </c>
      <c r="F5" s="68" t="s">
        <v>153</v>
      </c>
      <c r="G5" s="68" t="s">
        <v>154</v>
      </c>
      <c r="H5" s="65"/>
      <c r="I5" s="89" t="s">
        <v>116</v>
      </c>
      <c r="J5" s="89" t="s">
        <v>281</v>
      </c>
      <c r="K5" s="89" t="s">
        <v>281</v>
      </c>
      <c r="L5" s="89" t="s">
        <v>281</v>
      </c>
      <c r="M5" s="89" t="s">
        <v>281</v>
      </c>
      <c r="N5" s="90" t="s">
        <v>195</v>
      </c>
    </row>
    <row r="6" ht="28.5" customHeight="1" spans="1:14">
      <c r="A6" s="70" t="s">
        <v>155</v>
      </c>
      <c r="B6" s="71">
        <f>C6-1</f>
        <v>67</v>
      </c>
      <c r="C6" s="71">
        <f>D6-2</f>
        <v>68</v>
      </c>
      <c r="D6" s="69">
        <v>70</v>
      </c>
      <c r="E6" s="71">
        <f>D6+2</f>
        <v>72</v>
      </c>
      <c r="F6" s="71">
        <f>E6+2</f>
        <v>74</v>
      </c>
      <c r="G6" s="71">
        <f>F6+1</f>
        <v>75</v>
      </c>
      <c r="H6" s="65"/>
      <c r="I6" s="91" t="s">
        <v>156</v>
      </c>
      <c r="J6" s="91" t="s">
        <v>282</v>
      </c>
      <c r="K6" s="91" t="s">
        <v>199</v>
      </c>
      <c r="L6" s="91" t="s">
        <v>200</v>
      </c>
      <c r="M6" s="91" t="s">
        <v>199</v>
      </c>
      <c r="N6" s="92" t="s">
        <v>283</v>
      </c>
    </row>
    <row r="7" ht="28.5" customHeight="1" spans="1:14">
      <c r="A7" s="72" t="s">
        <v>157</v>
      </c>
      <c r="B7" s="71">
        <f t="shared" ref="B7:B9" si="0">C7-4</f>
        <v>100</v>
      </c>
      <c r="C7" s="71">
        <f t="shared" ref="C7:C9" si="1">D7-4</f>
        <v>104</v>
      </c>
      <c r="D7" s="73">
        <v>108</v>
      </c>
      <c r="E7" s="71">
        <f t="shared" ref="E7:E9" si="2">D7+4</f>
        <v>112</v>
      </c>
      <c r="F7" s="71">
        <f>E7+4</f>
        <v>116</v>
      </c>
      <c r="G7" s="71">
        <f t="shared" ref="G7:G9" si="3">F7+6</f>
        <v>122</v>
      </c>
      <c r="H7" s="65"/>
      <c r="I7" s="91" t="s">
        <v>284</v>
      </c>
      <c r="J7" s="91" t="s">
        <v>285</v>
      </c>
      <c r="K7" s="91" t="s">
        <v>286</v>
      </c>
      <c r="L7" s="91" t="s">
        <v>208</v>
      </c>
      <c r="M7" s="93" t="s">
        <v>197</v>
      </c>
      <c r="N7" s="94" t="s">
        <v>287</v>
      </c>
    </row>
    <row r="8" ht="28.5" customHeight="1" spans="1:14">
      <c r="A8" s="72" t="s">
        <v>205</v>
      </c>
      <c r="B8" s="71">
        <f t="shared" si="0"/>
        <v>-8</v>
      </c>
      <c r="C8" s="71">
        <f t="shared" si="1"/>
        <v>-4</v>
      </c>
      <c r="D8" s="73" t="s">
        <v>206</v>
      </c>
      <c r="E8" s="71">
        <f t="shared" si="2"/>
        <v>4</v>
      </c>
      <c r="F8" s="71">
        <f>E8+5</f>
        <v>9</v>
      </c>
      <c r="G8" s="71">
        <f t="shared" si="3"/>
        <v>15</v>
      </c>
      <c r="H8" s="65"/>
      <c r="I8" s="91"/>
      <c r="J8" s="91"/>
      <c r="K8" s="91"/>
      <c r="L8" s="91"/>
      <c r="M8" s="93"/>
      <c r="N8" s="94"/>
    </row>
    <row r="9" ht="28.5" customHeight="1" spans="1:14">
      <c r="A9" s="72" t="s">
        <v>159</v>
      </c>
      <c r="B9" s="74">
        <f t="shared" si="0"/>
        <v>98</v>
      </c>
      <c r="C9" s="74">
        <f t="shared" si="1"/>
        <v>102</v>
      </c>
      <c r="D9" s="75" t="s">
        <v>160</v>
      </c>
      <c r="E9" s="74">
        <f t="shared" si="2"/>
        <v>110</v>
      </c>
      <c r="F9" s="74">
        <f>E9+5</f>
        <v>115</v>
      </c>
      <c r="G9" s="74">
        <f t="shared" si="3"/>
        <v>121</v>
      </c>
      <c r="H9" s="65"/>
      <c r="I9" s="91" t="s">
        <v>156</v>
      </c>
      <c r="J9" s="91" t="s">
        <v>288</v>
      </c>
      <c r="K9" s="91" t="s">
        <v>207</v>
      </c>
      <c r="L9" s="91" t="s">
        <v>208</v>
      </c>
      <c r="M9" s="93" t="s">
        <v>289</v>
      </c>
      <c r="N9" s="95" t="s">
        <v>161</v>
      </c>
    </row>
    <row r="10" ht="28.5" customHeight="1" spans="1:14">
      <c r="A10" s="72" t="s">
        <v>162</v>
      </c>
      <c r="B10" s="71">
        <f>C10-1.2</f>
        <v>43.6</v>
      </c>
      <c r="C10" s="71">
        <f>D10-1.2</f>
        <v>44.8</v>
      </c>
      <c r="D10" s="69">
        <v>46</v>
      </c>
      <c r="E10" s="71">
        <f>D10+1.2</f>
        <v>47.2</v>
      </c>
      <c r="F10" s="71">
        <f>E10+1.2</f>
        <v>48.4</v>
      </c>
      <c r="G10" s="71">
        <f>F10+1.4</f>
        <v>49.8</v>
      </c>
      <c r="H10" s="65"/>
      <c r="I10" s="91" t="s">
        <v>170</v>
      </c>
      <c r="J10" s="91" t="s">
        <v>290</v>
      </c>
      <c r="K10" s="91" t="s">
        <v>212</v>
      </c>
      <c r="L10" s="91" t="s">
        <v>213</v>
      </c>
      <c r="M10" s="93" t="s">
        <v>291</v>
      </c>
      <c r="N10" s="94" t="s">
        <v>161</v>
      </c>
    </row>
    <row r="11" ht="28.5" customHeight="1" spans="1:14">
      <c r="A11" s="72" t="s">
        <v>164</v>
      </c>
      <c r="B11" s="76">
        <f>C11-0.5</f>
        <v>19.5</v>
      </c>
      <c r="C11" s="76">
        <f>D11-0.5</f>
        <v>20</v>
      </c>
      <c r="D11" s="69">
        <v>20.5</v>
      </c>
      <c r="E11" s="76">
        <f t="shared" ref="E11:G11" si="4">D11+0.5</f>
        <v>21</v>
      </c>
      <c r="F11" s="76">
        <f t="shared" si="4"/>
        <v>21.5</v>
      </c>
      <c r="G11" s="76">
        <f t="shared" si="4"/>
        <v>22</v>
      </c>
      <c r="H11" s="65"/>
      <c r="I11" s="91" t="s">
        <v>156</v>
      </c>
      <c r="J11" s="91" t="s">
        <v>292</v>
      </c>
      <c r="K11" s="91" t="s">
        <v>201</v>
      </c>
      <c r="L11" s="91" t="s">
        <v>216</v>
      </c>
      <c r="M11" s="93" t="s">
        <v>197</v>
      </c>
      <c r="N11" s="94" t="s">
        <v>156</v>
      </c>
    </row>
    <row r="12" ht="28.5" customHeight="1" spans="1:14">
      <c r="A12" s="72" t="s">
        <v>165</v>
      </c>
      <c r="B12" s="76">
        <f>C12-0.7</f>
        <v>18.1</v>
      </c>
      <c r="C12" s="76">
        <f>D12-0.7</f>
        <v>18.8</v>
      </c>
      <c r="D12" s="69">
        <v>19.5</v>
      </c>
      <c r="E12" s="76">
        <f>D12+0.7</f>
        <v>20.2</v>
      </c>
      <c r="F12" s="76">
        <f>E12+0.7</f>
        <v>20.9</v>
      </c>
      <c r="G12" s="76">
        <f>F12+1</f>
        <v>21.9</v>
      </c>
      <c r="H12" s="65"/>
      <c r="I12" s="91" t="s">
        <v>156</v>
      </c>
      <c r="J12" s="91" t="s">
        <v>197</v>
      </c>
      <c r="K12" s="91" t="s">
        <v>197</v>
      </c>
      <c r="L12" s="91" t="s">
        <v>217</v>
      </c>
      <c r="M12" s="93" t="s">
        <v>197</v>
      </c>
      <c r="N12" s="94" t="s">
        <v>293</v>
      </c>
    </row>
    <row r="13" ht="28.5" customHeight="1" spans="1:14">
      <c r="A13" s="72" t="s">
        <v>167</v>
      </c>
      <c r="B13" s="76">
        <f>C13-0.7</f>
        <v>16.1</v>
      </c>
      <c r="C13" s="76">
        <f>D13-0.7</f>
        <v>16.8</v>
      </c>
      <c r="D13" s="69">
        <v>17.5</v>
      </c>
      <c r="E13" s="76">
        <f>D13+0.7</f>
        <v>18.2</v>
      </c>
      <c r="F13" s="76">
        <f>E13+0.7</f>
        <v>18.9</v>
      </c>
      <c r="G13" s="76">
        <f>F13+1</f>
        <v>19.9</v>
      </c>
      <c r="H13" s="65"/>
      <c r="I13" s="91" t="s">
        <v>294</v>
      </c>
      <c r="J13" s="91" t="s">
        <v>295</v>
      </c>
      <c r="K13" s="91" t="s">
        <v>220</v>
      </c>
      <c r="L13" s="91" t="s">
        <v>220</v>
      </c>
      <c r="M13" s="93" t="s">
        <v>219</v>
      </c>
      <c r="N13" s="94" t="s">
        <v>283</v>
      </c>
    </row>
    <row r="14" ht="28.5" customHeight="1" spans="1:14">
      <c r="A14" s="72" t="s">
        <v>169</v>
      </c>
      <c r="B14" s="71">
        <f>C14-1</f>
        <v>45</v>
      </c>
      <c r="C14" s="71">
        <f>D14-1</f>
        <v>46</v>
      </c>
      <c r="D14" s="69">
        <v>47</v>
      </c>
      <c r="E14" s="71">
        <f>D14+1</f>
        <v>48</v>
      </c>
      <c r="F14" s="71">
        <f>E14+1</f>
        <v>49</v>
      </c>
      <c r="G14" s="71">
        <f>F14+1.5</f>
        <v>50.5</v>
      </c>
      <c r="H14" s="65"/>
      <c r="I14" s="91" t="s">
        <v>296</v>
      </c>
      <c r="J14" s="91" t="s">
        <v>209</v>
      </c>
      <c r="K14" s="91" t="s">
        <v>215</v>
      </c>
      <c r="L14" s="91" t="s">
        <v>215</v>
      </c>
      <c r="M14" s="93" t="s">
        <v>297</v>
      </c>
      <c r="N14" s="94" t="s">
        <v>298</v>
      </c>
    </row>
    <row r="15" ht="28.5" customHeight="1" spans="1:14">
      <c r="A15" s="77" t="s">
        <v>224</v>
      </c>
      <c r="B15" s="71">
        <f t="shared" ref="B15:B17" si="5">C15</f>
        <v>14</v>
      </c>
      <c r="C15" s="71">
        <f>D15-0.5</f>
        <v>14</v>
      </c>
      <c r="D15" s="69">
        <v>14.5</v>
      </c>
      <c r="E15" s="71">
        <f t="shared" ref="E15:G15" si="6">D15+0.5</f>
        <v>15</v>
      </c>
      <c r="F15" s="71">
        <f t="shared" si="6"/>
        <v>15.5</v>
      </c>
      <c r="G15" s="71">
        <f t="shared" si="6"/>
        <v>16</v>
      </c>
      <c r="H15" s="78"/>
      <c r="I15" s="96"/>
      <c r="J15" s="96"/>
      <c r="K15" s="96"/>
      <c r="L15" s="96"/>
      <c r="M15" s="97"/>
      <c r="N15" s="98"/>
    </row>
    <row r="16" ht="28.5" customHeight="1" spans="1:14">
      <c r="A16" s="79" t="s">
        <v>225</v>
      </c>
      <c r="B16" s="80">
        <f t="shared" si="5"/>
        <v>2.8</v>
      </c>
      <c r="C16" s="80">
        <f>D16</f>
        <v>2.8</v>
      </c>
      <c r="D16" s="81">
        <v>2.8</v>
      </c>
      <c r="E16" s="80">
        <f>D16</f>
        <v>2.8</v>
      </c>
      <c r="F16" s="80">
        <f>D16</f>
        <v>2.8</v>
      </c>
      <c r="G16" s="80">
        <f>D16</f>
        <v>2.8</v>
      </c>
      <c r="H16" s="78"/>
      <c r="I16" s="96"/>
      <c r="J16" s="96"/>
      <c r="K16" s="96"/>
      <c r="L16" s="96"/>
      <c r="M16" s="97"/>
      <c r="N16" s="98"/>
    </row>
    <row r="17" ht="28.5" customHeight="1" spans="1:14">
      <c r="A17" s="77" t="s">
        <v>226</v>
      </c>
      <c r="B17" s="71">
        <f t="shared" si="5"/>
        <v>4.5</v>
      </c>
      <c r="C17" s="71">
        <f>D17</f>
        <v>4.5</v>
      </c>
      <c r="D17" s="69">
        <v>4.5</v>
      </c>
      <c r="E17" s="71">
        <f>D17</f>
        <v>4.5</v>
      </c>
      <c r="F17" s="71">
        <f>D17</f>
        <v>4.5</v>
      </c>
      <c r="G17" s="71">
        <f>D17</f>
        <v>4.5</v>
      </c>
      <c r="H17" s="82"/>
      <c r="I17" s="99"/>
      <c r="J17" s="99"/>
      <c r="K17" s="100"/>
      <c r="L17" s="99"/>
      <c r="M17" s="99"/>
      <c r="N17" s="101"/>
    </row>
    <row r="18" ht="15" spans="1:14">
      <c r="A18" s="83" t="s">
        <v>183</v>
      </c>
      <c r="B18" s="84"/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ht="20.1" customHeight="1" spans="1:14">
      <c r="A19" s="84" t="s">
        <v>227</v>
      </c>
      <c r="B19" s="84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>
      <c r="A20" s="85"/>
      <c r="B20" s="85"/>
      <c r="C20" s="85"/>
      <c r="D20" s="85"/>
      <c r="E20" s="85"/>
      <c r="F20" s="85"/>
      <c r="G20" s="85"/>
      <c r="H20" s="85"/>
      <c r="I20" s="83" t="s">
        <v>299</v>
      </c>
      <c r="J20" s="102"/>
      <c r="K20" s="83" t="s">
        <v>300</v>
      </c>
      <c r="L20" s="83"/>
      <c r="M20" s="83" t="s">
        <v>174</v>
      </c>
      <c r="N20" s="84"/>
    </row>
    <row r="21" spans="1:14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L13" sqref="L13"/>
    </sheetView>
  </sheetViews>
  <sheetFormatPr defaultColWidth="9" defaultRowHeight="14.25" outlineLevelRow="7"/>
  <cols>
    <col min="1" max="1" width="7" customWidth="1"/>
    <col min="2" max="2" width="12.125" customWidth="1"/>
    <col min="3" max="3" width="18.12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302</v>
      </c>
      <c r="B2" s="5" t="s">
        <v>303</v>
      </c>
      <c r="C2" s="5" t="s">
        <v>304</v>
      </c>
      <c r="D2" s="5" t="s">
        <v>305</v>
      </c>
      <c r="E2" s="5" t="s">
        <v>306</v>
      </c>
      <c r="F2" s="5" t="s">
        <v>307</v>
      </c>
      <c r="G2" s="5" t="s">
        <v>308</v>
      </c>
      <c r="H2" s="5" t="s">
        <v>309</v>
      </c>
      <c r="I2" s="4" t="s">
        <v>310</v>
      </c>
      <c r="J2" s="4" t="s">
        <v>311</v>
      </c>
      <c r="K2" s="4" t="s">
        <v>312</v>
      </c>
      <c r="L2" s="4" t="s">
        <v>313</v>
      </c>
      <c r="M2" s="4" t="s">
        <v>314</v>
      </c>
      <c r="N2" s="5" t="s">
        <v>315</v>
      </c>
      <c r="O2" s="5" t="s">
        <v>316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317</v>
      </c>
      <c r="J3" s="4" t="s">
        <v>317</v>
      </c>
      <c r="K3" s="4" t="s">
        <v>317</v>
      </c>
      <c r="L3" s="4" t="s">
        <v>317</v>
      </c>
      <c r="M3" s="4" t="s">
        <v>317</v>
      </c>
      <c r="N3" s="7"/>
      <c r="O3" s="7"/>
    </row>
    <row r="4" ht="17.1" customHeight="1" spans="1:15">
      <c r="A4" s="10">
        <v>1</v>
      </c>
      <c r="B4" s="25" t="s">
        <v>318</v>
      </c>
      <c r="C4" s="10" t="s">
        <v>319</v>
      </c>
      <c r="D4" s="10" t="s">
        <v>115</v>
      </c>
      <c r="E4" s="11" t="s">
        <v>60</v>
      </c>
      <c r="F4" s="11" t="s">
        <v>320</v>
      </c>
      <c r="G4" s="10"/>
      <c r="H4" s="10"/>
      <c r="I4" s="12">
        <v>2</v>
      </c>
      <c r="J4" s="12">
        <v>2</v>
      </c>
      <c r="K4" s="12">
        <v>0</v>
      </c>
      <c r="L4" s="12">
        <v>0</v>
      </c>
      <c r="M4" s="12">
        <v>0</v>
      </c>
      <c r="N4" s="12"/>
      <c r="O4" s="12" t="s">
        <v>321</v>
      </c>
    </row>
    <row r="5" ht="17.1" customHeight="1" spans="1:15">
      <c r="A5" s="10">
        <v>2</v>
      </c>
      <c r="B5" s="26" t="s">
        <v>322</v>
      </c>
      <c r="C5" s="10" t="s">
        <v>319</v>
      </c>
      <c r="D5" s="13" t="s">
        <v>323</v>
      </c>
      <c r="E5" s="11" t="s">
        <v>60</v>
      </c>
      <c r="F5" s="11" t="s">
        <v>320</v>
      </c>
      <c r="G5" s="10"/>
      <c r="H5" s="10"/>
      <c r="I5" s="12">
        <v>1</v>
      </c>
      <c r="J5" s="12">
        <v>1</v>
      </c>
      <c r="K5" s="12">
        <v>0</v>
      </c>
      <c r="L5" s="12">
        <v>0</v>
      </c>
      <c r="M5" s="12">
        <v>1</v>
      </c>
      <c r="N5" s="12"/>
      <c r="O5" s="12" t="s">
        <v>321</v>
      </c>
    </row>
    <row r="6" ht="17.1" customHeight="1" spans="1:15">
      <c r="A6" s="10">
        <v>3</v>
      </c>
      <c r="B6" s="26"/>
      <c r="C6" s="10"/>
      <c r="D6" s="13"/>
      <c r="E6" s="11"/>
      <c r="F6" s="11"/>
      <c r="G6" s="10"/>
      <c r="H6" s="10"/>
      <c r="I6" s="12"/>
      <c r="J6" s="12"/>
      <c r="K6" s="12"/>
      <c r="L6" s="12"/>
      <c r="M6" s="12"/>
      <c r="N6" s="12"/>
      <c r="O6" s="12"/>
    </row>
    <row r="7" s="2" customFormat="1" spans="1:15">
      <c r="A7" s="51" t="s">
        <v>324</v>
      </c>
      <c r="B7" s="52"/>
      <c r="C7" s="52"/>
      <c r="D7" s="53"/>
      <c r="E7" s="54"/>
      <c r="F7" s="55"/>
      <c r="G7" s="55"/>
      <c r="H7" s="55"/>
      <c r="I7" s="13"/>
      <c r="J7" s="51" t="s">
        <v>325</v>
      </c>
      <c r="K7" s="52"/>
      <c r="L7" s="52"/>
      <c r="M7" s="53"/>
      <c r="N7" s="52"/>
      <c r="O7" s="56"/>
    </row>
    <row r="8" ht="16.5" spans="1:15">
      <c r="A8" s="20" t="s">
        <v>326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2024-04-15T06:54:17Z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016AA8FEE61C4E81A32E5D0DDF67D702_13</vt:lpwstr>
  </property>
  <property fmtid="{D5CDD505-2E9C-101B-9397-08002B2CF9AE}" pid="3" name="KSOProductBuildVer">
    <vt:lpwstr>2052-12.1.0.16417</vt:lpwstr>
  </property>
</Properties>
</file>