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桌面文件\源莱美24SS\TAJJAM81579\4-7尾期第3批4000件\"/>
    </mc:Choice>
  </mc:AlternateContent>
  <xr:revisionPtr revIDLastSave="0" documentId="13_ncr:1_{E890FCA7-6452-4041-98E7-37736BC405A4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第3批" sheetId="5" r:id="rId7"/>
    <sheet name="尾期尺寸表3批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CELL_RANGE">#REF!</definedName>
  </definedNames>
  <calcPr calcId="191029"/>
</workbook>
</file>

<file path=xl/calcChain.xml><?xml version="1.0" encoding="utf-8"?>
<calcChain xmlns="http://schemas.openxmlformats.org/spreadsheetml/2006/main">
  <c r="G15" i="15" l="1"/>
  <c r="F15" i="15"/>
  <c r="E15" i="15"/>
  <c r="C15" i="15"/>
  <c r="B15" i="15"/>
  <c r="F14" i="15"/>
  <c r="G14" i="15" s="1"/>
  <c r="E14" i="15"/>
  <c r="C14" i="15"/>
  <c r="B14" i="15" s="1"/>
  <c r="E13" i="15"/>
  <c r="F13" i="15" s="1"/>
  <c r="G13" i="15" s="1"/>
  <c r="C13" i="15"/>
  <c r="B13" i="15"/>
  <c r="F12" i="15"/>
  <c r="G12" i="15" s="1"/>
  <c r="E12" i="15"/>
  <c r="C12" i="15"/>
  <c r="B12" i="15" s="1"/>
  <c r="E11" i="15"/>
  <c r="F11" i="15" s="1"/>
  <c r="G11" i="15" s="1"/>
  <c r="C11" i="15"/>
  <c r="B11" i="15"/>
  <c r="F10" i="15"/>
  <c r="G10" i="15" s="1"/>
  <c r="E10" i="15"/>
  <c r="C10" i="15"/>
  <c r="B10" i="15" s="1"/>
  <c r="E9" i="15"/>
  <c r="F9" i="15" s="1"/>
  <c r="G9" i="15" s="1"/>
  <c r="C9" i="15"/>
  <c r="B9" i="15"/>
  <c r="E8" i="15"/>
  <c r="F8" i="15" s="1"/>
  <c r="G8" i="15" s="1"/>
  <c r="C8" i="15"/>
  <c r="B8" i="15" s="1"/>
  <c r="E7" i="15"/>
  <c r="F7" i="15" s="1"/>
  <c r="G7" i="15" s="1"/>
  <c r="C7" i="15"/>
  <c r="B7" i="15"/>
  <c r="F6" i="15"/>
  <c r="G6" i="15" s="1"/>
  <c r="E6" i="15"/>
  <c r="C6" i="15"/>
  <c r="B6" i="15"/>
  <c r="G16" i="14"/>
  <c r="F16" i="14"/>
  <c r="E16" i="14"/>
  <c r="C16" i="14"/>
  <c r="B16" i="14"/>
  <c r="G15" i="14"/>
  <c r="F15" i="14"/>
  <c r="E15" i="14"/>
  <c r="C15" i="14"/>
  <c r="B15" i="14"/>
  <c r="G14" i="14"/>
  <c r="F14" i="14"/>
  <c r="E14" i="14"/>
  <c r="C14" i="14"/>
  <c r="B14" i="14"/>
  <c r="G13" i="14"/>
  <c r="F13" i="14"/>
  <c r="E13" i="14"/>
  <c r="C13" i="14"/>
  <c r="B13" i="14"/>
  <c r="G12" i="14"/>
  <c r="F12" i="14"/>
  <c r="E12" i="14"/>
  <c r="C12" i="14"/>
  <c r="B12" i="14"/>
  <c r="G11" i="14"/>
  <c r="F11" i="14"/>
  <c r="E11" i="14"/>
  <c r="C11" i="14"/>
  <c r="B11" i="14"/>
  <c r="G10" i="14"/>
  <c r="F10" i="14"/>
  <c r="E10" i="14"/>
  <c r="C10" i="14"/>
  <c r="B10" i="14"/>
  <c r="G9" i="14"/>
  <c r="F9" i="14"/>
  <c r="E9" i="14"/>
  <c r="C9" i="14"/>
  <c r="B9" i="14"/>
  <c r="G8" i="14"/>
  <c r="F8" i="14"/>
  <c r="E8" i="14"/>
  <c r="C8" i="14"/>
  <c r="B8" i="14"/>
  <c r="G7" i="14"/>
  <c r="F7" i="14"/>
  <c r="E7" i="14"/>
  <c r="C7" i="14"/>
  <c r="B7" i="14"/>
  <c r="G6" i="14"/>
  <c r="F6" i="14"/>
  <c r="E6" i="14"/>
  <c r="C6" i="14"/>
  <c r="B6" i="14"/>
  <c r="G16" i="13"/>
  <c r="F16" i="13"/>
  <c r="E16" i="13"/>
  <c r="C16" i="13"/>
  <c r="B16" i="13"/>
  <c r="G15" i="13"/>
  <c r="F15" i="13"/>
  <c r="E15" i="13"/>
  <c r="C15" i="13"/>
  <c r="B15" i="13"/>
  <c r="G14" i="13"/>
  <c r="F14" i="13"/>
  <c r="E14" i="13"/>
  <c r="C14" i="13"/>
  <c r="B14" i="13"/>
  <c r="G13" i="13"/>
  <c r="F13" i="13"/>
  <c r="E13" i="13"/>
  <c r="C13" i="13"/>
  <c r="B13" i="13"/>
  <c r="G12" i="13"/>
  <c r="F12" i="13"/>
  <c r="E12" i="13"/>
  <c r="C12" i="13"/>
  <c r="B12" i="13"/>
  <c r="G11" i="13"/>
  <c r="F11" i="13"/>
  <c r="E11" i="13"/>
  <c r="C11" i="13"/>
  <c r="B11" i="13"/>
  <c r="G10" i="13"/>
  <c r="F10" i="13"/>
  <c r="E10" i="13"/>
  <c r="C10" i="13"/>
  <c r="B10" i="13"/>
  <c r="G9" i="13"/>
  <c r="F9" i="13"/>
  <c r="E9" i="13"/>
  <c r="C9" i="13"/>
  <c r="B9" i="13"/>
  <c r="G8" i="13"/>
  <c r="F8" i="13"/>
  <c r="E8" i="13"/>
  <c r="C8" i="13"/>
  <c r="B8" i="13"/>
  <c r="G7" i="13"/>
  <c r="F7" i="13"/>
  <c r="E7" i="13"/>
  <c r="C7" i="13"/>
  <c r="B7" i="13"/>
  <c r="G6" i="13"/>
  <c r="F6" i="13"/>
  <c r="E6" i="13"/>
  <c r="C6" i="13"/>
  <c r="B6" i="13"/>
</calcChain>
</file>

<file path=xl/sharedStrings.xml><?xml version="1.0" encoding="utf-8"?>
<sst xmlns="http://schemas.openxmlformats.org/spreadsheetml/2006/main" count="830" uniqueCount="360">
  <si>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</si>
  <si>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</si>
  <si>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</si>
  <si>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</si>
  <si>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</si>
  <si>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</si>
  <si>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</si>
  <si>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</si>
  <si>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</si>
  <si>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</si>
  <si>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</si>
  <si>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</si>
  <si>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</si>
  <si>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</si>
  <si>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</si>
  <si>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</si>
  <si>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</si>
  <si>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</si>
  <si>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</si>
  <si>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</si>
  <si>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</si>
  <si>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</si>
  <si>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</si>
  <si>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</si>
  <si>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</si>
  <si>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</si>
  <si>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</si>
  <si>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</si>
  <si>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</si>
  <si>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</si>
  <si>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</si>
  <si>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</si>
  <si>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</si>
  <si>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</si>
  <si>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</si>
  <si>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</si>
  <si>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</si>
  <si>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</si>
  <si>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</si>
  <si>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</si>
  <si>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</si>
  <si>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</si>
  <si>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</si>
  <si>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</si>
  <si>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</si>
  <si>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</si>
  <si>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</si>
  <si>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</si>
  <si>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</si>
  <si>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</si>
  <si>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</si>
  <si>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期货定单</t>
  </si>
  <si>
    <t>合同签订方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</si>
  <si>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</si>
  <si>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</si>
  <si>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</si>
  <si>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</si>
  <si>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</si>
  <si>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</si>
  <si>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TAJJAM81579</t>
  </si>
  <si>
    <t>合同交期</t>
  </si>
  <si>
    <t>2024/1/20 2024/2/25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</si>
  <si>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</si>
  <si>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</si>
  <si>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</si>
  <si>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</si>
  <si>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</si>
  <si>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</si>
  <si>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</si>
  <si>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</si>
  <si>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</si>
  <si>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</si>
  <si>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</si>
  <si>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1300/12588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</si>
  <si>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</si>
  <si>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</si>
  <si>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</si>
  <si>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</si>
  <si>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</si>
  <si>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</si>
  <si>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</si>
  <si>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</si>
  <si>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</si>
  <si>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</si>
  <si>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</si>
  <si>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</si>
  <si>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</si>
  <si>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</si>
  <si>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</si>
  <si>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</si>
  <si>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</si>
  <si>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</si>
  <si>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</si>
  <si>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</si>
  <si>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</si>
  <si>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</si>
  <si>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</si>
  <si>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</si>
  <si>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</si>
  <si>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</si>
  <si>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</si>
  <si>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</si>
  <si>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</si>
  <si>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</si>
  <si>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</si>
  <si>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</si>
  <si>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</si>
  <si>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</si>
  <si>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</si>
  <si>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</si>
  <si>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</si>
  <si>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</si>
  <si>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</si>
  <si>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</si>
  <si>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</si>
  <si>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</si>
  <si>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航海蓝</t>
  </si>
  <si>
    <t>青黛蓝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</si>
  <si>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</si>
  <si>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</si>
  <si>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 xml:space="preserve">航海蓝XXL码5件，黑色L码5件 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</si>
  <si>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</si>
  <si>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</si>
  <si>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</si>
  <si>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</si>
  <si>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</si>
  <si>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</si>
  <si>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</si>
  <si>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</si>
  <si>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</si>
  <si>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</si>
  <si>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</si>
  <si>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</si>
  <si>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</si>
  <si>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</si>
  <si>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黄志端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</si>
  <si>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</si>
  <si>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</si>
  <si>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</si>
  <si>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</si>
  <si>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</si>
  <si>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</si>
  <si>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</si>
  <si>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</si>
  <si>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</si>
  <si>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后中长</t>
  </si>
  <si>
    <t>+0.5/0</t>
  </si>
  <si>
    <t>+0.5/-0.2</t>
  </si>
  <si>
    <t>胸围</t>
  </si>
  <si>
    <t>+0.6/0</t>
  </si>
  <si>
    <t>-0.3/-0.5</t>
  </si>
  <si>
    <t>腰围</t>
  </si>
  <si>
    <t>106</t>
  </si>
  <si>
    <t>-0.2/0</t>
  </si>
  <si>
    <t>摆围</t>
  </si>
  <si>
    <t>+1/+0.5</t>
  </si>
  <si>
    <t>肩宽</t>
  </si>
  <si>
    <t>+0.3/0</t>
  </si>
  <si>
    <t>肩点短袖长</t>
  </si>
  <si>
    <t>袖肥/2（参考值）</t>
  </si>
  <si>
    <t>+0.2/0</t>
  </si>
  <si>
    <t>-0.2/-0.3</t>
  </si>
  <si>
    <t>短袖口/2</t>
  </si>
  <si>
    <t>0/-0.3</t>
  </si>
  <si>
    <t>+0.5/+0.2</t>
  </si>
  <si>
    <t>下领围</t>
  </si>
  <si>
    <t>+0.3/-0.1</t>
  </si>
  <si>
    <t>0/-0.5</t>
  </si>
  <si>
    <t>门襟长</t>
  </si>
  <si>
    <t>0/0</t>
  </si>
  <si>
    <t>门襟宽</t>
  </si>
  <si>
    <t xml:space="preserve">     初期请洗测2-3件，有问题的另加测量数量。</t>
  </si>
  <si>
    <t>验货时间：</t>
  </si>
  <si>
    <t>跟单QC:黄志端</t>
  </si>
  <si>
    <t>工厂负责人：包信俊</t>
  </si>
  <si>
    <t>TOREAD-QC中期检验报告书</t>
  </si>
  <si>
    <t>2024/2/10 2024/3/10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</si>
  <si>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</si>
  <si>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</si>
  <si>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</si>
  <si>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</si>
  <si>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</si>
  <si>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</si>
  <si>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</si>
  <si>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</si>
  <si>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</si>
  <si>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</si>
  <si>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</si>
  <si>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</si>
  <si>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</si>
  <si>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</si>
  <si>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</si>
  <si>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</si>
  <si>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</si>
  <si>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</si>
  <si>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非直发</t>
  </si>
  <si>
    <t>苏州库</t>
  </si>
  <si>
    <t>天津库</t>
  </si>
  <si>
    <t>直发</t>
  </si>
  <si>
    <t>成品第三方合格报告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</si>
  <si>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</si>
  <si>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</si>
  <si>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</si>
  <si>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</si>
  <si>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</si>
  <si>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</si>
  <si>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</si>
  <si>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</si>
  <si>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</si>
  <si>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</si>
  <si>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</si>
  <si>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</si>
  <si>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</si>
  <si>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</si>
  <si>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</si>
  <si>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</si>
  <si>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</si>
  <si>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</si>
  <si>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</si>
  <si>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</si>
  <si>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</si>
  <si>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</si>
  <si>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</si>
  <si>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</si>
  <si>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</si>
  <si>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线头未清干净4件，袖笼侧骨吃绉不均5，件脏污2件。门筒漏胶2件。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</si>
  <si>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</si>
  <si>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</si>
  <si>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</si>
  <si>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</si>
  <si>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</si>
  <si>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</si>
  <si>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</si>
  <si>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</si>
  <si>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+0.5/-0.3</t>
  </si>
  <si>
    <t>+1/-0</t>
  </si>
  <si>
    <t>+0.8/+0.2</t>
  </si>
  <si>
    <t>+1/-0.3</t>
  </si>
  <si>
    <t>+1/0</t>
  </si>
  <si>
    <t>+1.5/+1</t>
  </si>
  <si>
    <t>-1/-1</t>
  </si>
  <si>
    <t>+1/-0.2</t>
  </si>
  <si>
    <t>+0./-0.6</t>
  </si>
  <si>
    <t>+0./+0</t>
  </si>
  <si>
    <t>+1/+0.2</t>
  </si>
  <si>
    <t>+0.3/+0.</t>
  </si>
  <si>
    <t>+0.3/+0.1</t>
  </si>
  <si>
    <t>+0/-0.2</t>
  </si>
  <si>
    <t>-0.3/-0.6</t>
  </si>
  <si>
    <t>-0/-0.5</t>
  </si>
  <si>
    <t>+0.2/-0</t>
  </si>
  <si>
    <t>+0.5/-0</t>
  </si>
  <si>
    <t>-0.3/0</t>
  </si>
  <si>
    <t>+0.3/-0</t>
  </si>
  <si>
    <t>-0.2/-0.5</t>
  </si>
  <si>
    <t>-0/-0</t>
  </si>
  <si>
    <t>-0.5/-0.5</t>
  </si>
  <si>
    <t>0/+0.2</t>
  </si>
  <si>
    <t>+0/+0</t>
  </si>
  <si>
    <t>0.5/-0.5</t>
  </si>
  <si>
    <t>+0./-0.</t>
  </si>
  <si>
    <t>+0/-0</t>
  </si>
  <si>
    <t>-0.5/-0。5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</si>
  <si>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</si>
  <si>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</si>
  <si>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</si>
  <si>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</si>
  <si>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</si>
  <si>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</si>
  <si>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</si>
  <si>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</si>
  <si>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</si>
  <si>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</si>
  <si>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</si>
  <si>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</si>
  <si>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</si>
  <si>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</si>
  <si>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</si>
  <si>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</si>
  <si>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</si>
  <si>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R23110807009</t>
  </si>
  <si>
    <t>FK08290缎纹自由裁</t>
  </si>
  <si>
    <t>19SS黑色</t>
  </si>
  <si>
    <t>宇邦</t>
  </si>
  <si>
    <t>YES</t>
  </si>
  <si>
    <t>R23110807013</t>
  </si>
  <si>
    <t>R23110807004</t>
  </si>
  <si>
    <t>24SS青黛蓝</t>
  </si>
  <si>
    <t>R23110807007</t>
  </si>
  <si>
    <t>R23110807002</t>
  </si>
  <si>
    <t>24SS航海蓝</t>
  </si>
  <si>
    <t>R23110807008</t>
  </si>
  <si>
    <t>24SS仓紫色</t>
  </si>
  <si>
    <t>制表时间：2023年12月22日</t>
  </si>
  <si>
    <t>测试人签名:周志刚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</si>
  <si>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</si>
  <si>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</si>
  <si>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</si>
  <si>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</si>
  <si>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</si>
  <si>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</si>
  <si>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</si>
  <si>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</si>
  <si>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</si>
  <si>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</si>
  <si>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</si>
  <si>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</si>
  <si>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</si>
  <si>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</si>
  <si>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</si>
  <si>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</si>
  <si>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</si>
  <si>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</si>
  <si>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</si>
  <si>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</si>
  <si>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</si>
  <si>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</si>
  <si>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</si>
  <si>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</si>
  <si>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</si>
  <si>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</si>
  <si>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</si>
  <si>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</si>
  <si>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</si>
  <si>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</si>
  <si>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</si>
  <si>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</si>
  <si>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</si>
  <si>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</si>
  <si>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</si>
  <si>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</si>
  <si>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</si>
  <si>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</si>
  <si>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</si>
  <si>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</si>
  <si>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</si>
  <si>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</si>
  <si>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</si>
  <si>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</si>
  <si>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</si>
  <si>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</si>
  <si>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制表时间：2023年6月8日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</si>
  <si>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</si>
  <si>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</si>
  <si>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</si>
  <si>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</si>
  <si>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</si>
  <si>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TAJJAM81579</t>
    <phoneticPr fontId="32" type="noConversion"/>
  </si>
  <si>
    <t>男式Polo短袖T恤</t>
    <phoneticPr fontId="32" type="noConversion"/>
  </si>
  <si>
    <t>订单数量</t>
    <phoneticPr fontId="32" type="noConversion"/>
  </si>
  <si>
    <t>款号</t>
    <phoneticPr fontId="32" type="noConversion"/>
  </si>
  <si>
    <t>品名</t>
    <phoneticPr fontId="32" type="noConversion"/>
  </si>
  <si>
    <t>不良品数返修后可出货</t>
    <phoneticPr fontId="32" type="noConversion"/>
  </si>
  <si>
    <t>青黛蓝</t>
    <phoneticPr fontId="35" type="noConversion"/>
  </si>
  <si>
    <t>黑色</t>
    <phoneticPr fontId="35" type="noConversion"/>
  </si>
  <si>
    <t>TAJJAM81579</t>
    <phoneticPr fontId="35" type="noConversion"/>
  </si>
  <si>
    <t>男式Polo短袖T恤</t>
    <phoneticPr fontId="35" type="noConversion"/>
  </si>
  <si>
    <t>尾期验货，第3批验货，抽验200件，抽验合格，不良品问题已经改善，</t>
    <phoneticPr fontId="32" type="noConversion"/>
  </si>
  <si>
    <t>天津</t>
    <phoneticPr fontId="32" type="noConversion"/>
  </si>
  <si>
    <t>此次出货黑色和青黛蓝色全码。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</si>
</sst>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9" fillId="0" borderId="0">
      <alignment vertical="center"/>
    </xf>
    <xf numFmtId="0" fontId="19" fillId="0" borderId="0">
      <alignment vertical="center"/>
    </xf>
    <xf numFmtId="0" fontId="19" fillId="0" borderId="0"/>
    <xf numFmtId="0" fontId="9" fillId="0" borderId="0">
      <alignment vertical="center"/>
    </xf>
    <xf numFmtId="0" fontId="19" fillId="0" borderId="0"/>
    <xf numFmtId="0" fontId="19" fillId="0" borderId="0">
      <alignment vertical="center"/>
    </xf>
  </cellStyleXfs>
  <cellXfs count="40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/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6" xfId="0" applyBorder="1"/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1" fillId="0" borderId="0" xfId="0" applyFont="1"/>
    <xf numFmtId="0" fontId="11" fillId="0" borderId="2" xfId="0" applyFont="1" applyBorder="1"/>
    <xf numFmtId="0" fontId="12" fillId="0" borderId="7" xfId="0" applyFont="1" applyBorder="1" applyAlignment="1">
      <alignment horizontal="center" vertical="center"/>
    </xf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176" fontId="17" fillId="0" borderId="2" xfId="5" applyNumberFormat="1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49" fontId="18" fillId="0" borderId="4" xfId="6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13" fillId="3" borderId="0" xfId="3" applyFont="1" applyFill="1"/>
    <xf numFmtId="0" fontId="14" fillId="3" borderId="0" xfId="3" applyFont="1" applyFill="1"/>
    <xf numFmtId="0" fontId="0" fillId="3" borderId="0" xfId="4" applyFont="1" applyFill="1">
      <alignment vertical="center"/>
    </xf>
    <xf numFmtId="0" fontId="13" fillId="3" borderId="10" xfId="2" applyFont="1" applyFill="1" applyBorder="1" applyAlignment="1">
      <alignment horizontal="left" vertical="center"/>
    </xf>
    <xf numFmtId="0" fontId="14" fillId="3" borderId="2" xfId="3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49" fontId="13" fillId="3" borderId="2" xfId="4" applyNumberFormat="1" applyFont="1" applyFill="1" applyBorder="1" applyAlignment="1">
      <alignment horizontal="center" vertical="center"/>
    </xf>
    <xf numFmtId="49" fontId="13" fillId="3" borderId="16" xfId="4" applyNumberFormat="1" applyFont="1" applyFill="1" applyBorder="1" applyAlignment="1">
      <alignment horizontal="center" vertical="center"/>
    </xf>
    <xf numFmtId="49" fontId="14" fillId="3" borderId="2" xfId="4" applyNumberFormat="1" applyFont="1" applyFill="1" applyBorder="1" applyAlignment="1">
      <alignment horizontal="center" vertical="center"/>
    </xf>
    <xf numFmtId="49" fontId="14" fillId="3" borderId="15" xfId="4" applyNumberFormat="1" applyFont="1" applyFill="1" applyBorder="1" applyAlignment="1">
      <alignment horizontal="center" vertical="center"/>
    </xf>
    <xf numFmtId="49" fontId="14" fillId="3" borderId="5" xfId="4" applyNumberFormat="1" applyFont="1" applyFill="1" applyBorder="1" applyAlignment="1">
      <alignment horizontal="center" vertical="center"/>
    </xf>
    <xf numFmtId="49" fontId="13" fillId="3" borderId="15" xfId="4" applyNumberFormat="1" applyFont="1" applyFill="1" applyBorder="1" applyAlignment="1">
      <alignment horizontal="center" vertical="center"/>
    </xf>
    <xf numFmtId="14" fontId="13" fillId="3" borderId="0" xfId="3" applyNumberFormat="1" applyFont="1" applyFill="1"/>
    <xf numFmtId="0" fontId="19" fillId="0" borderId="0" xfId="2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19" xfId="2" applyFont="1" applyBorder="1" applyAlignment="1">
      <alignment horizontal="center" vertical="center"/>
    </xf>
    <xf numFmtId="0" fontId="21" fillId="0" borderId="19" xfId="2" applyFont="1" applyBorder="1">
      <alignment vertical="center"/>
    </xf>
    <xf numFmtId="0" fontId="21" fillId="0" borderId="20" xfId="2" applyFont="1" applyBorder="1">
      <alignment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21" fillId="0" borderId="21" xfId="2" applyFont="1" applyBorder="1">
      <alignment vertical="center"/>
    </xf>
    <xf numFmtId="0" fontId="21" fillId="0" borderId="20" xfId="2" applyFont="1" applyBorder="1" applyAlignment="1">
      <alignment horizontal="left" vertical="center"/>
    </xf>
    <xf numFmtId="0" fontId="21" fillId="0" borderId="21" xfId="2" applyFont="1" applyBorder="1" applyAlignment="1">
      <alignment horizontal="left" vertical="center"/>
    </xf>
    <xf numFmtId="0" fontId="16" fillId="0" borderId="21" xfId="2" applyFont="1" applyBorder="1">
      <alignment vertical="center"/>
    </xf>
    <xf numFmtId="0" fontId="16" fillId="0" borderId="22" xfId="2" applyFont="1" applyBorder="1">
      <alignment vertical="center"/>
    </xf>
    <xf numFmtId="0" fontId="21" fillId="0" borderId="23" xfId="2" applyFont="1" applyBorder="1">
      <alignment vertical="center"/>
    </xf>
    <xf numFmtId="0" fontId="21" fillId="0" borderId="26" xfId="2" applyFont="1" applyBorder="1">
      <alignment vertical="center"/>
    </xf>
    <xf numFmtId="0" fontId="8" fillId="0" borderId="26" xfId="2" applyFont="1" applyBorder="1">
      <alignment vertical="center"/>
    </xf>
    <xf numFmtId="0" fontId="8" fillId="0" borderId="26" xfId="2" applyFont="1" applyBorder="1" applyAlignment="1">
      <alignment horizontal="left" vertical="center"/>
    </xf>
    <xf numFmtId="0" fontId="21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21" fillId="0" borderId="18" xfId="2" applyFont="1" applyBorder="1">
      <alignment vertical="center"/>
    </xf>
    <xf numFmtId="0" fontId="8" fillId="0" borderId="21" xfId="2" applyFont="1" applyBorder="1" applyAlignment="1">
      <alignment horizontal="left" vertical="center"/>
    </xf>
    <xf numFmtId="0" fontId="8" fillId="0" borderId="21" xfId="2" applyFont="1" applyBorder="1">
      <alignment vertical="center"/>
    </xf>
    <xf numFmtId="0" fontId="21" fillId="0" borderId="19" xfId="2" applyFont="1" applyBorder="1" applyAlignment="1">
      <alignment horizontal="left" vertical="center"/>
    </xf>
    <xf numFmtId="0" fontId="21" fillId="0" borderId="23" xfId="2" applyFont="1" applyBorder="1" applyAlignment="1">
      <alignment horizontal="left" vertical="center"/>
    </xf>
    <xf numFmtId="58" fontId="8" fillId="0" borderId="26" xfId="2" applyNumberFormat="1" applyFont="1" applyBorder="1">
      <alignment vertical="center"/>
    </xf>
    <xf numFmtId="0" fontId="8" fillId="0" borderId="22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13" fillId="3" borderId="2" xfId="4" applyFont="1" applyFill="1" applyBorder="1" applyAlignment="1">
      <alignment horizontal="center" vertical="center"/>
    </xf>
    <xf numFmtId="0" fontId="13" fillId="3" borderId="40" xfId="4" applyFont="1" applyFill="1" applyBorder="1" applyAlignment="1">
      <alignment horizontal="center" vertical="center"/>
    </xf>
    <xf numFmtId="49" fontId="13" fillId="3" borderId="41" xfId="4" applyNumberFormat="1" applyFont="1" applyFill="1" applyBorder="1" applyAlignment="1">
      <alignment horizontal="center" vertical="center"/>
    </xf>
    <xf numFmtId="0" fontId="22" fillId="0" borderId="4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center" vertical="center"/>
    </xf>
    <xf numFmtId="0" fontId="15" fillId="0" borderId="21" xfId="2" applyFont="1" applyBorder="1" applyAlignment="1">
      <alignment horizontal="left" vertical="center"/>
    </xf>
    <xf numFmtId="0" fontId="15" fillId="0" borderId="20" xfId="2" applyFont="1" applyBorder="1">
      <alignment vertical="center"/>
    </xf>
    <xf numFmtId="9" fontId="16" fillId="0" borderId="21" xfId="2" applyNumberFormat="1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6" fillId="0" borderId="20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18" xfId="2" applyFont="1" applyBorder="1">
      <alignment vertical="center"/>
    </xf>
    <xf numFmtId="0" fontId="19" fillId="0" borderId="19" xfId="2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9" fillId="0" borderId="19" xfId="2" applyBorder="1">
      <alignment vertical="center"/>
    </xf>
    <xf numFmtId="0" fontId="15" fillId="0" borderId="19" xfId="2" applyFont="1" applyBorder="1">
      <alignment vertical="center"/>
    </xf>
    <xf numFmtId="0" fontId="19" fillId="0" borderId="21" xfId="2" applyBorder="1" applyAlignment="1">
      <alignment horizontal="left" vertical="center"/>
    </xf>
    <xf numFmtId="0" fontId="19" fillId="0" borderId="21" xfId="2" applyBorder="1">
      <alignment vertical="center"/>
    </xf>
    <xf numFmtId="0" fontId="15" fillId="0" borderId="21" xfId="2" applyFont="1" applyBorder="1">
      <alignment vertical="center"/>
    </xf>
    <xf numFmtId="0" fontId="16" fillId="0" borderId="26" xfId="2" applyFont="1" applyBorder="1" applyAlignment="1">
      <alignment horizontal="left" vertical="center"/>
    </xf>
    <xf numFmtId="0" fontId="15" fillId="0" borderId="21" xfId="2" applyFont="1" applyBorder="1" applyAlignment="1">
      <alignment horizontal="center" vertical="center"/>
    </xf>
    <xf numFmtId="0" fontId="22" fillId="0" borderId="44" xfId="2" applyFont="1" applyBorder="1">
      <alignment vertical="center"/>
    </xf>
    <xf numFmtId="0" fontId="22" fillId="0" borderId="45" xfId="2" applyFont="1" applyBorder="1">
      <alignment vertical="center"/>
    </xf>
    <xf numFmtId="0" fontId="16" fillId="0" borderId="45" xfId="2" applyFont="1" applyBorder="1">
      <alignment vertical="center"/>
    </xf>
    <xf numFmtId="58" fontId="19" fillId="0" borderId="45" xfId="2" applyNumberFormat="1" applyBorder="1">
      <alignment vertical="center"/>
    </xf>
    <xf numFmtId="0" fontId="16" fillId="0" borderId="37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3" fillId="3" borderId="53" xfId="3" applyFont="1" applyFill="1" applyBorder="1"/>
    <xf numFmtId="0" fontId="14" fillId="3" borderId="53" xfId="3" applyFont="1" applyFill="1" applyBorder="1"/>
    <xf numFmtId="0" fontId="0" fillId="3" borderId="53" xfId="4" applyFont="1" applyFill="1" applyBorder="1">
      <alignment vertical="center"/>
    </xf>
    <xf numFmtId="0" fontId="14" fillId="3" borderId="40" xfId="3" applyFont="1" applyFill="1" applyBorder="1" applyAlignment="1">
      <alignment horizontal="center" vertical="center"/>
    </xf>
    <xf numFmtId="49" fontId="14" fillId="3" borderId="54" xfId="4" applyNumberFormat="1" applyFont="1" applyFill="1" applyBorder="1" applyAlignment="1">
      <alignment horizontal="center" vertical="center"/>
    </xf>
    <xf numFmtId="49" fontId="13" fillId="3" borderId="5" xfId="4" applyNumberFormat="1" applyFont="1" applyFill="1" applyBorder="1" applyAlignment="1">
      <alignment horizontal="center" vertical="center"/>
    </xf>
    <xf numFmtId="49" fontId="14" fillId="3" borderId="55" xfId="4" applyNumberFormat="1" applyFont="1" applyFill="1" applyBorder="1" applyAlignment="1">
      <alignment horizontal="center" vertical="center"/>
    </xf>
    <xf numFmtId="49" fontId="14" fillId="3" borderId="56" xfId="4" applyNumberFormat="1" applyFont="1" applyFill="1" applyBorder="1" applyAlignment="1">
      <alignment horizontal="center" vertical="center"/>
    </xf>
    <xf numFmtId="49" fontId="14" fillId="3" borderId="8" xfId="4" applyNumberFormat="1" applyFont="1" applyFill="1" applyBorder="1" applyAlignment="1">
      <alignment horizontal="center" vertical="center"/>
    </xf>
    <xf numFmtId="49" fontId="14" fillId="3" borderId="7" xfId="4" applyNumberFormat="1" applyFont="1" applyFill="1" applyBorder="1" applyAlignment="1">
      <alignment horizontal="center" vertical="center"/>
    </xf>
    <xf numFmtId="49" fontId="14" fillId="3" borderId="57" xfId="4" applyNumberFormat="1" applyFont="1" applyFill="1" applyBorder="1" applyAlignment="1">
      <alignment horizontal="center" vertical="center"/>
    </xf>
    <xf numFmtId="49" fontId="14" fillId="3" borderId="58" xfId="3" applyNumberFormat="1" applyFont="1" applyFill="1" applyBorder="1" applyAlignment="1">
      <alignment horizontal="center"/>
    </xf>
    <xf numFmtId="49" fontId="14" fillId="3" borderId="59" xfId="3" applyNumberFormat="1" applyFont="1" applyFill="1" applyBorder="1" applyAlignment="1">
      <alignment horizontal="center"/>
    </xf>
    <xf numFmtId="49" fontId="14" fillId="3" borderId="60" xfId="3" applyNumberFormat="1" applyFont="1" applyFill="1" applyBorder="1" applyAlignment="1">
      <alignment horizontal="center"/>
    </xf>
    <xf numFmtId="49" fontId="14" fillId="3" borderId="61" xfId="3" applyNumberFormat="1" applyFont="1" applyFill="1" applyBorder="1" applyAlignment="1">
      <alignment horizontal="center"/>
    </xf>
    <xf numFmtId="0" fontId="15" fillId="0" borderId="23" xfId="2" applyFont="1" applyBorder="1">
      <alignment vertical="center"/>
    </xf>
    <xf numFmtId="0" fontId="15" fillId="0" borderId="47" xfId="2" applyFont="1" applyBorder="1">
      <alignment vertical="center"/>
    </xf>
    <xf numFmtId="0" fontId="19" fillId="0" borderId="48" xfId="2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9" fillId="0" borderId="48" xfId="2" applyBorder="1">
      <alignment vertical="center"/>
    </xf>
    <xf numFmtId="0" fontId="15" fillId="0" borderId="48" xfId="2" applyFont="1" applyBorder="1">
      <alignment vertical="center"/>
    </xf>
    <xf numFmtId="0" fontId="15" fillId="0" borderId="47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15" fillId="0" borderId="48" xfId="2" applyFont="1" applyBorder="1" applyAlignment="1">
      <alignment horizontal="center" vertical="center"/>
    </xf>
    <xf numFmtId="0" fontId="19" fillId="0" borderId="48" xfId="2" applyBorder="1" applyAlignment="1">
      <alignment horizontal="center" vertical="center"/>
    </xf>
    <xf numFmtId="0" fontId="19" fillId="0" borderId="21" xfId="2" applyBorder="1" applyAlignment="1">
      <alignment horizontal="center" vertical="center"/>
    </xf>
    <xf numFmtId="0" fontId="25" fillId="0" borderId="63" xfId="2" applyFont="1" applyBorder="1" applyAlignment="1">
      <alignment horizontal="left" vertical="center" wrapText="1"/>
    </xf>
    <xf numFmtId="0" fontId="22" fillId="0" borderId="42" xfId="2" applyFont="1" applyBorder="1">
      <alignment vertical="center"/>
    </xf>
    <xf numFmtId="0" fontId="22" fillId="0" borderId="43" xfId="2" applyFont="1" applyBorder="1">
      <alignment vertical="center"/>
    </xf>
    <xf numFmtId="0" fontId="16" fillId="0" borderId="67" xfId="2" applyFont="1" applyBorder="1">
      <alignment vertical="center"/>
    </xf>
    <xf numFmtId="0" fontId="22" fillId="0" borderId="67" xfId="2" applyFont="1" applyBorder="1">
      <alignment vertical="center"/>
    </xf>
    <xf numFmtId="58" fontId="19" fillId="0" borderId="43" xfId="2" applyNumberFormat="1" applyBorder="1">
      <alignment vertical="center"/>
    </xf>
    <xf numFmtId="0" fontId="19" fillId="0" borderId="67" xfId="2" applyBorder="1">
      <alignment vertical="center"/>
    </xf>
    <xf numFmtId="0" fontId="16" fillId="0" borderId="52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27" fillId="0" borderId="22" xfId="2" applyFont="1" applyBorder="1" applyAlignment="1">
      <alignment horizontal="left" vertical="center" wrapText="1"/>
    </xf>
    <xf numFmtId="0" fontId="27" fillId="0" borderId="22" xfId="2" applyFont="1" applyBorder="1" applyAlignment="1">
      <alignment horizontal="left" vertical="center"/>
    </xf>
    <xf numFmtId="0" fontId="29" fillId="0" borderId="12" xfId="0" applyFont="1" applyBorder="1"/>
    <xf numFmtId="0" fontId="29" fillId="0" borderId="2" xfId="0" applyFont="1" applyBorder="1"/>
    <xf numFmtId="0" fontId="29" fillId="4" borderId="2" xfId="0" applyFont="1" applyFill="1" applyBorder="1"/>
    <xf numFmtId="0" fontId="0" fillId="0" borderId="1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9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0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29" fillId="6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3" fillId="0" borderId="19" xfId="2" applyFont="1" applyBorder="1">
      <alignment vertical="center"/>
    </xf>
    <xf numFmtId="0" fontId="34" fillId="0" borderId="23" xfId="2" applyFont="1" applyBorder="1">
      <alignment vertical="center"/>
    </xf>
    <xf numFmtId="0" fontId="34" fillId="0" borderId="20" xfId="2" applyFont="1" applyBorder="1">
      <alignment vertical="center"/>
    </xf>
    <xf numFmtId="0" fontId="34" fillId="0" borderId="20" xfId="2" applyFont="1" applyBorder="1" applyAlignment="1">
      <alignment horizontal="left" vertical="center"/>
    </xf>
    <xf numFmtId="0" fontId="28" fillId="0" borderId="71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6" xfId="0" applyFont="1" applyBorder="1" applyAlignment="1">
      <alignment horizontal="center" vertical="center"/>
    </xf>
    <xf numFmtId="0" fontId="22" fillId="0" borderId="31" xfId="2" applyFont="1" applyBorder="1" applyAlignment="1">
      <alignment horizontal="left" vertical="center"/>
    </xf>
    <xf numFmtId="0" fontId="16" fillId="0" borderId="62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68" xfId="2" applyFont="1" applyBorder="1" applyAlignment="1">
      <alignment horizontal="left" vertical="center"/>
    </xf>
    <xf numFmtId="0" fontId="26" fillId="0" borderId="45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/>
    </xf>
    <xf numFmtId="0" fontId="22" fillId="0" borderId="70" xfId="2" applyFont="1" applyBorder="1" applyAlignment="1">
      <alignment horizontal="center" vertical="center"/>
    </xf>
    <xf numFmtId="0" fontId="16" fillId="0" borderId="67" xfId="2" applyFont="1" applyBorder="1" applyAlignment="1">
      <alignment horizontal="center" vertical="center"/>
    </xf>
    <xf numFmtId="0" fontId="16" fillId="0" borderId="68" xfId="2" applyFont="1" applyBorder="1" applyAlignment="1">
      <alignment horizontal="center" vertical="center"/>
    </xf>
    <xf numFmtId="0" fontId="16" fillId="0" borderId="65" xfId="2" applyFont="1" applyBorder="1" applyAlignment="1">
      <alignment horizontal="left" vertical="center"/>
    </xf>
    <xf numFmtId="0" fontId="16" fillId="0" borderId="66" xfId="2" applyFont="1" applyBorder="1" applyAlignment="1">
      <alignment horizontal="left" vertical="center"/>
    </xf>
    <xf numFmtId="0" fontId="16" fillId="0" borderId="69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22" fillId="0" borderId="46" xfId="2" applyFont="1" applyBorder="1" applyAlignment="1">
      <alignment horizontal="left" vertical="center"/>
    </xf>
    <xf numFmtId="0" fontId="22" fillId="0" borderId="45" xfId="2" applyFont="1" applyBorder="1" applyAlignment="1">
      <alignment horizontal="left" vertical="center"/>
    </xf>
    <xf numFmtId="0" fontId="22" fillId="0" borderId="51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21" fillId="0" borderId="47" xfId="2" applyFont="1" applyBorder="1" applyAlignment="1">
      <alignment horizontal="left" vertical="center"/>
    </xf>
    <xf numFmtId="0" fontId="21" fillId="0" borderId="48" xfId="2" applyFont="1" applyBorder="1" applyAlignment="1">
      <alignment horizontal="left" vertical="center"/>
    </xf>
    <xf numFmtId="0" fontId="21" fillId="0" borderId="52" xfId="2" applyFont="1" applyBorder="1" applyAlignment="1">
      <alignment horizontal="left" vertical="center"/>
    </xf>
    <xf numFmtId="0" fontId="21" fillId="0" borderId="20" xfId="2" applyFont="1" applyBorder="1" applyAlignment="1">
      <alignment horizontal="left" vertical="center"/>
    </xf>
    <xf numFmtId="0" fontId="21" fillId="0" borderId="21" xfId="2" applyFont="1" applyBorder="1" applyAlignment="1">
      <alignment horizontal="left" vertical="center"/>
    </xf>
    <xf numFmtId="0" fontId="21" fillId="0" borderId="64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/>
    </xf>
    <xf numFmtId="0" fontId="15" fillId="0" borderId="47" xfId="2" applyFont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9" fontId="16" fillId="0" borderId="32" xfId="2" applyNumberFormat="1" applyFont="1" applyBorder="1" applyAlignment="1">
      <alignment horizontal="left" vertical="center"/>
    </xf>
    <xf numFmtId="9" fontId="16" fillId="0" borderId="28" xfId="2" applyNumberFormat="1" applyFont="1" applyBorder="1" applyAlignment="1">
      <alignment horizontal="left" vertical="center"/>
    </xf>
    <xf numFmtId="9" fontId="16" fillId="0" borderId="38" xfId="2" applyNumberFormat="1" applyFont="1" applyBorder="1" applyAlignment="1">
      <alignment horizontal="left" vertical="center"/>
    </xf>
    <xf numFmtId="9" fontId="16" fillId="0" borderId="33" xfId="2" applyNumberFormat="1" applyFont="1" applyBorder="1" applyAlignment="1">
      <alignment horizontal="left" vertical="center"/>
    </xf>
    <xf numFmtId="9" fontId="16" fillId="0" borderId="34" xfId="2" applyNumberFormat="1" applyFont="1" applyBorder="1" applyAlignment="1">
      <alignment horizontal="left" vertical="center"/>
    </xf>
    <xf numFmtId="9" fontId="16" fillId="0" borderId="39" xfId="2" applyNumberFormat="1" applyFont="1" applyBorder="1" applyAlignment="1">
      <alignment horizontal="left" vertical="center"/>
    </xf>
    <xf numFmtId="0" fontId="15" fillId="0" borderId="62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68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 wrapText="1"/>
    </xf>
    <xf numFmtId="0" fontId="15" fillId="0" borderId="34" xfId="2" applyFont="1" applyBorder="1" applyAlignment="1">
      <alignment horizontal="left" vertical="center" wrapText="1"/>
    </xf>
    <xf numFmtId="0" fontId="15" fillId="0" borderId="39" xfId="2" applyFont="1" applyBorder="1" applyAlignment="1">
      <alignment horizontal="left" vertical="center" wrapText="1"/>
    </xf>
    <xf numFmtId="0" fontId="16" fillId="0" borderId="24" xfId="2" applyFont="1" applyBorder="1" applyAlignment="1">
      <alignment horizontal="left" vertical="center"/>
    </xf>
    <xf numFmtId="14" fontId="16" fillId="0" borderId="21" xfId="2" applyNumberFormat="1" applyFont="1" applyBorder="1" applyAlignment="1">
      <alignment horizontal="center" vertical="center"/>
    </xf>
    <xf numFmtId="14" fontId="16" fillId="0" borderId="22" xfId="2" applyNumberFormat="1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6" fillId="0" borderId="26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22" fillId="0" borderId="36" xfId="2" applyFont="1" applyBorder="1" applyAlignment="1">
      <alignment horizontal="center" vertical="center"/>
    </xf>
    <xf numFmtId="0" fontId="24" fillId="0" borderId="17" xfId="2" applyFont="1" applyBorder="1" applyAlignment="1">
      <alignment horizontal="center" vertical="top"/>
    </xf>
    <xf numFmtId="0" fontId="16" fillId="0" borderId="43" xfId="2" applyFont="1" applyBorder="1" applyAlignment="1">
      <alignment horizontal="center" vertical="center"/>
    </xf>
    <xf numFmtId="0" fontId="22" fillId="0" borderId="43" xfId="2" applyFont="1" applyBorder="1" applyAlignment="1">
      <alignment horizontal="center" vertical="center"/>
    </xf>
    <xf numFmtId="0" fontId="19" fillId="0" borderId="43" xfId="2" applyBorder="1" applyAlignment="1">
      <alignment horizontal="center" vertical="center"/>
    </xf>
    <xf numFmtId="0" fontId="19" fillId="0" borderId="49" xfId="2" applyBorder="1" applyAlignment="1">
      <alignment horizontal="center" vertical="center"/>
    </xf>
    <xf numFmtId="0" fontId="13" fillId="3" borderId="0" xfId="3" applyFont="1" applyFill="1" applyAlignment="1">
      <alignment horizontal="center"/>
    </xf>
    <xf numFmtId="0" fontId="14" fillId="3" borderId="0" xfId="3" applyFont="1" applyFill="1" applyAlignment="1">
      <alignment horizontal="center"/>
    </xf>
    <xf numFmtId="0" fontId="14" fillId="3" borderId="10" xfId="2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3" fillId="3" borderId="2" xfId="3" applyFont="1" applyFill="1" applyBorder="1" applyAlignment="1">
      <alignment horizontal="center" vertical="center"/>
    </xf>
    <xf numFmtId="0" fontId="13" fillId="3" borderId="15" xfId="3" applyFont="1" applyFill="1" applyBorder="1" applyAlignment="1">
      <alignment horizontal="center" vertical="center"/>
    </xf>
    <xf numFmtId="0" fontId="13" fillId="3" borderId="11" xfId="3" applyFont="1" applyFill="1" applyBorder="1" applyAlignment="1">
      <alignment horizontal="center" vertical="center"/>
    </xf>
    <xf numFmtId="0" fontId="14" fillId="3" borderId="10" xfId="3" applyFont="1" applyFill="1" applyBorder="1" applyAlignment="1">
      <alignment horizontal="center"/>
    </xf>
    <xf numFmtId="0" fontId="14" fillId="3" borderId="2" xfId="3" applyFont="1" applyFill="1" applyBorder="1" applyAlignment="1">
      <alignment horizontal="center"/>
    </xf>
    <xf numFmtId="0" fontId="14" fillId="3" borderId="3" xfId="3" applyFont="1" applyFill="1" applyBorder="1" applyAlignment="1">
      <alignment horizontal="center"/>
    </xf>
    <xf numFmtId="0" fontId="14" fillId="3" borderId="13" xfId="3" applyFont="1" applyFill="1" applyBorder="1" applyAlignment="1">
      <alignment horizontal="center"/>
    </xf>
    <xf numFmtId="0" fontId="22" fillId="0" borderId="47" xfId="2" applyFont="1" applyBorder="1" applyAlignment="1">
      <alignment horizontal="center" vertical="center"/>
    </xf>
    <xf numFmtId="0" fontId="22" fillId="0" borderId="48" xfId="2" applyFont="1" applyBorder="1" applyAlignment="1">
      <alignment horizontal="center" vertical="center"/>
    </xf>
    <xf numFmtId="0" fontId="22" fillId="0" borderId="52" xfId="2" applyFont="1" applyBorder="1" applyAlignment="1">
      <alignment horizontal="center" vertical="center"/>
    </xf>
    <xf numFmtId="0" fontId="22" fillId="0" borderId="23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 vertical="center"/>
    </xf>
    <xf numFmtId="0" fontId="22" fillId="0" borderId="37" xfId="2" applyFont="1" applyBorder="1" applyAlignment="1">
      <alignment horizontal="center" vertical="center"/>
    </xf>
    <xf numFmtId="0" fontId="16" fillId="0" borderId="45" xfId="2" applyFont="1" applyBorder="1" applyAlignment="1">
      <alignment horizontal="center" vertical="center"/>
    </xf>
    <xf numFmtId="0" fontId="22" fillId="0" borderId="45" xfId="2" applyFont="1" applyBorder="1" applyAlignment="1">
      <alignment horizontal="center" vertical="center"/>
    </xf>
    <xf numFmtId="0" fontId="19" fillId="0" borderId="45" xfId="2" applyBorder="1" applyAlignment="1">
      <alignment horizontal="center" vertical="center"/>
    </xf>
    <xf numFmtId="0" fontId="19" fillId="0" borderId="50" xfId="2" applyBorder="1" applyAlignment="1">
      <alignment horizontal="center" vertical="center"/>
    </xf>
    <xf numFmtId="0" fontId="22" fillId="0" borderId="0" xfId="2" applyFont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23" xfId="2" applyFont="1" applyBorder="1" applyAlignment="1">
      <alignment horizontal="center" vertical="center"/>
    </xf>
    <xf numFmtId="0" fontId="15" fillId="0" borderId="26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21" fillId="0" borderId="22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1" fillId="0" borderId="21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16" fillId="0" borderId="23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19" xfId="2" applyFont="1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8" fillId="0" borderId="18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24" xfId="2" applyFont="1" applyBorder="1" applyAlignment="1">
      <alignment horizontal="left" vertical="center"/>
    </xf>
    <xf numFmtId="0" fontId="21" fillId="0" borderId="24" xfId="2" applyFont="1" applyBorder="1" applyAlignment="1">
      <alignment horizontal="left" vertical="center"/>
    </xf>
    <xf numFmtId="0" fontId="21" fillId="0" borderId="29" xfId="2" applyFont="1" applyBorder="1" applyAlignment="1">
      <alignment horizontal="left" vertical="center"/>
    </xf>
    <xf numFmtId="0" fontId="21" fillId="0" borderId="25" xfId="2" applyFont="1" applyBorder="1" applyAlignment="1">
      <alignment horizontal="left" vertical="center"/>
    </xf>
    <xf numFmtId="0" fontId="16" fillId="0" borderId="21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9" fontId="16" fillId="0" borderId="21" xfId="2" applyNumberFormat="1" applyFont="1" applyBorder="1" applyAlignment="1">
      <alignment horizontal="center" vertical="center"/>
    </xf>
    <xf numFmtId="0" fontId="16" fillId="0" borderId="20" xfId="2" applyFont="1" applyBorder="1" applyAlignment="1">
      <alignment horizontal="left" vertical="center"/>
    </xf>
    <xf numFmtId="14" fontId="16" fillId="0" borderId="26" xfId="2" applyNumberFormat="1" applyFont="1" applyBorder="1" applyAlignment="1">
      <alignment horizontal="center" vertical="center"/>
    </xf>
    <xf numFmtId="14" fontId="16" fillId="0" borderId="37" xfId="2" applyNumberFormat="1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23" fillId="0" borderId="17" xfId="2" applyFont="1" applyBorder="1" applyAlignment="1">
      <alignment horizontal="center" vertical="top"/>
    </xf>
    <xf numFmtId="0" fontId="34" fillId="0" borderId="20" xfId="2" applyFont="1" applyBorder="1" applyAlignment="1">
      <alignment horizontal="left" vertical="center"/>
    </xf>
    <xf numFmtId="0" fontId="8" fillId="0" borderId="26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22" fillId="0" borderId="30" xfId="2" applyFont="1" applyBorder="1" applyAlignment="1">
      <alignment horizontal="left" vertical="center"/>
    </xf>
    <xf numFmtId="0" fontId="8" fillId="0" borderId="25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8" fillId="0" borderId="39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21" fillId="0" borderId="35" xfId="2" applyFont="1" applyBorder="1" applyAlignment="1">
      <alignment horizontal="left" vertical="center"/>
    </xf>
    <xf numFmtId="0" fontId="19" fillId="0" borderId="30" xfId="2" applyBorder="1" applyAlignment="1">
      <alignment horizontal="left" vertical="center"/>
    </xf>
    <xf numFmtId="0" fontId="19" fillId="0" borderId="29" xfId="2" applyBorder="1" applyAlignment="1">
      <alignment horizontal="left" vertical="center"/>
    </xf>
    <xf numFmtId="0" fontId="19" fillId="0" borderId="25" xfId="2" applyBorder="1" applyAlignment="1">
      <alignment horizontal="left" vertical="center"/>
    </xf>
    <xf numFmtId="0" fontId="19" fillId="0" borderId="26" xfId="2" applyBorder="1" applyAlignment="1">
      <alignment horizontal="center" vertical="center"/>
    </xf>
    <xf numFmtId="0" fontId="19" fillId="0" borderId="37" xfId="2" applyBorder="1" applyAlignment="1">
      <alignment horizontal="center" vertical="center"/>
    </xf>
    <xf numFmtId="0" fontId="21" fillId="0" borderId="31" xfId="2" applyFont="1" applyBorder="1" applyAlignment="1">
      <alignment horizontal="center" vertical="center"/>
    </xf>
    <xf numFmtId="0" fontId="21" fillId="0" borderId="32" xfId="2" applyFont="1" applyBorder="1" applyAlignment="1">
      <alignment horizontal="left" vertical="center"/>
    </xf>
    <xf numFmtId="0" fontId="21" fillId="0" borderId="28" xfId="2" applyFont="1" applyBorder="1" applyAlignment="1">
      <alignment horizontal="left" vertical="center"/>
    </xf>
    <xf numFmtId="0" fontId="21" fillId="0" borderId="38" xfId="2" applyFont="1" applyBorder="1" applyAlignment="1">
      <alignment horizontal="left" vertical="center"/>
    </xf>
    <xf numFmtId="0" fontId="8" fillId="0" borderId="20" xfId="2" applyFont="1" applyBorder="1" applyAlignment="1">
      <alignment horizontal="left" vertical="center" wrapText="1"/>
    </xf>
    <xf numFmtId="0" fontId="8" fillId="0" borderId="21" xfId="2" applyFont="1" applyBorder="1" applyAlignment="1">
      <alignment horizontal="left" vertical="center" wrapText="1"/>
    </xf>
    <xf numFmtId="0" fontId="8" fillId="0" borderId="22" xfId="2" applyFont="1" applyBorder="1" applyAlignment="1">
      <alignment horizontal="left" vertical="center" wrapText="1"/>
    </xf>
    <xf numFmtId="0" fontId="8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21" fillId="0" borderId="26" xfId="2" applyFont="1" applyBorder="1" applyAlignment="1">
      <alignment horizontal="left" vertical="center"/>
    </xf>
    <xf numFmtId="0" fontId="20" fillId="0" borderId="17" xfId="2" applyFont="1" applyBorder="1" applyAlignment="1">
      <alignment horizontal="center" vertical="top"/>
    </xf>
    <xf numFmtId="0" fontId="16" fillId="0" borderId="19" xfId="2" applyFont="1" applyBorder="1" applyAlignment="1">
      <alignment horizontal="center" vertical="center"/>
    </xf>
    <xf numFmtId="0" fontId="33" fillId="0" borderId="19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58" fontId="8" fillId="0" borderId="2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7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31000000}"/>
    <cellStyle name="常规_110509_2006-09-28 2" xfId="6" xr:uid="{00000000-0005-0000-0000-00003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51854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1152525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5086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1152525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638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1152525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638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1152525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4000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1152525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5086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69" customWidth="1"/>
    <col min="3" max="3" width="10.125" customWidth="1"/>
  </cols>
  <sheetData>
    <row r="1" spans="1:2" ht="21" customHeight="1" x14ac:dyDescent="0.15">
      <c r="A1" s="170"/>
      <c r="B1" s="171" t="s">
        <v>0</v>
      </c>
    </row>
    <row r="2" spans="1:2" x14ac:dyDescent="0.15">
      <c r="A2" s="5">
        <v>1</v>
      </c>
      <c r="B2" s="172" t="s">
        <v>1</v>
      </c>
    </row>
    <row r="3" spans="1:2" x14ac:dyDescent="0.15">
      <c r="A3" s="5">
        <v>2</v>
      </c>
      <c r="B3" s="172" t="s">
        <v>2</v>
      </c>
    </row>
    <row r="4" spans="1:2" x14ac:dyDescent="0.15">
      <c r="A4" s="5">
        <v>3</v>
      </c>
      <c r="B4" s="172" t="s">
        <v>3</v>
      </c>
    </row>
    <row r="5" spans="1:2" x14ac:dyDescent="0.15">
      <c r="A5" s="5">
        <v>4</v>
      </c>
      <c r="B5" s="172" t="s">
        <v>4</v>
      </c>
    </row>
    <row r="6" spans="1:2" x14ac:dyDescent="0.15">
      <c r="A6" s="5">
        <v>5</v>
      </c>
      <c r="B6" s="172" t="s">
        <v>5</v>
      </c>
    </row>
    <row r="7" spans="1:2" ht="13.5" customHeight="1" x14ac:dyDescent="0.15">
      <c r="A7" s="5">
        <v>6</v>
      </c>
      <c r="B7" s="172" t="s">
        <v>6</v>
      </c>
    </row>
    <row r="8" spans="1:2" s="168" customFormat="1" ht="15" customHeight="1" x14ac:dyDescent="0.15">
      <c r="A8" s="173">
        <v>7</v>
      </c>
      <c r="B8" s="174" t="s">
        <v>7</v>
      </c>
    </row>
    <row r="9" spans="1:2" x14ac:dyDescent="0.15">
      <c r="A9" s="5"/>
      <c r="B9" s="172"/>
    </row>
    <row r="10" spans="1:2" ht="18.95" customHeight="1" x14ac:dyDescent="0.15">
      <c r="A10" s="170"/>
      <c r="B10" s="175" t="s">
        <v>8</v>
      </c>
    </row>
    <row r="11" spans="1:2" ht="15.95" customHeight="1" x14ac:dyDescent="0.15">
      <c r="A11" s="5">
        <v>1</v>
      </c>
      <c r="B11" s="176" t="s">
        <v>9</v>
      </c>
    </row>
    <row r="12" spans="1:2" x14ac:dyDescent="0.15">
      <c r="A12" s="5">
        <v>2</v>
      </c>
      <c r="B12" s="172" t="s">
        <v>10</v>
      </c>
    </row>
    <row r="13" spans="1:2" x14ac:dyDescent="0.15">
      <c r="A13" s="5">
        <v>3</v>
      </c>
      <c r="B13" s="174" t="s">
        <v>11</v>
      </c>
    </row>
    <row r="14" spans="1:2" x14ac:dyDescent="0.15">
      <c r="A14" s="5">
        <v>4</v>
      </c>
      <c r="B14" s="172" t="s">
        <v>12</v>
      </c>
    </row>
    <row r="15" spans="1:2" x14ac:dyDescent="0.15">
      <c r="A15" s="5">
        <v>5</v>
      </c>
      <c r="B15" s="172" t="s">
        <v>13</v>
      </c>
    </row>
    <row r="16" spans="1:2" x14ac:dyDescent="0.15">
      <c r="A16" s="5">
        <v>6</v>
      </c>
      <c r="B16" s="172" t="s">
        <v>14</v>
      </c>
    </row>
    <row r="17" spans="1:2" x14ac:dyDescent="0.15">
      <c r="A17" s="5">
        <v>7</v>
      </c>
      <c r="B17" s="172" t="s">
        <v>15</v>
      </c>
    </row>
    <row r="18" spans="1:2" x14ac:dyDescent="0.15">
      <c r="A18" s="5"/>
      <c r="B18" s="172"/>
    </row>
    <row r="19" spans="1:2" ht="20.25" x14ac:dyDescent="0.15">
      <c r="A19" s="170"/>
      <c r="B19" s="171" t="s">
        <v>16</v>
      </c>
    </row>
    <row r="20" spans="1:2" x14ac:dyDescent="0.15">
      <c r="A20" s="5">
        <v>1</v>
      </c>
      <c r="B20" s="172" t="s">
        <v>17</v>
      </c>
    </row>
    <row r="21" spans="1:2" x14ac:dyDescent="0.15">
      <c r="A21" s="5">
        <v>2</v>
      </c>
      <c r="B21" s="172" t="s">
        <v>18</v>
      </c>
    </row>
    <row r="22" spans="1:2" x14ac:dyDescent="0.15">
      <c r="A22" s="5">
        <v>3</v>
      </c>
      <c r="B22" s="172" t="s">
        <v>19</v>
      </c>
    </row>
    <row r="23" spans="1:2" x14ac:dyDescent="0.15">
      <c r="A23" s="5">
        <v>4</v>
      </c>
      <c r="B23" s="172" t="s">
        <v>20</v>
      </c>
    </row>
    <row r="24" spans="1:2" x14ac:dyDescent="0.15">
      <c r="A24" s="5">
        <v>5</v>
      </c>
      <c r="B24" s="172" t="s">
        <v>21</v>
      </c>
    </row>
    <row r="25" spans="1:2" x14ac:dyDescent="0.15">
      <c r="A25" s="5">
        <v>6</v>
      </c>
      <c r="B25" s="172" t="s">
        <v>22</v>
      </c>
    </row>
    <row r="26" spans="1:2" x14ac:dyDescent="0.15">
      <c r="A26" s="5">
        <v>7</v>
      </c>
      <c r="B26" s="172" t="s">
        <v>23</v>
      </c>
    </row>
    <row r="27" spans="1:2" x14ac:dyDescent="0.15">
      <c r="A27" s="5"/>
      <c r="B27" s="172"/>
    </row>
    <row r="28" spans="1:2" ht="20.25" x14ac:dyDescent="0.15">
      <c r="A28" s="170"/>
      <c r="B28" s="171" t="s">
        <v>24</v>
      </c>
    </row>
    <row r="29" spans="1:2" x14ac:dyDescent="0.15">
      <c r="A29" s="5">
        <v>1</v>
      </c>
      <c r="B29" s="172" t="s">
        <v>25</v>
      </c>
    </row>
    <row r="30" spans="1:2" x14ac:dyDescent="0.15">
      <c r="A30" s="5">
        <v>2</v>
      </c>
      <c r="B30" s="172" t="s">
        <v>26</v>
      </c>
    </row>
    <row r="31" spans="1:2" x14ac:dyDescent="0.15">
      <c r="A31" s="5">
        <v>3</v>
      </c>
      <c r="B31" s="172" t="s">
        <v>27</v>
      </c>
    </row>
    <row r="32" spans="1:2" x14ac:dyDescent="0.15">
      <c r="A32" s="5">
        <v>4</v>
      </c>
      <c r="B32" s="172" t="s">
        <v>28</v>
      </c>
    </row>
    <row r="33" spans="1:2" x14ac:dyDescent="0.15">
      <c r="A33" s="5">
        <v>5</v>
      </c>
      <c r="B33" s="172" t="s">
        <v>29</v>
      </c>
    </row>
    <row r="34" spans="1:2" x14ac:dyDescent="0.15">
      <c r="A34" s="5">
        <v>6</v>
      </c>
      <c r="B34" s="172" t="s">
        <v>30</v>
      </c>
    </row>
    <row r="35" spans="1:2" x14ac:dyDescent="0.15">
      <c r="A35" s="5">
        <v>7</v>
      </c>
      <c r="B35" s="172" t="s">
        <v>31</v>
      </c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"/>
  <sheetViews>
    <sheetView zoomScalePageLayoutView="125" workbookViewId="0">
      <selection activeCell="D16" sqref="D16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4" t="s">
        <v>296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</row>
    <row r="2" spans="1:13" s="1" customFormat="1" ht="16.5" x14ac:dyDescent="0.3">
      <c r="A2" s="373" t="s">
        <v>264</v>
      </c>
      <c r="B2" s="374" t="s">
        <v>269</v>
      </c>
      <c r="C2" s="374" t="s">
        <v>265</v>
      </c>
      <c r="D2" s="374" t="s">
        <v>266</v>
      </c>
      <c r="E2" s="374" t="s">
        <v>267</v>
      </c>
      <c r="F2" s="374" t="s">
        <v>268</v>
      </c>
      <c r="G2" s="373" t="s">
        <v>297</v>
      </c>
      <c r="H2" s="373"/>
      <c r="I2" s="373" t="s">
        <v>298</v>
      </c>
      <c r="J2" s="373"/>
      <c r="K2" s="377" t="s">
        <v>299</v>
      </c>
      <c r="L2" s="379" t="s">
        <v>300</v>
      </c>
      <c r="M2" s="381" t="s">
        <v>301</v>
      </c>
    </row>
    <row r="3" spans="1:13" s="1" customFormat="1" ht="16.5" x14ac:dyDescent="0.3">
      <c r="A3" s="373"/>
      <c r="B3" s="375"/>
      <c r="C3" s="375"/>
      <c r="D3" s="375"/>
      <c r="E3" s="375"/>
      <c r="F3" s="375"/>
      <c r="G3" s="3" t="s">
        <v>302</v>
      </c>
      <c r="H3" s="3" t="s">
        <v>303</v>
      </c>
      <c r="I3" s="3" t="s">
        <v>302</v>
      </c>
      <c r="J3" s="3" t="s">
        <v>303</v>
      </c>
      <c r="K3" s="378"/>
      <c r="L3" s="380"/>
      <c r="M3" s="382"/>
    </row>
    <row r="4" spans="1:13" x14ac:dyDescent="0.15">
      <c r="A4" s="24">
        <v>1</v>
      </c>
      <c r="B4" s="25" t="s">
        <v>283</v>
      </c>
      <c r="C4" s="26" t="s">
        <v>280</v>
      </c>
      <c r="D4" s="25" t="s">
        <v>281</v>
      </c>
      <c r="E4" s="24" t="s">
        <v>282</v>
      </c>
      <c r="F4" s="27" t="s">
        <v>59</v>
      </c>
      <c r="G4" s="25">
        <v>1</v>
      </c>
      <c r="H4" s="25">
        <v>0.6</v>
      </c>
      <c r="I4" s="25">
        <v>1</v>
      </c>
      <c r="J4" s="25">
        <v>1</v>
      </c>
      <c r="K4" s="25"/>
      <c r="L4" s="25"/>
      <c r="M4" s="25" t="s">
        <v>284</v>
      </c>
    </row>
    <row r="5" spans="1:13" x14ac:dyDescent="0.15">
      <c r="A5" s="24">
        <v>2</v>
      </c>
      <c r="B5" s="25" t="s">
        <v>283</v>
      </c>
      <c r="C5" s="26" t="s">
        <v>286</v>
      </c>
      <c r="D5" s="25" t="s">
        <v>281</v>
      </c>
      <c r="E5" s="24" t="s">
        <v>287</v>
      </c>
      <c r="F5" s="27" t="s">
        <v>59</v>
      </c>
      <c r="G5" s="25">
        <v>0.6</v>
      </c>
      <c r="H5" s="25">
        <v>0.8</v>
      </c>
      <c r="I5" s="25">
        <v>1</v>
      </c>
      <c r="J5" s="25">
        <v>1.4</v>
      </c>
      <c r="K5" s="32"/>
      <c r="L5" s="32"/>
      <c r="M5" s="25" t="s">
        <v>284</v>
      </c>
    </row>
    <row r="6" spans="1:13" x14ac:dyDescent="0.15">
      <c r="A6" s="24">
        <v>3</v>
      </c>
      <c r="B6" s="25" t="s">
        <v>283</v>
      </c>
      <c r="C6" s="28" t="s">
        <v>289</v>
      </c>
      <c r="D6" s="25" t="s">
        <v>281</v>
      </c>
      <c r="E6" s="29" t="s">
        <v>290</v>
      </c>
      <c r="F6" s="27" t="s">
        <v>59</v>
      </c>
      <c r="G6" s="25">
        <v>0.4</v>
      </c>
      <c r="H6" s="25">
        <v>1</v>
      </c>
      <c r="I6" s="25">
        <v>1</v>
      </c>
      <c r="J6" s="25">
        <v>1</v>
      </c>
      <c r="K6" s="32"/>
      <c r="L6" s="32"/>
      <c r="M6" s="25"/>
    </row>
    <row r="7" spans="1:13" x14ac:dyDescent="0.15">
      <c r="A7" s="24">
        <v>4</v>
      </c>
      <c r="B7" s="25" t="s">
        <v>283</v>
      </c>
      <c r="C7" s="28" t="s">
        <v>291</v>
      </c>
      <c r="D7" s="25" t="s">
        <v>281</v>
      </c>
      <c r="E7" s="29" t="s">
        <v>287</v>
      </c>
      <c r="F7" s="27" t="s">
        <v>59</v>
      </c>
      <c r="G7" s="25">
        <v>0.8</v>
      </c>
      <c r="H7" s="25">
        <v>0.6</v>
      </c>
      <c r="I7" s="25">
        <v>2</v>
      </c>
      <c r="J7" s="25">
        <v>1</v>
      </c>
      <c r="K7" s="32"/>
      <c r="L7" s="32"/>
      <c r="M7" s="25"/>
    </row>
    <row r="8" spans="1:13" s="2" customFormat="1" x14ac:dyDescent="0.15">
      <c r="A8" s="365" t="s">
        <v>293</v>
      </c>
      <c r="B8" s="366"/>
      <c r="C8" s="366"/>
      <c r="D8" s="366"/>
      <c r="E8" s="367"/>
      <c r="F8" s="368"/>
      <c r="G8" s="370"/>
      <c r="H8" s="365" t="s">
        <v>304</v>
      </c>
      <c r="I8" s="366"/>
      <c r="J8" s="366"/>
      <c r="K8" s="367"/>
      <c r="L8" s="383"/>
      <c r="M8" s="384"/>
    </row>
    <row r="9" spans="1:13" ht="16.5" x14ac:dyDescent="0.15">
      <c r="A9" s="371" t="s">
        <v>305</v>
      </c>
      <c r="B9" s="376"/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</row>
    <row r="10" spans="1:13" x14ac:dyDescent="0.1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5" type="noConversion"/>
  <dataValidations count="1">
    <dataValidation type="list" allowBlank="1" showInputMessage="1" showErrorMessage="1" sqref="M4 M7 M1:M3 M5:M6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4" t="s">
        <v>306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</row>
    <row r="2" spans="1:23" s="1" customFormat="1" ht="15.95" customHeight="1" x14ac:dyDescent="0.3">
      <c r="A2" s="374" t="s">
        <v>307</v>
      </c>
      <c r="B2" s="374" t="s">
        <v>269</v>
      </c>
      <c r="C2" s="374" t="s">
        <v>265</v>
      </c>
      <c r="D2" s="374" t="s">
        <v>266</v>
      </c>
      <c r="E2" s="374" t="s">
        <v>267</v>
      </c>
      <c r="F2" s="374" t="s">
        <v>268</v>
      </c>
      <c r="G2" s="396" t="s">
        <v>308</v>
      </c>
      <c r="H2" s="397"/>
      <c r="I2" s="398"/>
      <c r="J2" s="396" t="s">
        <v>309</v>
      </c>
      <c r="K2" s="397"/>
      <c r="L2" s="398"/>
      <c r="M2" s="396" t="s">
        <v>310</v>
      </c>
      <c r="N2" s="397"/>
      <c r="O2" s="398"/>
      <c r="P2" s="396" t="s">
        <v>311</v>
      </c>
      <c r="Q2" s="397"/>
      <c r="R2" s="398"/>
      <c r="S2" s="397" t="s">
        <v>312</v>
      </c>
      <c r="T2" s="397"/>
      <c r="U2" s="398"/>
      <c r="V2" s="399" t="s">
        <v>313</v>
      </c>
      <c r="W2" s="399" t="s">
        <v>278</v>
      </c>
    </row>
    <row r="3" spans="1:23" s="1" customFormat="1" ht="16.5" x14ac:dyDescent="0.3">
      <c r="A3" s="375"/>
      <c r="B3" s="387"/>
      <c r="C3" s="387"/>
      <c r="D3" s="387"/>
      <c r="E3" s="387"/>
      <c r="F3" s="387"/>
      <c r="G3" s="3" t="s">
        <v>314</v>
      </c>
      <c r="H3" s="3" t="s">
        <v>65</v>
      </c>
      <c r="I3" s="3" t="s">
        <v>269</v>
      </c>
      <c r="J3" s="3" t="s">
        <v>314</v>
      </c>
      <c r="K3" s="3" t="s">
        <v>65</v>
      </c>
      <c r="L3" s="3" t="s">
        <v>269</v>
      </c>
      <c r="M3" s="3" t="s">
        <v>314</v>
      </c>
      <c r="N3" s="3" t="s">
        <v>65</v>
      </c>
      <c r="O3" s="3" t="s">
        <v>269</v>
      </c>
      <c r="P3" s="3" t="s">
        <v>314</v>
      </c>
      <c r="Q3" s="3" t="s">
        <v>65</v>
      </c>
      <c r="R3" s="3" t="s">
        <v>269</v>
      </c>
      <c r="S3" s="3" t="s">
        <v>314</v>
      </c>
      <c r="T3" s="3" t="s">
        <v>65</v>
      </c>
      <c r="U3" s="3" t="s">
        <v>269</v>
      </c>
      <c r="V3" s="400"/>
      <c r="W3" s="400"/>
    </row>
    <row r="4" spans="1:23" x14ac:dyDescent="0.15">
      <c r="A4" s="393" t="s">
        <v>315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394"/>
      <c r="B5" s="6"/>
      <c r="C5" s="6"/>
      <c r="D5" s="6"/>
      <c r="E5" s="6"/>
      <c r="F5" s="6"/>
      <c r="G5" s="396" t="s">
        <v>316</v>
      </c>
      <c r="H5" s="397"/>
      <c r="I5" s="398"/>
      <c r="J5" s="396" t="s">
        <v>317</v>
      </c>
      <c r="K5" s="397"/>
      <c r="L5" s="398"/>
      <c r="M5" s="396" t="s">
        <v>318</v>
      </c>
      <c r="N5" s="397"/>
      <c r="O5" s="398"/>
      <c r="P5" s="396" t="s">
        <v>319</v>
      </c>
      <c r="Q5" s="397"/>
      <c r="R5" s="398"/>
      <c r="S5" s="397" t="s">
        <v>320</v>
      </c>
      <c r="T5" s="397"/>
      <c r="U5" s="398"/>
      <c r="V5" s="6"/>
      <c r="W5" s="6"/>
    </row>
    <row r="6" spans="1:23" ht="16.5" x14ac:dyDescent="0.15">
      <c r="A6" s="394"/>
      <c r="B6" s="6"/>
      <c r="C6" s="6"/>
      <c r="D6" s="6"/>
      <c r="E6" s="6"/>
      <c r="F6" s="6"/>
      <c r="G6" s="3" t="s">
        <v>314</v>
      </c>
      <c r="H6" s="3" t="s">
        <v>65</v>
      </c>
      <c r="I6" s="3" t="s">
        <v>269</v>
      </c>
      <c r="J6" s="3" t="s">
        <v>314</v>
      </c>
      <c r="K6" s="3" t="s">
        <v>65</v>
      </c>
      <c r="L6" s="3" t="s">
        <v>269</v>
      </c>
      <c r="M6" s="3" t="s">
        <v>314</v>
      </c>
      <c r="N6" s="3" t="s">
        <v>65</v>
      </c>
      <c r="O6" s="3" t="s">
        <v>269</v>
      </c>
      <c r="P6" s="3" t="s">
        <v>314</v>
      </c>
      <c r="Q6" s="3" t="s">
        <v>65</v>
      </c>
      <c r="R6" s="3" t="s">
        <v>269</v>
      </c>
      <c r="S6" s="3" t="s">
        <v>314</v>
      </c>
      <c r="T6" s="3" t="s">
        <v>65</v>
      </c>
      <c r="U6" s="3" t="s">
        <v>269</v>
      </c>
      <c r="V6" s="6"/>
      <c r="W6" s="6"/>
    </row>
    <row r="7" spans="1:23" x14ac:dyDescent="0.15">
      <c r="A7" s="39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385" t="s">
        <v>321</v>
      </c>
      <c r="B8" s="385"/>
      <c r="C8" s="385"/>
      <c r="D8" s="385"/>
      <c r="E8" s="385"/>
      <c r="F8" s="38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386"/>
      <c r="B9" s="386"/>
      <c r="C9" s="386"/>
      <c r="D9" s="386"/>
      <c r="E9" s="386"/>
      <c r="F9" s="38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385" t="s">
        <v>322</v>
      </c>
      <c r="B10" s="385"/>
      <c r="C10" s="385"/>
      <c r="D10" s="385"/>
      <c r="E10" s="385"/>
      <c r="F10" s="38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386"/>
      <c r="B11" s="386"/>
      <c r="C11" s="386"/>
      <c r="D11" s="386"/>
      <c r="E11" s="386"/>
      <c r="F11" s="38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385" t="s">
        <v>323</v>
      </c>
      <c r="B12" s="385"/>
      <c r="C12" s="385"/>
      <c r="D12" s="385"/>
      <c r="E12" s="385"/>
      <c r="F12" s="38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386"/>
      <c r="B13" s="386"/>
      <c r="C13" s="386"/>
      <c r="D13" s="386"/>
      <c r="E13" s="386"/>
      <c r="F13" s="38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385" t="s">
        <v>324</v>
      </c>
      <c r="B14" s="385"/>
      <c r="C14" s="385"/>
      <c r="D14" s="385"/>
      <c r="E14" s="385"/>
      <c r="F14" s="38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86"/>
      <c r="B15" s="386"/>
      <c r="C15" s="386"/>
      <c r="D15" s="386"/>
      <c r="E15" s="386"/>
      <c r="F15" s="38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88" t="s">
        <v>325</v>
      </c>
      <c r="B17" s="389"/>
      <c r="C17" s="389"/>
      <c r="D17" s="389"/>
      <c r="E17" s="390"/>
      <c r="F17" s="391"/>
      <c r="G17" s="392"/>
      <c r="H17" s="23"/>
      <c r="I17" s="23"/>
      <c r="J17" s="388" t="s">
        <v>326</v>
      </c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90"/>
      <c r="V17" s="7"/>
      <c r="W17" s="9"/>
    </row>
    <row r="18" spans="1:23" ht="56.25" customHeight="1" x14ac:dyDescent="0.15">
      <c r="A18" s="371" t="s">
        <v>327</v>
      </c>
      <c r="B18" s="371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4" t="s">
        <v>328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s="1" customFormat="1" ht="16.5" x14ac:dyDescent="0.3">
      <c r="A2" s="19" t="s">
        <v>329</v>
      </c>
      <c r="B2" s="20" t="s">
        <v>265</v>
      </c>
      <c r="C2" s="20" t="s">
        <v>266</v>
      </c>
      <c r="D2" s="20" t="s">
        <v>267</v>
      </c>
      <c r="E2" s="20" t="s">
        <v>268</v>
      </c>
      <c r="F2" s="20" t="s">
        <v>269</v>
      </c>
      <c r="G2" s="19" t="s">
        <v>330</v>
      </c>
      <c r="H2" s="19" t="s">
        <v>331</v>
      </c>
      <c r="I2" s="19" t="s">
        <v>332</v>
      </c>
      <c r="J2" s="19" t="s">
        <v>331</v>
      </c>
      <c r="K2" s="19" t="s">
        <v>333</v>
      </c>
      <c r="L2" s="19" t="s">
        <v>331</v>
      </c>
      <c r="M2" s="20" t="s">
        <v>313</v>
      </c>
      <c r="N2" s="20" t="s">
        <v>278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21" t="s">
        <v>329</v>
      </c>
      <c r="B4" s="22" t="s">
        <v>334</v>
      </c>
      <c r="C4" s="22" t="s">
        <v>314</v>
      </c>
      <c r="D4" s="22" t="s">
        <v>267</v>
      </c>
      <c r="E4" s="20" t="s">
        <v>268</v>
      </c>
      <c r="F4" s="20" t="s">
        <v>269</v>
      </c>
      <c r="G4" s="19" t="s">
        <v>330</v>
      </c>
      <c r="H4" s="19" t="s">
        <v>331</v>
      </c>
      <c r="I4" s="19" t="s">
        <v>332</v>
      </c>
      <c r="J4" s="19" t="s">
        <v>331</v>
      </c>
      <c r="K4" s="19" t="s">
        <v>333</v>
      </c>
      <c r="L4" s="19" t="s">
        <v>331</v>
      </c>
      <c r="M4" s="20" t="s">
        <v>313</v>
      </c>
      <c r="N4" s="20" t="s">
        <v>278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88" t="s">
        <v>325</v>
      </c>
      <c r="B11" s="389"/>
      <c r="C11" s="389"/>
      <c r="D11" s="390"/>
      <c r="E11" s="391"/>
      <c r="F11" s="401"/>
      <c r="G11" s="392"/>
      <c r="H11" s="23"/>
      <c r="I11" s="388" t="s">
        <v>326</v>
      </c>
      <c r="J11" s="389"/>
      <c r="K11" s="389"/>
      <c r="L11" s="7"/>
      <c r="M11" s="7"/>
      <c r="N11" s="9"/>
    </row>
    <row r="12" spans="1:14" ht="16.5" x14ac:dyDescent="0.15">
      <c r="A12" s="371" t="s">
        <v>335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0"/>
  <sheetViews>
    <sheetView zoomScalePageLayoutView="125" workbookViewId="0">
      <selection activeCell="F29" sqref="F29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64" t="s">
        <v>336</v>
      </c>
      <c r="B1" s="364"/>
      <c r="C1" s="364"/>
      <c r="D1" s="364"/>
      <c r="E1" s="364"/>
      <c r="F1" s="364"/>
      <c r="G1" s="364"/>
      <c r="H1" s="364"/>
      <c r="I1" s="364"/>
      <c r="J1" s="364"/>
    </row>
    <row r="2" spans="1:12" s="1" customFormat="1" ht="16.5" x14ac:dyDescent="0.3">
      <c r="A2" s="3" t="s">
        <v>307</v>
      </c>
      <c r="B2" s="4" t="s">
        <v>269</v>
      </c>
      <c r="C2" s="4" t="s">
        <v>265</v>
      </c>
      <c r="D2" s="4" t="s">
        <v>266</v>
      </c>
      <c r="E2" s="4" t="s">
        <v>267</v>
      </c>
      <c r="F2" s="4" t="s">
        <v>268</v>
      </c>
      <c r="G2" s="3" t="s">
        <v>337</v>
      </c>
      <c r="H2" s="3" t="s">
        <v>338</v>
      </c>
      <c r="I2" s="3" t="s">
        <v>339</v>
      </c>
      <c r="J2" s="3" t="s">
        <v>340</v>
      </c>
      <c r="K2" s="4" t="s">
        <v>313</v>
      </c>
      <c r="L2" s="4" t="s">
        <v>278</v>
      </c>
    </row>
    <row r="3" spans="1:12" x14ac:dyDescent="0.15">
      <c r="A3" s="5"/>
      <c r="B3" s="6"/>
      <c r="C3" s="10"/>
      <c r="D3" s="6"/>
      <c r="E3" s="11"/>
      <c r="F3" s="12"/>
      <c r="G3" s="6"/>
      <c r="H3" s="6"/>
      <c r="I3" s="6"/>
      <c r="J3" s="6"/>
      <c r="K3" s="6"/>
      <c r="L3" s="6"/>
    </row>
    <row r="4" spans="1:12" x14ac:dyDescent="0.15">
      <c r="A4" s="5"/>
      <c r="B4" s="6"/>
      <c r="C4" s="10"/>
      <c r="D4" s="6"/>
      <c r="E4" s="11"/>
      <c r="F4" s="12"/>
      <c r="G4" s="6"/>
      <c r="H4" s="6"/>
      <c r="I4" s="6"/>
      <c r="J4" s="6"/>
      <c r="K4" s="6"/>
      <c r="L4" s="6"/>
    </row>
    <row r="5" spans="1:12" x14ac:dyDescent="0.15">
      <c r="A5" s="5"/>
      <c r="B5" s="6"/>
      <c r="C5" s="10"/>
      <c r="D5" s="6"/>
      <c r="E5" s="11"/>
      <c r="F5" s="12"/>
      <c r="G5" s="6"/>
      <c r="H5" s="6"/>
      <c r="I5" s="6"/>
      <c r="J5" s="6"/>
      <c r="K5" s="6"/>
      <c r="L5" s="6"/>
    </row>
    <row r="6" spans="1:12" x14ac:dyDescent="0.15">
      <c r="A6" s="5"/>
      <c r="B6" s="6"/>
      <c r="C6" s="10"/>
      <c r="D6" s="6"/>
      <c r="E6" s="13"/>
      <c r="F6" s="5"/>
      <c r="G6" s="6"/>
      <c r="H6" s="6"/>
      <c r="I6" s="6"/>
      <c r="J6" s="6"/>
      <c r="K6" s="6"/>
      <c r="L6" s="6"/>
    </row>
    <row r="7" spans="1:12" x14ac:dyDescent="0.15">
      <c r="A7" s="5"/>
      <c r="B7" s="6"/>
      <c r="C7" s="14"/>
      <c r="D7" s="6"/>
      <c r="E7" s="5"/>
      <c r="F7" s="5"/>
      <c r="G7" s="6"/>
      <c r="H7" s="6"/>
      <c r="I7" s="6"/>
      <c r="J7" s="6"/>
      <c r="K7" s="6"/>
      <c r="L7" s="5"/>
    </row>
    <row r="8" spans="1:12" x14ac:dyDescent="0.15">
      <c r="A8" s="5"/>
      <c r="B8" s="6"/>
      <c r="C8" s="14"/>
      <c r="D8" s="6"/>
      <c r="E8" s="5"/>
      <c r="F8" s="5"/>
      <c r="G8" s="6"/>
      <c r="H8" s="6"/>
      <c r="I8" s="5"/>
      <c r="J8" s="5"/>
      <c r="K8" s="6"/>
      <c r="L8" s="5"/>
    </row>
    <row r="9" spans="1:12" x14ac:dyDescent="0.15">
      <c r="A9" s="5"/>
      <c r="B9" s="6"/>
      <c r="C9" s="15"/>
      <c r="D9" s="6"/>
      <c r="E9" s="16"/>
      <c r="F9" s="5"/>
      <c r="G9" s="6"/>
      <c r="H9" s="6"/>
      <c r="I9" s="6"/>
      <c r="J9" s="5"/>
      <c r="K9" s="18"/>
      <c r="L9" s="5"/>
    </row>
    <row r="10" spans="1:12" x14ac:dyDescent="0.15">
      <c r="A10" s="5"/>
      <c r="B10" s="6"/>
      <c r="C10" s="10"/>
      <c r="D10" s="6"/>
      <c r="E10" s="11"/>
      <c r="F10" s="12"/>
      <c r="G10" s="6"/>
      <c r="H10" s="5"/>
      <c r="I10" s="6"/>
      <c r="J10" s="5"/>
      <c r="K10" s="18"/>
      <c r="L10" s="5"/>
    </row>
    <row r="11" spans="1:12" x14ac:dyDescent="0.15">
      <c r="A11" s="5"/>
      <c r="B11" s="6"/>
      <c r="C11" s="10"/>
      <c r="D11" s="6"/>
      <c r="E11" s="11"/>
      <c r="F11" s="12"/>
      <c r="G11" s="6"/>
      <c r="H11" s="5"/>
      <c r="I11" s="6"/>
      <c r="J11" s="5"/>
      <c r="K11" s="18"/>
      <c r="L11" s="5"/>
    </row>
    <row r="12" spans="1:12" x14ac:dyDescent="0.15">
      <c r="A12" s="5"/>
      <c r="B12" s="6"/>
      <c r="C12" s="10"/>
      <c r="D12" s="6"/>
      <c r="E12" s="11"/>
      <c r="F12" s="12"/>
      <c r="G12" s="6"/>
      <c r="H12" s="5"/>
      <c r="I12" s="6"/>
      <c r="J12" s="5"/>
      <c r="K12" s="18"/>
      <c r="L12" s="5"/>
    </row>
    <row r="13" spans="1:12" x14ac:dyDescent="0.15">
      <c r="A13" s="5"/>
      <c r="B13" s="6"/>
      <c r="C13" s="10"/>
      <c r="D13" s="6"/>
      <c r="E13" s="13"/>
      <c r="F13" s="5"/>
      <c r="G13" s="6"/>
      <c r="H13" s="5"/>
      <c r="I13" s="6"/>
      <c r="J13" s="5"/>
      <c r="K13" s="18"/>
      <c r="L13" s="5"/>
    </row>
    <row r="14" spans="1:12" x14ac:dyDescent="0.15">
      <c r="A14" s="5"/>
      <c r="B14" s="6"/>
      <c r="C14" s="14"/>
      <c r="D14" s="6"/>
      <c r="E14" s="5"/>
      <c r="F14" s="5"/>
      <c r="G14" s="6"/>
      <c r="H14" s="5"/>
      <c r="I14" s="6"/>
      <c r="J14" s="5"/>
      <c r="K14" s="18"/>
      <c r="L14" s="5"/>
    </row>
    <row r="15" spans="1:12" x14ac:dyDescent="0.15">
      <c r="A15" s="5"/>
      <c r="B15" s="6"/>
      <c r="C15" s="14"/>
      <c r="D15" s="6"/>
      <c r="E15" s="5"/>
      <c r="F15" s="5"/>
      <c r="G15" s="6"/>
      <c r="H15" s="5"/>
      <c r="I15" s="6"/>
      <c r="J15" s="5"/>
      <c r="K15" s="18"/>
      <c r="L15" s="5"/>
    </row>
    <row r="16" spans="1:12" x14ac:dyDescent="0.15">
      <c r="A16" s="5"/>
      <c r="B16" s="6"/>
      <c r="C16" s="15"/>
      <c r="D16" s="6"/>
      <c r="E16" s="16"/>
      <c r="F16" s="5"/>
      <c r="G16" s="6"/>
      <c r="H16" s="6"/>
      <c r="I16" s="6"/>
      <c r="J16" s="5"/>
      <c r="K16" s="18"/>
      <c r="L16" s="5"/>
    </row>
    <row r="17" spans="1:12" x14ac:dyDescent="0.15">
      <c r="A17" s="5"/>
      <c r="B17" s="6"/>
      <c r="C17" s="5"/>
      <c r="D17" s="6"/>
      <c r="E17" s="5"/>
      <c r="F17" s="5"/>
      <c r="G17" s="6"/>
      <c r="H17" s="5"/>
      <c r="I17" s="6"/>
      <c r="J17" s="5"/>
      <c r="K17" s="18"/>
      <c r="L17" s="5"/>
    </row>
    <row r="18" spans="1:12" x14ac:dyDescent="0.15">
      <c r="A18" s="5"/>
      <c r="B18" s="6"/>
      <c r="C18" s="17"/>
      <c r="D18" s="6"/>
      <c r="E18" s="16"/>
      <c r="F18" s="5"/>
      <c r="G18" s="6"/>
      <c r="H18" s="5"/>
      <c r="I18" s="6"/>
      <c r="J18" s="5"/>
      <c r="K18" s="18"/>
      <c r="L18" s="5"/>
    </row>
    <row r="19" spans="1:12" s="2" customFormat="1" ht="32.1" customHeight="1" x14ac:dyDescent="0.15">
      <c r="A19" s="388" t="s">
        <v>341</v>
      </c>
      <c r="B19" s="389"/>
      <c r="C19" s="389"/>
      <c r="D19" s="389"/>
      <c r="E19" s="390"/>
      <c r="F19" s="391"/>
      <c r="G19" s="392"/>
      <c r="H19" s="388" t="s">
        <v>326</v>
      </c>
      <c r="I19" s="389"/>
      <c r="J19" s="389"/>
      <c r="K19" s="7"/>
      <c r="L19" s="9"/>
    </row>
    <row r="20" spans="1:12" ht="72" customHeight="1" x14ac:dyDescent="0.15">
      <c r="A20" s="371" t="s">
        <v>342</v>
      </c>
      <c r="B20" s="371"/>
      <c r="C20" s="372"/>
      <c r="D20" s="372"/>
      <c r="E20" s="372"/>
      <c r="F20" s="372"/>
      <c r="G20" s="372"/>
      <c r="H20" s="372"/>
      <c r="I20" s="372"/>
      <c r="J20" s="372"/>
      <c r="K20" s="372"/>
      <c r="L20" s="372"/>
    </row>
  </sheetData>
  <mergeCells count="5">
    <mergeCell ref="A1:J1"/>
    <mergeCell ref="A19:E19"/>
    <mergeCell ref="F19:G19"/>
    <mergeCell ref="H19:J19"/>
    <mergeCell ref="A20:L20"/>
  </mergeCells>
  <phoneticPr fontId="35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4" t="s">
        <v>343</v>
      </c>
      <c r="B1" s="364"/>
      <c r="C1" s="364"/>
      <c r="D1" s="364"/>
      <c r="E1" s="364"/>
      <c r="F1" s="364"/>
      <c r="G1" s="364"/>
      <c r="H1" s="364"/>
      <c r="I1" s="364"/>
    </row>
    <row r="2" spans="1:9" s="1" customFormat="1" ht="16.5" x14ac:dyDescent="0.3">
      <c r="A2" s="373" t="s">
        <v>264</v>
      </c>
      <c r="B2" s="374" t="s">
        <v>269</v>
      </c>
      <c r="C2" s="374" t="s">
        <v>314</v>
      </c>
      <c r="D2" s="374" t="s">
        <v>267</v>
      </c>
      <c r="E2" s="374" t="s">
        <v>268</v>
      </c>
      <c r="F2" s="3" t="s">
        <v>344</v>
      </c>
      <c r="G2" s="3" t="s">
        <v>298</v>
      </c>
      <c r="H2" s="377" t="s">
        <v>299</v>
      </c>
      <c r="I2" s="381" t="s">
        <v>301</v>
      </c>
    </row>
    <row r="3" spans="1:9" s="1" customFormat="1" ht="16.5" x14ac:dyDescent="0.3">
      <c r="A3" s="373"/>
      <c r="B3" s="375"/>
      <c r="C3" s="375"/>
      <c r="D3" s="375"/>
      <c r="E3" s="375"/>
      <c r="F3" s="3" t="s">
        <v>345</v>
      </c>
      <c r="G3" s="3" t="s">
        <v>302</v>
      </c>
      <c r="H3" s="378"/>
      <c r="I3" s="382"/>
    </row>
    <row r="4" spans="1:9" x14ac:dyDescent="0.15">
      <c r="A4" s="5"/>
      <c r="B4" s="5"/>
      <c r="C4" s="6"/>
      <c r="D4" s="6"/>
      <c r="E4" s="6"/>
      <c r="F4" s="6"/>
      <c r="G4" s="6"/>
      <c r="H4" s="6"/>
      <c r="I4" s="6" t="s">
        <v>284</v>
      </c>
    </row>
    <row r="5" spans="1:9" x14ac:dyDescent="0.15">
      <c r="A5" s="5"/>
      <c r="B5" s="5"/>
      <c r="C5" s="6"/>
      <c r="D5" s="6"/>
      <c r="E5" s="6"/>
      <c r="F5" s="6"/>
      <c r="G5" s="6"/>
      <c r="H5" s="6"/>
      <c r="I5" s="6"/>
    </row>
    <row r="6" spans="1:9" x14ac:dyDescent="0.15">
      <c r="A6" s="5"/>
      <c r="B6" s="5"/>
      <c r="C6" s="6"/>
      <c r="D6" s="6"/>
      <c r="E6" s="6"/>
      <c r="F6" s="6"/>
      <c r="G6" s="6"/>
      <c r="H6" s="6"/>
      <c r="I6" s="6"/>
    </row>
    <row r="7" spans="1:9" x14ac:dyDescent="0.15">
      <c r="A7" s="5"/>
      <c r="B7" s="5"/>
      <c r="C7" s="6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88" t="s">
        <v>325</v>
      </c>
      <c r="B12" s="389"/>
      <c r="C12" s="389"/>
      <c r="D12" s="390"/>
      <c r="E12" s="8"/>
      <c r="F12" s="388" t="s">
        <v>326</v>
      </c>
      <c r="G12" s="389"/>
      <c r="H12" s="390"/>
      <c r="I12" s="9"/>
    </row>
    <row r="13" spans="1:9" ht="45.75" customHeight="1" x14ac:dyDescent="0.15">
      <c r="A13" s="371" t="s">
        <v>346</v>
      </c>
      <c r="B13" s="371"/>
      <c r="C13" s="372"/>
      <c r="D13" s="372"/>
      <c r="E13" s="372"/>
      <c r="F13" s="372"/>
      <c r="G13" s="372"/>
      <c r="H13" s="372"/>
      <c r="I13" s="37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1" t="s">
        <v>32</v>
      </c>
      <c r="C2" s="182"/>
      <c r="D2" s="182"/>
      <c r="E2" s="182"/>
      <c r="F2" s="182"/>
      <c r="G2" s="182"/>
      <c r="H2" s="182"/>
      <c r="I2" s="183"/>
    </row>
    <row r="3" spans="2:9" ht="27.95" customHeight="1" x14ac:dyDescent="0.25">
      <c r="B3" s="156"/>
      <c r="C3" s="157"/>
      <c r="D3" s="184" t="s">
        <v>33</v>
      </c>
      <c r="E3" s="185"/>
      <c r="F3" s="186" t="s">
        <v>34</v>
      </c>
      <c r="G3" s="187"/>
      <c r="H3" s="184" t="s">
        <v>35</v>
      </c>
      <c r="I3" s="188"/>
    </row>
    <row r="4" spans="2:9" ht="27.95" customHeight="1" x14ac:dyDescent="0.25">
      <c r="B4" s="156" t="s">
        <v>36</v>
      </c>
      <c r="C4" s="157" t="s">
        <v>37</v>
      </c>
      <c r="D4" s="157" t="s">
        <v>38</v>
      </c>
      <c r="E4" s="157" t="s">
        <v>39</v>
      </c>
      <c r="F4" s="158" t="s">
        <v>38</v>
      </c>
      <c r="G4" s="158" t="s">
        <v>39</v>
      </c>
      <c r="H4" s="157" t="s">
        <v>38</v>
      </c>
      <c r="I4" s="165" t="s">
        <v>39</v>
      </c>
    </row>
    <row r="5" spans="2:9" ht="27.95" customHeight="1" x14ac:dyDescent="0.15">
      <c r="B5" s="159" t="s">
        <v>40</v>
      </c>
      <c r="C5" s="5">
        <v>13</v>
      </c>
      <c r="D5" s="5">
        <v>0</v>
      </c>
      <c r="E5" s="5">
        <v>1</v>
      </c>
      <c r="F5" s="160">
        <v>0</v>
      </c>
      <c r="G5" s="160">
        <v>1</v>
      </c>
      <c r="H5" s="5">
        <v>1</v>
      </c>
      <c r="I5" s="166">
        <v>2</v>
      </c>
    </row>
    <row r="6" spans="2:9" ht="27.95" customHeight="1" x14ac:dyDescent="0.15">
      <c r="B6" s="159" t="s">
        <v>41</v>
      </c>
      <c r="C6" s="5">
        <v>20</v>
      </c>
      <c r="D6" s="5">
        <v>0</v>
      </c>
      <c r="E6" s="5">
        <v>1</v>
      </c>
      <c r="F6" s="160">
        <v>1</v>
      </c>
      <c r="G6" s="160">
        <v>2</v>
      </c>
      <c r="H6" s="5">
        <v>2</v>
      </c>
      <c r="I6" s="166">
        <v>3</v>
      </c>
    </row>
    <row r="7" spans="2:9" ht="27.95" customHeight="1" x14ac:dyDescent="0.15">
      <c r="B7" s="159" t="s">
        <v>42</v>
      </c>
      <c r="C7" s="5">
        <v>32</v>
      </c>
      <c r="D7" s="5">
        <v>0</v>
      </c>
      <c r="E7" s="5">
        <v>1</v>
      </c>
      <c r="F7" s="160">
        <v>2</v>
      </c>
      <c r="G7" s="160">
        <v>3</v>
      </c>
      <c r="H7" s="5">
        <v>3</v>
      </c>
      <c r="I7" s="166">
        <v>4</v>
      </c>
    </row>
    <row r="8" spans="2:9" ht="27.95" customHeight="1" x14ac:dyDescent="0.15">
      <c r="B8" s="159" t="s">
        <v>43</v>
      </c>
      <c r="C8" s="5">
        <v>50</v>
      </c>
      <c r="D8" s="5">
        <v>1</v>
      </c>
      <c r="E8" s="5">
        <v>2</v>
      </c>
      <c r="F8" s="160">
        <v>3</v>
      </c>
      <c r="G8" s="160">
        <v>4</v>
      </c>
      <c r="H8" s="5">
        <v>5</v>
      </c>
      <c r="I8" s="166">
        <v>6</v>
      </c>
    </row>
    <row r="9" spans="2:9" ht="27.95" customHeight="1" x14ac:dyDescent="0.15">
      <c r="B9" s="159" t="s">
        <v>44</v>
      </c>
      <c r="C9" s="5">
        <v>80</v>
      </c>
      <c r="D9" s="5">
        <v>2</v>
      </c>
      <c r="E9" s="5">
        <v>3</v>
      </c>
      <c r="F9" s="160">
        <v>5</v>
      </c>
      <c r="G9" s="160">
        <v>6</v>
      </c>
      <c r="H9" s="5">
        <v>7</v>
      </c>
      <c r="I9" s="166">
        <v>8</v>
      </c>
    </row>
    <row r="10" spans="2:9" ht="27.95" customHeight="1" x14ac:dyDescent="0.15">
      <c r="B10" s="159" t="s">
        <v>45</v>
      </c>
      <c r="C10" s="5">
        <v>125</v>
      </c>
      <c r="D10" s="5">
        <v>3</v>
      </c>
      <c r="E10" s="5">
        <v>4</v>
      </c>
      <c r="F10" s="160">
        <v>7</v>
      </c>
      <c r="G10" s="160">
        <v>8</v>
      </c>
      <c r="H10" s="5">
        <v>10</v>
      </c>
      <c r="I10" s="166">
        <v>11</v>
      </c>
    </row>
    <row r="11" spans="2:9" ht="27.95" customHeight="1" x14ac:dyDescent="0.15">
      <c r="B11" s="159" t="s">
        <v>46</v>
      </c>
      <c r="C11" s="5">
        <v>200</v>
      </c>
      <c r="D11" s="5">
        <v>5</v>
      </c>
      <c r="E11" s="5">
        <v>6</v>
      </c>
      <c r="F11" s="160">
        <v>10</v>
      </c>
      <c r="G11" s="160">
        <v>11</v>
      </c>
      <c r="H11" s="5">
        <v>14</v>
      </c>
      <c r="I11" s="166">
        <v>15</v>
      </c>
    </row>
    <row r="12" spans="2:9" ht="27.95" customHeight="1" x14ac:dyDescent="0.15">
      <c r="B12" s="161" t="s">
        <v>47</v>
      </c>
      <c r="C12" s="162">
        <v>315</v>
      </c>
      <c r="D12" s="162">
        <v>7</v>
      </c>
      <c r="E12" s="162">
        <v>8</v>
      </c>
      <c r="F12" s="163">
        <v>14</v>
      </c>
      <c r="G12" s="163">
        <v>15</v>
      </c>
      <c r="H12" s="162">
        <v>21</v>
      </c>
      <c r="I12" s="167">
        <v>22</v>
      </c>
    </row>
    <row r="14" spans="2:9" x14ac:dyDescent="0.15">
      <c r="B14" s="164" t="s">
        <v>48</v>
      </c>
      <c r="C14" s="164"/>
      <c r="D14" s="164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zoomScalePageLayoutView="125" workbookViewId="0">
      <selection activeCell="A23" sqref="A23"/>
    </sheetView>
  </sheetViews>
  <sheetFormatPr defaultColWidth="10.375" defaultRowHeight="16.5" customHeight="1" x14ac:dyDescent="0.15"/>
  <cols>
    <col min="1" max="9" width="10.375" style="60"/>
    <col min="10" max="10" width="8.875" style="60" customWidth="1"/>
    <col min="11" max="11" width="12" style="60" customWidth="1"/>
    <col min="12" max="16384" width="10.375" style="60"/>
  </cols>
  <sheetData>
    <row r="1" spans="1:11" ht="20.25" x14ac:dyDescent="0.15">
      <c r="A1" s="254" t="s">
        <v>49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ht="14.25" x14ac:dyDescent="0.15">
      <c r="A2" s="91" t="s">
        <v>50</v>
      </c>
      <c r="B2" s="255" t="s">
        <v>51</v>
      </c>
      <c r="C2" s="255"/>
      <c r="D2" s="256" t="s">
        <v>52</v>
      </c>
      <c r="E2" s="256"/>
      <c r="F2" s="255"/>
      <c r="G2" s="255"/>
      <c r="H2" s="92" t="s">
        <v>53</v>
      </c>
      <c r="I2" s="257" t="s">
        <v>54</v>
      </c>
      <c r="J2" s="257"/>
      <c r="K2" s="258"/>
    </row>
    <row r="3" spans="1:11" ht="14.25" x14ac:dyDescent="0.15">
      <c r="A3" s="248" t="s">
        <v>55</v>
      </c>
      <c r="B3" s="249"/>
      <c r="C3" s="250"/>
      <c r="D3" s="251" t="s">
        <v>56</v>
      </c>
      <c r="E3" s="252"/>
      <c r="F3" s="252"/>
      <c r="G3" s="253"/>
      <c r="H3" s="251" t="s">
        <v>57</v>
      </c>
      <c r="I3" s="252"/>
      <c r="J3" s="252"/>
      <c r="K3" s="253"/>
    </row>
    <row r="4" spans="1:11" ht="14.25" x14ac:dyDescent="0.15">
      <c r="A4" s="95" t="s">
        <v>58</v>
      </c>
      <c r="B4" s="246" t="s">
        <v>59</v>
      </c>
      <c r="C4" s="247"/>
      <c r="D4" s="242" t="s">
        <v>60</v>
      </c>
      <c r="E4" s="243"/>
      <c r="F4" s="240" t="s">
        <v>61</v>
      </c>
      <c r="G4" s="241"/>
      <c r="H4" s="242" t="s">
        <v>62</v>
      </c>
      <c r="I4" s="243"/>
      <c r="J4" s="65" t="s">
        <v>63</v>
      </c>
      <c r="K4" s="66" t="s">
        <v>64</v>
      </c>
    </row>
    <row r="5" spans="1:11" ht="14.25" x14ac:dyDescent="0.15">
      <c r="A5" s="98" t="s">
        <v>65</v>
      </c>
      <c r="B5" s="246" t="s">
        <v>66</v>
      </c>
      <c r="C5" s="247"/>
      <c r="D5" s="242" t="s">
        <v>67</v>
      </c>
      <c r="E5" s="243"/>
      <c r="F5" s="240">
        <v>45280</v>
      </c>
      <c r="G5" s="241"/>
      <c r="H5" s="242" t="s">
        <v>68</v>
      </c>
      <c r="I5" s="243"/>
      <c r="J5" s="65" t="s">
        <v>63</v>
      </c>
      <c r="K5" s="66" t="s">
        <v>64</v>
      </c>
    </row>
    <row r="6" spans="1:11" ht="14.25" x14ac:dyDescent="0.15">
      <c r="A6" s="95" t="s">
        <v>69</v>
      </c>
      <c r="B6" s="70"/>
      <c r="C6" s="71"/>
      <c r="D6" s="98" t="s">
        <v>70</v>
      </c>
      <c r="E6" s="110"/>
      <c r="F6" s="240">
        <v>45319</v>
      </c>
      <c r="G6" s="241"/>
      <c r="H6" s="242" t="s">
        <v>71</v>
      </c>
      <c r="I6" s="243"/>
      <c r="J6" s="65" t="s">
        <v>63</v>
      </c>
      <c r="K6" s="66" t="s">
        <v>64</v>
      </c>
    </row>
    <row r="7" spans="1:11" ht="14.25" x14ac:dyDescent="0.15">
      <c r="A7" s="95" t="s">
        <v>72</v>
      </c>
      <c r="B7" s="239" t="s">
        <v>73</v>
      </c>
      <c r="C7" s="203"/>
      <c r="D7" s="98" t="s">
        <v>74</v>
      </c>
      <c r="E7" s="109"/>
      <c r="F7" s="240">
        <v>45322</v>
      </c>
      <c r="G7" s="241"/>
      <c r="H7" s="242" t="s">
        <v>75</v>
      </c>
      <c r="I7" s="243"/>
      <c r="J7" s="65" t="s">
        <v>63</v>
      </c>
      <c r="K7" s="66" t="s">
        <v>64</v>
      </c>
    </row>
    <row r="8" spans="1:11" ht="14.25" x14ac:dyDescent="0.15">
      <c r="A8" s="134"/>
      <c r="B8" s="244"/>
      <c r="C8" s="245"/>
      <c r="D8" s="210" t="s">
        <v>76</v>
      </c>
      <c r="E8" s="211"/>
      <c r="F8" s="240">
        <v>45324</v>
      </c>
      <c r="G8" s="241"/>
      <c r="H8" s="210" t="s">
        <v>77</v>
      </c>
      <c r="I8" s="211"/>
      <c r="J8" s="111" t="s">
        <v>63</v>
      </c>
      <c r="K8" s="117" t="s">
        <v>64</v>
      </c>
    </row>
    <row r="9" spans="1:11" ht="14.25" x14ac:dyDescent="0.15">
      <c r="A9" s="233" t="s">
        <v>78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4.25" x14ac:dyDescent="0.15">
      <c r="A10" s="207" t="s">
        <v>79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9"/>
    </row>
    <row r="11" spans="1:11" ht="14.25" x14ac:dyDescent="0.15">
      <c r="A11" s="135" t="s">
        <v>80</v>
      </c>
      <c r="B11" s="136" t="s">
        <v>81</v>
      </c>
      <c r="C11" s="137" t="s">
        <v>82</v>
      </c>
      <c r="D11" s="138"/>
      <c r="E11" s="139" t="s">
        <v>83</v>
      </c>
      <c r="F11" s="136" t="s">
        <v>81</v>
      </c>
      <c r="G11" s="137" t="s">
        <v>82</v>
      </c>
      <c r="H11" s="137" t="s">
        <v>84</v>
      </c>
      <c r="I11" s="139" t="s">
        <v>85</v>
      </c>
      <c r="J11" s="136" t="s">
        <v>81</v>
      </c>
      <c r="K11" s="152" t="s">
        <v>82</v>
      </c>
    </row>
    <row r="12" spans="1:11" ht="14.25" x14ac:dyDescent="0.15">
      <c r="A12" s="98" t="s">
        <v>86</v>
      </c>
      <c r="B12" s="108" t="s">
        <v>81</v>
      </c>
      <c r="C12" s="65" t="s">
        <v>82</v>
      </c>
      <c r="D12" s="109"/>
      <c r="E12" s="110" t="s">
        <v>87</v>
      </c>
      <c r="F12" s="108" t="s">
        <v>81</v>
      </c>
      <c r="G12" s="65" t="s">
        <v>82</v>
      </c>
      <c r="H12" s="65" t="s">
        <v>84</v>
      </c>
      <c r="I12" s="110" t="s">
        <v>88</v>
      </c>
      <c r="J12" s="108" t="s">
        <v>81</v>
      </c>
      <c r="K12" s="66" t="s">
        <v>82</v>
      </c>
    </row>
    <row r="13" spans="1:11" ht="14.25" x14ac:dyDescent="0.15">
      <c r="A13" s="98" t="s">
        <v>89</v>
      </c>
      <c r="B13" s="108" t="s">
        <v>81</v>
      </c>
      <c r="C13" s="65" t="s">
        <v>82</v>
      </c>
      <c r="D13" s="109"/>
      <c r="E13" s="110" t="s">
        <v>90</v>
      </c>
      <c r="F13" s="65" t="s">
        <v>91</v>
      </c>
      <c r="G13" s="65" t="s">
        <v>92</v>
      </c>
      <c r="H13" s="65" t="s">
        <v>84</v>
      </c>
      <c r="I13" s="110" t="s">
        <v>93</v>
      </c>
      <c r="J13" s="108" t="s">
        <v>81</v>
      </c>
      <c r="K13" s="66" t="s">
        <v>82</v>
      </c>
    </row>
    <row r="14" spans="1:11" ht="14.25" x14ac:dyDescent="0.15">
      <c r="A14" s="210" t="s">
        <v>94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2"/>
    </row>
    <row r="15" spans="1:11" ht="14.25" x14ac:dyDescent="0.15">
      <c r="A15" s="207" t="s">
        <v>95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</row>
    <row r="16" spans="1:11" ht="14.25" x14ac:dyDescent="0.15">
      <c r="A16" s="140" t="s">
        <v>96</v>
      </c>
      <c r="B16" s="137" t="s">
        <v>91</v>
      </c>
      <c r="C16" s="137" t="s">
        <v>92</v>
      </c>
      <c r="D16" s="141"/>
      <c r="E16" s="142" t="s">
        <v>97</v>
      </c>
      <c r="F16" s="137" t="s">
        <v>91</v>
      </c>
      <c r="G16" s="137" t="s">
        <v>92</v>
      </c>
      <c r="H16" s="143"/>
      <c r="I16" s="142" t="s">
        <v>98</v>
      </c>
      <c r="J16" s="137" t="s">
        <v>91</v>
      </c>
      <c r="K16" s="152" t="s">
        <v>92</v>
      </c>
    </row>
    <row r="17" spans="1:22" ht="16.5" customHeight="1" x14ac:dyDescent="0.15">
      <c r="A17" s="100" t="s">
        <v>99</v>
      </c>
      <c r="B17" s="65" t="s">
        <v>91</v>
      </c>
      <c r="C17" s="65" t="s">
        <v>92</v>
      </c>
      <c r="D17" s="96"/>
      <c r="E17" s="112" t="s">
        <v>100</v>
      </c>
      <c r="F17" s="65" t="s">
        <v>91</v>
      </c>
      <c r="G17" s="65" t="s">
        <v>92</v>
      </c>
      <c r="H17" s="144"/>
      <c r="I17" s="112" t="s">
        <v>101</v>
      </c>
      <c r="J17" s="65" t="s">
        <v>91</v>
      </c>
      <c r="K17" s="66" t="s">
        <v>92</v>
      </c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</row>
    <row r="18" spans="1:22" ht="18" customHeight="1" x14ac:dyDescent="0.15">
      <c r="A18" s="236" t="s">
        <v>102</v>
      </c>
      <c r="B18" s="237"/>
      <c r="C18" s="237"/>
      <c r="D18" s="237"/>
      <c r="E18" s="237"/>
      <c r="F18" s="237"/>
      <c r="G18" s="237"/>
      <c r="H18" s="237"/>
      <c r="I18" s="237"/>
      <c r="J18" s="237"/>
      <c r="K18" s="238"/>
    </row>
    <row r="19" spans="1:22" ht="18" customHeight="1" x14ac:dyDescent="0.15">
      <c r="A19" s="207" t="s">
        <v>103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22" ht="16.5" customHeight="1" x14ac:dyDescent="0.15">
      <c r="A20" s="224" t="s">
        <v>104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 x14ac:dyDescent="0.15">
      <c r="A21" s="145" t="s">
        <v>105</v>
      </c>
      <c r="B21" s="112" t="s">
        <v>106</v>
      </c>
      <c r="C21" s="112" t="s">
        <v>107</v>
      </c>
      <c r="D21" s="112" t="s">
        <v>108</v>
      </c>
      <c r="E21" s="112" t="s">
        <v>109</v>
      </c>
      <c r="F21" s="112" t="s">
        <v>110</v>
      </c>
      <c r="G21" s="112" t="s">
        <v>111</v>
      </c>
      <c r="H21" s="112" t="s">
        <v>112</v>
      </c>
      <c r="I21" s="112" t="s">
        <v>113</v>
      </c>
      <c r="J21" s="112" t="s">
        <v>114</v>
      </c>
      <c r="K21" s="87" t="s">
        <v>115</v>
      </c>
    </row>
    <row r="22" spans="1:22" ht="16.5" customHeight="1" x14ac:dyDescent="0.15">
      <c r="A22" s="101" t="s">
        <v>116</v>
      </c>
      <c r="B22" s="99"/>
      <c r="C22" s="99"/>
      <c r="D22" s="99">
        <v>1</v>
      </c>
      <c r="E22" s="99">
        <v>1</v>
      </c>
      <c r="F22" s="99">
        <v>1</v>
      </c>
      <c r="G22" s="99">
        <v>1</v>
      </c>
      <c r="H22" s="99">
        <v>1</v>
      </c>
      <c r="I22" s="99">
        <v>1</v>
      </c>
      <c r="J22" s="99"/>
      <c r="K22" s="154"/>
    </row>
    <row r="23" spans="1:22" ht="16.5" customHeight="1" x14ac:dyDescent="0.15">
      <c r="A23" s="101" t="s">
        <v>117</v>
      </c>
      <c r="B23" s="99"/>
      <c r="C23" s="99"/>
      <c r="D23" s="99">
        <v>1</v>
      </c>
      <c r="E23" s="99">
        <v>1</v>
      </c>
      <c r="F23" s="99">
        <v>1</v>
      </c>
      <c r="G23" s="99">
        <v>1</v>
      </c>
      <c r="H23" s="99">
        <v>1</v>
      </c>
      <c r="I23" s="99">
        <v>1</v>
      </c>
      <c r="J23" s="99"/>
      <c r="K23" s="155"/>
    </row>
    <row r="24" spans="1:22" ht="16.5" customHeight="1" x14ac:dyDescent="0.15">
      <c r="A24" s="101" t="s">
        <v>118</v>
      </c>
      <c r="B24" s="99"/>
      <c r="C24" s="99"/>
      <c r="D24" s="99">
        <v>1</v>
      </c>
      <c r="E24" s="99">
        <v>1</v>
      </c>
      <c r="F24" s="99">
        <v>1</v>
      </c>
      <c r="G24" s="99">
        <v>1</v>
      </c>
      <c r="H24" s="99">
        <v>1</v>
      </c>
      <c r="I24" s="99">
        <v>1</v>
      </c>
      <c r="J24" s="99"/>
      <c r="K24" s="155"/>
    </row>
    <row r="25" spans="1:22" ht="16.5" customHeight="1" x14ac:dyDescent="0.15">
      <c r="A25" s="101"/>
      <c r="B25" s="99"/>
      <c r="C25" s="99"/>
      <c r="D25" s="99"/>
      <c r="E25" s="99"/>
      <c r="F25" s="99"/>
      <c r="G25" s="99"/>
      <c r="H25" s="99"/>
      <c r="I25" s="99"/>
      <c r="J25" s="99"/>
      <c r="K25" s="85"/>
    </row>
    <row r="26" spans="1:22" ht="16.5" customHeight="1" x14ac:dyDescent="0.15">
      <c r="A26" s="101"/>
      <c r="B26" s="99"/>
      <c r="C26" s="99"/>
      <c r="D26" s="99"/>
      <c r="E26" s="99"/>
      <c r="F26" s="99"/>
      <c r="G26" s="99"/>
      <c r="H26" s="99"/>
      <c r="I26" s="99"/>
      <c r="J26" s="99"/>
      <c r="K26" s="85"/>
    </row>
    <row r="27" spans="1:22" ht="16.5" customHeight="1" x14ac:dyDescent="0.15">
      <c r="A27" s="101"/>
      <c r="B27" s="99"/>
      <c r="C27" s="99"/>
      <c r="D27" s="99"/>
      <c r="E27" s="99"/>
      <c r="F27" s="99"/>
      <c r="G27" s="99"/>
      <c r="H27" s="99"/>
      <c r="I27" s="99"/>
      <c r="J27" s="99"/>
      <c r="K27" s="85"/>
    </row>
    <row r="28" spans="1:22" ht="16.5" customHeight="1" x14ac:dyDescent="0.15">
      <c r="A28" s="101"/>
      <c r="B28" s="99"/>
      <c r="C28" s="99"/>
      <c r="D28" s="99"/>
      <c r="E28" s="99"/>
      <c r="F28" s="99"/>
      <c r="G28" s="99"/>
      <c r="H28" s="99"/>
      <c r="I28" s="99"/>
      <c r="J28" s="99"/>
      <c r="K28" s="85"/>
    </row>
    <row r="29" spans="1:22" ht="18" customHeight="1" x14ac:dyDescent="0.15">
      <c r="A29" s="213" t="s">
        <v>119</v>
      </c>
      <c r="B29" s="214"/>
      <c r="C29" s="214"/>
      <c r="D29" s="214"/>
      <c r="E29" s="214"/>
      <c r="F29" s="214"/>
      <c r="G29" s="214"/>
      <c r="H29" s="214"/>
      <c r="I29" s="214"/>
      <c r="J29" s="214"/>
      <c r="K29" s="215"/>
    </row>
    <row r="30" spans="1:22" ht="18.75" customHeight="1" x14ac:dyDescent="0.15">
      <c r="A30" s="227" t="s">
        <v>120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 x14ac:dyDescent="0.15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 x14ac:dyDescent="0.15">
      <c r="A32" s="213" t="s">
        <v>121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5"/>
    </row>
    <row r="33" spans="1:11" ht="14.25" x14ac:dyDescent="0.15">
      <c r="A33" s="216" t="s">
        <v>122</v>
      </c>
      <c r="B33" s="217"/>
      <c r="C33" s="217"/>
      <c r="D33" s="217"/>
      <c r="E33" s="217"/>
      <c r="F33" s="217"/>
      <c r="G33" s="217"/>
      <c r="H33" s="217"/>
      <c r="I33" s="217"/>
      <c r="J33" s="217"/>
      <c r="K33" s="218"/>
    </row>
    <row r="34" spans="1:11" ht="14.25" x14ac:dyDescent="0.15">
      <c r="A34" s="219" t="s">
        <v>123</v>
      </c>
      <c r="B34" s="220"/>
      <c r="C34" s="65" t="s">
        <v>63</v>
      </c>
      <c r="D34" s="65" t="s">
        <v>64</v>
      </c>
      <c r="E34" s="221" t="s">
        <v>124</v>
      </c>
      <c r="F34" s="222"/>
      <c r="G34" s="222"/>
      <c r="H34" s="222"/>
      <c r="I34" s="222"/>
      <c r="J34" s="222"/>
      <c r="K34" s="223"/>
    </row>
    <row r="35" spans="1:11" ht="14.25" x14ac:dyDescent="0.15">
      <c r="A35" s="189" t="s">
        <v>125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ht="14.25" x14ac:dyDescent="0.15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</row>
    <row r="37" spans="1:11" ht="14.25" x14ac:dyDescent="0.15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4.25" x14ac:dyDescent="0.15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4.25" x14ac:dyDescent="0.15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4.25" x14ac:dyDescent="0.15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14.25" x14ac:dyDescent="0.15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1" ht="14.25" x14ac:dyDescent="0.15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ht="14.25" x14ac:dyDescent="0.15">
      <c r="A43" s="204" t="s">
        <v>126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06"/>
    </row>
    <row r="44" spans="1:11" ht="14.25" x14ac:dyDescent="0.15">
      <c r="A44" s="207" t="s">
        <v>127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9"/>
    </row>
    <row r="45" spans="1:11" ht="14.25" x14ac:dyDescent="0.15">
      <c r="A45" s="140" t="s">
        <v>128</v>
      </c>
      <c r="B45" s="137" t="s">
        <v>91</v>
      </c>
      <c r="C45" s="137" t="s">
        <v>92</v>
      </c>
      <c r="D45" s="137" t="s">
        <v>84</v>
      </c>
      <c r="E45" s="142" t="s">
        <v>129</v>
      </c>
      <c r="F45" s="137" t="s">
        <v>91</v>
      </c>
      <c r="G45" s="137" t="s">
        <v>92</v>
      </c>
      <c r="H45" s="137" t="s">
        <v>84</v>
      </c>
      <c r="I45" s="142" t="s">
        <v>130</v>
      </c>
      <c r="J45" s="137" t="s">
        <v>91</v>
      </c>
      <c r="K45" s="152" t="s">
        <v>92</v>
      </c>
    </row>
    <row r="46" spans="1:11" ht="14.25" x14ac:dyDescent="0.15">
      <c r="A46" s="100" t="s">
        <v>83</v>
      </c>
      <c r="B46" s="65" t="s">
        <v>91</v>
      </c>
      <c r="C46" s="65" t="s">
        <v>92</v>
      </c>
      <c r="D46" s="65" t="s">
        <v>84</v>
      </c>
      <c r="E46" s="112" t="s">
        <v>90</v>
      </c>
      <c r="F46" s="65" t="s">
        <v>91</v>
      </c>
      <c r="G46" s="65" t="s">
        <v>92</v>
      </c>
      <c r="H46" s="65" t="s">
        <v>84</v>
      </c>
      <c r="I46" s="112" t="s">
        <v>101</v>
      </c>
      <c r="J46" s="65" t="s">
        <v>91</v>
      </c>
      <c r="K46" s="66" t="s">
        <v>92</v>
      </c>
    </row>
    <row r="47" spans="1:11" ht="14.25" x14ac:dyDescent="0.15">
      <c r="A47" s="210" t="s">
        <v>94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2"/>
    </row>
    <row r="48" spans="1:11" ht="14.25" x14ac:dyDescent="0.15">
      <c r="A48" s="189" t="s">
        <v>131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ht="14.25" x14ac:dyDescent="0.15">
      <c r="A49" s="198"/>
      <c r="B49" s="199"/>
      <c r="C49" s="199"/>
      <c r="D49" s="199"/>
      <c r="E49" s="199"/>
      <c r="F49" s="199"/>
      <c r="G49" s="199"/>
      <c r="H49" s="199"/>
      <c r="I49" s="199"/>
      <c r="J49" s="199"/>
      <c r="K49" s="200"/>
    </row>
    <row r="50" spans="1:11" ht="14.25" x14ac:dyDescent="0.15">
      <c r="A50" s="146" t="s">
        <v>132</v>
      </c>
      <c r="B50" s="193" t="s">
        <v>133</v>
      </c>
      <c r="C50" s="193"/>
      <c r="D50" s="147" t="s">
        <v>134</v>
      </c>
      <c r="E50" s="148" t="s">
        <v>135</v>
      </c>
      <c r="F50" s="149" t="s">
        <v>136</v>
      </c>
      <c r="G50" s="150"/>
      <c r="H50" s="194" t="s">
        <v>137</v>
      </c>
      <c r="I50" s="195"/>
      <c r="J50" s="196" t="s">
        <v>138</v>
      </c>
      <c r="K50" s="197"/>
    </row>
    <row r="51" spans="1:11" ht="14.25" x14ac:dyDescent="0.15">
      <c r="A51" s="189" t="s">
        <v>139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ht="14.25" x14ac:dyDescent="0.15">
      <c r="A52" s="190"/>
      <c r="B52" s="191"/>
      <c r="C52" s="191"/>
      <c r="D52" s="191"/>
      <c r="E52" s="191"/>
      <c r="F52" s="191"/>
      <c r="G52" s="191"/>
      <c r="H52" s="191"/>
      <c r="I52" s="191"/>
      <c r="J52" s="191"/>
      <c r="K52" s="192"/>
    </row>
    <row r="53" spans="1:11" ht="14.25" x14ac:dyDescent="0.15">
      <c r="A53" s="146" t="s">
        <v>132</v>
      </c>
      <c r="B53" s="193" t="s">
        <v>133</v>
      </c>
      <c r="C53" s="193"/>
      <c r="D53" s="147" t="s">
        <v>134</v>
      </c>
      <c r="E53" s="151" t="s">
        <v>135</v>
      </c>
      <c r="F53" s="149" t="s">
        <v>140</v>
      </c>
      <c r="G53" s="150"/>
      <c r="H53" s="194" t="s">
        <v>137</v>
      </c>
      <c r="I53" s="195"/>
      <c r="J53" s="196" t="s">
        <v>138</v>
      </c>
      <c r="K53" s="19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workbookViewId="0">
      <selection activeCell="J14" sqref="J14"/>
    </sheetView>
  </sheetViews>
  <sheetFormatPr defaultColWidth="9" defaultRowHeight="26.1" customHeight="1" x14ac:dyDescent="0.15"/>
  <cols>
    <col min="1" max="1" width="17.125" style="47" customWidth="1"/>
    <col min="2" max="7" width="9.375" style="47" customWidth="1"/>
    <col min="8" max="8" width="1.375" style="47" customWidth="1"/>
    <col min="9" max="9" width="16.5" style="47" customWidth="1"/>
    <col min="10" max="10" width="17" style="47" customWidth="1"/>
    <col min="11" max="11" width="18.5" style="47" customWidth="1"/>
    <col min="12" max="12" width="16.625" style="47" customWidth="1"/>
    <col min="13" max="13" width="14.125" style="47" customWidth="1"/>
    <col min="14" max="14" width="16.375" style="47" customWidth="1"/>
    <col min="15" max="16384" width="9" style="47"/>
  </cols>
  <sheetData>
    <row r="1" spans="1:14" ht="30" customHeight="1" x14ac:dyDescent="0.15">
      <c r="A1" s="259" t="s">
        <v>141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 x14ac:dyDescent="0.15">
      <c r="A2" s="34" t="s">
        <v>58</v>
      </c>
      <c r="B2" s="261"/>
      <c r="C2" s="261"/>
      <c r="D2" s="35" t="s">
        <v>65</v>
      </c>
      <c r="E2" s="261"/>
      <c r="F2" s="261"/>
      <c r="G2" s="261"/>
      <c r="H2" s="266"/>
      <c r="I2" s="49" t="s">
        <v>53</v>
      </c>
      <c r="J2" s="261" t="s">
        <v>54</v>
      </c>
      <c r="K2" s="261"/>
      <c r="L2" s="261"/>
      <c r="M2" s="261"/>
      <c r="N2" s="262"/>
    </row>
    <row r="3" spans="1:14" ht="29.1" customHeight="1" x14ac:dyDescent="0.15">
      <c r="A3" s="265" t="s">
        <v>142</v>
      </c>
      <c r="B3" s="263" t="s">
        <v>143</v>
      </c>
      <c r="C3" s="263"/>
      <c r="D3" s="263"/>
      <c r="E3" s="263"/>
      <c r="F3" s="263"/>
      <c r="G3" s="263"/>
      <c r="H3" s="267"/>
      <c r="I3" s="263" t="s">
        <v>144</v>
      </c>
      <c r="J3" s="263"/>
      <c r="K3" s="263"/>
      <c r="L3" s="263"/>
      <c r="M3" s="263"/>
      <c r="N3" s="264"/>
    </row>
    <row r="4" spans="1:14" ht="29.1" customHeight="1" x14ac:dyDescent="0.15">
      <c r="A4" s="265"/>
      <c r="B4" s="36" t="s">
        <v>108</v>
      </c>
      <c r="C4" s="36" t="s">
        <v>109</v>
      </c>
      <c r="D4" s="37" t="s">
        <v>110</v>
      </c>
      <c r="E4" s="36" t="s">
        <v>111</v>
      </c>
      <c r="F4" s="36" t="s">
        <v>112</v>
      </c>
      <c r="G4" s="36" t="s">
        <v>113</v>
      </c>
      <c r="H4" s="267"/>
      <c r="I4" s="50"/>
      <c r="J4" s="50" t="s">
        <v>118</v>
      </c>
      <c r="K4" s="50"/>
      <c r="L4" s="50" t="s">
        <v>116</v>
      </c>
      <c r="M4" s="50"/>
      <c r="N4" s="122"/>
    </row>
    <row r="5" spans="1:14" ht="29.1" customHeight="1" x14ac:dyDescent="0.15">
      <c r="A5" s="265"/>
      <c r="B5" s="38"/>
      <c r="C5" s="38"/>
      <c r="D5" s="37"/>
      <c r="E5" s="38"/>
      <c r="F5" s="38"/>
      <c r="G5" s="38"/>
      <c r="H5" s="267"/>
      <c r="I5" s="88"/>
      <c r="J5" s="88" t="s">
        <v>110</v>
      </c>
      <c r="K5" s="88"/>
      <c r="L5" s="88" t="s">
        <v>112</v>
      </c>
      <c r="M5" s="88"/>
      <c r="N5" s="89"/>
    </row>
    <row r="6" spans="1:14" ht="29.1" customHeight="1" x14ac:dyDescent="0.35">
      <c r="A6" s="39" t="s">
        <v>145</v>
      </c>
      <c r="B6" s="40">
        <f>C6-1</f>
        <v>67</v>
      </c>
      <c r="C6" s="40">
        <f>D6-2</f>
        <v>68</v>
      </c>
      <c r="D6" s="41">
        <v>70</v>
      </c>
      <c r="E6" s="40">
        <f>D6+2</f>
        <v>72</v>
      </c>
      <c r="F6" s="40">
        <f>E6+2</f>
        <v>74</v>
      </c>
      <c r="G6" s="40">
        <f>F6+1</f>
        <v>75</v>
      </c>
      <c r="H6" s="267"/>
      <c r="I6" s="53"/>
      <c r="J6" s="53" t="s">
        <v>146</v>
      </c>
      <c r="K6" s="53"/>
      <c r="L6" s="53" t="s">
        <v>147</v>
      </c>
      <c r="M6" s="53"/>
      <c r="N6" s="54"/>
    </row>
    <row r="7" spans="1:14" ht="29.1" customHeight="1" x14ac:dyDescent="0.35">
      <c r="A7" s="39" t="s">
        <v>148</v>
      </c>
      <c r="B7" s="40">
        <f t="shared" ref="B7:B9" si="0">C7-4</f>
        <v>100</v>
      </c>
      <c r="C7" s="40">
        <f t="shared" ref="C7:C9" si="1">D7-4</f>
        <v>104</v>
      </c>
      <c r="D7" s="42">
        <v>108</v>
      </c>
      <c r="E7" s="40">
        <f t="shared" ref="E7:E9" si="2">D7+4</f>
        <v>112</v>
      </c>
      <c r="F7" s="40">
        <f>E7+4</f>
        <v>116</v>
      </c>
      <c r="G7" s="40">
        <f t="shared" ref="G7:G9" si="3">F7+6</f>
        <v>122</v>
      </c>
      <c r="H7" s="267"/>
      <c r="I7" s="55"/>
      <c r="J7" s="56" t="s">
        <v>149</v>
      </c>
      <c r="K7" s="55"/>
      <c r="L7" s="55" t="s">
        <v>150</v>
      </c>
      <c r="M7" s="57"/>
      <c r="N7" s="123"/>
    </row>
    <row r="8" spans="1:14" ht="29.1" customHeight="1" x14ac:dyDescent="0.35">
      <c r="A8" s="39" t="s">
        <v>151</v>
      </c>
      <c r="B8" s="40">
        <f t="shared" si="0"/>
        <v>98</v>
      </c>
      <c r="C8" s="40">
        <f t="shared" si="1"/>
        <v>102</v>
      </c>
      <c r="D8" s="42" t="s">
        <v>152</v>
      </c>
      <c r="E8" s="40">
        <f t="shared" si="2"/>
        <v>110</v>
      </c>
      <c r="F8" s="40">
        <f>E8+5</f>
        <v>115</v>
      </c>
      <c r="G8" s="40">
        <f t="shared" si="3"/>
        <v>121</v>
      </c>
      <c r="H8" s="267"/>
      <c r="I8" s="55"/>
      <c r="J8" s="55" t="s">
        <v>150</v>
      </c>
      <c r="K8" s="55"/>
      <c r="L8" s="55" t="s">
        <v>153</v>
      </c>
      <c r="M8" s="57"/>
      <c r="N8" s="123"/>
    </row>
    <row r="9" spans="1:14" ht="29.1" customHeight="1" x14ac:dyDescent="0.35">
      <c r="A9" s="39" t="s">
        <v>154</v>
      </c>
      <c r="B9" s="43">
        <f t="shared" si="0"/>
        <v>98</v>
      </c>
      <c r="C9" s="43">
        <f t="shared" si="1"/>
        <v>102</v>
      </c>
      <c r="D9" s="44" t="s">
        <v>152</v>
      </c>
      <c r="E9" s="43">
        <f t="shared" si="2"/>
        <v>110</v>
      </c>
      <c r="F9" s="43">
        <f>E9+5</f>
        <v>115</v>
      </c>
      <c r="G9" s="43">
        <f t="shared" si="3"/>
        <v>121</v>
      </c>
      <c r="H9" s="267"/>
      <c r="I9" s="53"/>
      <c r="J9" s="55" t="s">
        <v>155</v>
      </c>
      <c r="K9" s="53"/>
      <c r="L9" s="57" t="s">
        <v>155</v>
      </c>
      <c r="M9" s="124"/>
      <c r="N9" s="58"/>
    </row>
    <row r="10" spans="1:14" ht="29.1" customHeight="1" x14ac:dyDescent="0.35">
      <c r="A10" s="39" t="s">
        <v>156</v>
      </c>
      <c r="B10" s="40">
        <f>C10-1.2</f>
        <v>43.6</v>
      </c>
      <c r="C10" s="40">
        <f>D10-1.2</f>
        <v>44.8</v>
      </c>
      <c r="D10" s="41">
        <v>46</v>
      </c>
      <c r="E10" s="40">
        <f>D10+1.2</f>
        <v>47.2</v>
      </c>
      <c r="F10" s="40">
        <f>E10+1.2</f>
        <v>48.4</v>
      </c>
      <c r="G10" s="40">
        <f>F10+1.4</f>
        <v>49.8</v>
      </c>
      <c r="H10" s="267"/>
      <c r="I10" s="55"/>
      <c r="J10" s="55" t="s">
        <v>146</v>
      </c>
      <c r="K10" s="55"/>
      <c r="L10" s="55" t="s">
        <v>157</v>
      </c>
      <c r="M10" s="57"/>
      <c r="N10" s="125"/>
    </row>
    <row r="11" spans="1:14" ht="29.1" customHeight="1" x14ac:dyDescent="0.35">
      <c r="A11" s="39" t="s">
        <v>158</v>
      </c>
      <c r="B11" s="40">
        <f>C11-0.5</f>
        <v>19.5</v>
      </c>
      <c r="C11" s="40">
        <f>D11-0.5</f>
        <v>20</v>
      </c>
      <c r="D11" s="41">
        <v>20.5</v>
      </c>
      <c r="E11" s="40">
        <f t="shared" ref="E11:G11" si="4">D11+0.5</f>
        <v>21</v>
      </c>
      <c r="F11" s="40">
        <f t="shared" si="4"/>
        <v>21.5</v>
      </c>
      <c r="G11" s="40">
        <f t="shared" si="4"/>
        <v>22</v>
      </c>
      <c r="H11" s="267"/>
      <c r="I11" s="55"/>
      <c r="J11" s="55" t="s">
        <v>150</v>
      </c>
      <c r="K11" s="55"/>
      <c r="L11" s="57" t="s">
        <v>150</v>
      </c>
      <c r="M11" s="57"/>
      <c r="N11" s="123"/>
    </row>
    <row r="12" spans="1:14" ht="29.1" customHeight="1" x14ac:dyDescent="0.35">
      <c r="A12" s="39" t="s">
        <v>159</v>
      </c>
      <c r="B12" s="40">
        <f>C12-0.7</f>
        <v>18.100000000000001</v>
      </c>
      <c r="C12" s="40">
        <f>D12-0.7</f>
        <v>18.8</v>
      </c>
      <c r="D12" s="41">
        <v>19.5</v>
      </c>
      <c r="E12" s="40">
        <f>D12+0.7</f>
        <v>20.2</v>
      </c>
      <c r="F12" s="40">
        <f>E12+0.7</f>
        <v>20.9</v>
      </c>
      <c r="G12" s="40">
        <f>F12+1</f>
        <v>21.9</v>
      </c>
      <c r="H12" s="267"/>
      <c r="I12" s="55"/>
      <c r="J12" s="53" t="s">
        <v>160</v>
      </c>
      <c r="K12" s="55"/>
      <c r="L12" s="53" t="s">
        <v>161</v>
      </c>
      <c r="M12" s="57"/>
      <c r="N12" s="123"/>
    </row>
    <row r="13" spans="1:14" ht="29.1" customHeight="1" x14ac:dyDescent="0.35">
      <c r="A13" s="39" t="s">
        <v>162</v>
      </c>
      <c r="B13" s="40">
        <f>C13-0.7</f>
        <v>16.100000000000001</v>
      </c>
      <c r="C13" s="40">
        <f>D13-0.7</f>
        <v>16.8</v>
      </c>
      <c r="D13" s="41">
        <v>17.5</v>
      </c>
      <c r="E13" s="40">
        <f>D13+0.7</f>
        <v>18.2</v>
      </c>
      <c r="F13" s="40">
        <f>E13+0.7</f>
        <v>18.899999999999999</v>
      </c>
      <c r="G13" s="40">
        <f>F13+1</f>
        <v>19.899999999999999</v>
      </c>
      <c r="H13" s="267"/>
      <c r="I13" s="55"/>
      <c r="J13" s="55" t="s">
        <v>163</v>
      </c>
      <c r="K13" s="55"/>
      <c r="L13" s="57" t="s">
        <v>164</v>
      </c>
      <c r="M13" s="57"/>
      <c r="N13" s="56"/>
    </row>
    <row r="14" spans="1:14" ht="29.1" customHeight="1" x14ac:dyDescent="0.35">
      <c r="A14" s="39" t="s">
        <v>165</v>
      </c>
      <c r="B14" s="40">
        <f>C14-1</f>
        <v>43</v>
      </c>
      <c r="C14" s="40">
        <f>D14-1</f>
        <v>44</v>
      </c>
      <c r="D14" s="41">
        <v>45</v>
      </c>
      <c r="E14" s="40">
        <f>D14+1</f>
        <v>46</v>
      </c>
      <c r="F14" s="40">
        <f>E14+1</f>
        <v>47</v>
      </c>
      <c r="G14" s="40">
        <f>F14+1.5</f>
        <v>48.5</v>
      </c>
      <c r="H14" s="267"/>
      <c r="I14" s="55"/>
      <c r="J14" s="55" t="s">
        <v>166</v>
      </c>
      <c r="K14" s="55"/>
      <c r="L14" s="57" t="s">
        <v>167</v>
      </c>
      <c r="M14" s="57"/>
      <c r="N14" s="126"/>
    </row>
    <row r="15" spans="1:14" ht="29.1" customHeight="1" x14ac:dyDescent="0.35">
      <c r="A15" s="39" t="s">
        <v>168</v>
      </c>
      <c r="B15" s="40">
        <f>C15</f>
        <v>14.5</v>
      </c>
      <c r="C15" s="40">
        <f>D15-0.5</f>
        <v>14.5</v>
      </c>
      <c r="D15" s="41">
        <v>15</v>
      </c>
      <c r="E15" s="40">
        <f t="shared" ref="E15:G15" si="5">D15+0.5</f>
        <v>15.5</v>
      </c>
      <c r="F15" s="40">
        <f t="shared" si="5"/>
        <v>16</v>
      </c>
      <c r="G15" s="40">
        <f t="shared" si="5"/>
        <v>16.5</v>
      </c>
      <c r="H15" s="268"/>
      <c r="I15" s="127"/>
      <c r="J15" s="55" t="s">
        <v>169</v>
      </c>
      <c r="K15" s="55"/>
      <c r="L15" s="128" t="s">
        <v>169</v>
      </c>
      <c r="M15" s="129"/>
      <c r="N15" s="125"/>
    </row>
    <row r="16" spans="1:14" ht="29.1" customHeight="1" x14ac:dyDescent="0.35">
      <c r="A16" s="45" t="s">
        <v>170</v>
      </c>
      <c r="B16" s="40">
        <f>C16</f>
        <v>2.7</v>
      </c>
      <c r="C16" s="40">
        <f>D16</f>
        <v>2.7</v>
      </c>
      <c r="D16" s="41">
        <v>2.7</v>
      </c>
      <c r="E16" s="40">
        <f>D16</f>
        <v>2.7</v>
      </c>
      <c r="F16" s="40">
        <f>D16</f>
        <v>2.7</v>
      </c>
      <c r="G16" s="40">
        <f>D16</f>
        <v>2.7</v>
      </c>
      <c r="H16" s="269"/>
      <c r="I16" s="130"/>
      <c r="J16" s="131" t="s">
        <v>169</v>
      </c>
      <c r="K16" s="55"/>
      <c r="L16" s="131" t="s">
        <v>169</v>
      </c>
      <c r="M16" s="132"/>
      <c r="N16" s="133"/>
    </row>
    <row r="17" spans="1:14" ht="14.25" x14ac:dyDescent="0.15">
      <c r="A17" s="119" t="s">
        <v>124</v>
      </c>
      <c r="B17" s="120"/>
      <c r="C17" s="120"/>
      <c r="D17" s="121"/>
      <c r="E17" s="121"/>
      <c r="F17" s="121"/>
      <c r="G17" s="121"/>
      <c r="H17" s="48"/>
      <c r="I17" s="48"/>
      <c r="J17" s="48"/>
      <c r="K17" s="48"/>
      <c r="L17" s="48"/>
      <c r="M17" s="48"/>
      <c r="N17" s="48"/>
    </row>
    <row r="18" spans="1:14" ht="14.25" x14ac:dyDescent="0.15">
      <c r="A18" s="47" t="s">
        <v>171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ht="14.25" x14ac:dyDescent="0.15">
      <c r="A19" s="48"/>
      <c r="B19" s="48"/>
      <c r="C19" s="48"/>
      <c r="D19" s="48"/>
      <c r="E19" s="48"/>
      <c r="F19" s="48"/>
      <c r="G19" s="48"/>
      <c r="H19" s="48"/>
      <c r="I19" s="46" t="s">
        <v>172</v>
      </c>
      <c r="J19" s="59"/>
      <c r="K19" s="46" t="s">
        <v>173</v>
      </c>
      <c r="L19" s="46"/>
      <c r="M19" s="46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2" zoomScale="125" zoomScaleNormal="125" zoomScalePageLayoutView="125" workbookViewId="0">
      <selection activeCell="J48" sqref="J48:K48"/>
    </sheetView>
  </sheetViews>
  <sheetFormatPr defaultColWidth="10" defaultRowHeight="16.5" customHeight="1" x14ac:dyDescent="0.15"/>
  <cols>
    <col min="1" max="16384" width="10" style="60"/>
  </cols>
  <sheetData>
    <row r="1" spans="1:11" ht="22.5" customHeight="1" x14ac:dyDescent="0.15">
      <c r="A1" s="322" t="s">
        <v>175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ht="17.25" customHeight="1" x14ac:dyDescent="0.15">
      <c r="A2" s="91" t="s">
        <v>50</v>
      </c>
      <c r="B2" s="255"/>
      <c r="C2" s="255"/>
      <c r="D2" s="256" t="s">
        <v>52</v>
      </c>
      <c r="E2" s="256"/>
      <c r="F2" s="255"/>
      <c r="G2" s="255"/>
      <c r="H2" s="92" t="s">
        <v>53</v>
      </c>
      <c r="I2" s="257"/>
      <c r="J2" s="257"/>
      <c r="K2" s="258"/>
    </row>
    <row r="3" spans="1:11" ht="16.5" customHeight="1" x14ac:dyDescent="0.15">
      <c r="A3" s="248" t="s">
        <v>55</v>
      </c>
      <c r="B3" s="249"/>
      <c r="C3" s="250"/>
      <c r="D3" s="251" t="s">
        <v>56</v>
      </c>
      <c r="E3" s="252"/>
      <c r="F3" s="252"/>
      <c r="G3" s="253"/>
      <c r="H3" s="251" t="s">
        <v>57</v>
      </c>
      <c r="I3" s="252"/>
      <c r="J3" s="252"/>
      <c r="K3" s="253"/>
    </row>
    <row r="4" spans="1:11" ht="16.5" customHeight="1" x14ac:dyDescent="0.15">
      <c r="A4" s="95" t="s">
        <v>58</v>
      </c>
      <c r="B4" s="311"/>
      <c r="C4" s="312"/>
      <c r="D4" s="242" t="s">
        <v>60</v>
      </c>
      <c r="E4" s="243"/>
      <c r="F4" s="240" t="s">
        <v>176</v>
      </c>
      <c r="G4" s="241"/>
      <c r="H4" s="242" t="s">
        <v>177</v>
      </c>
      <c r="I4" s="243"/>
      <c r="J4" s="65" t="s">
        <v>63</v>
      </c>
      <c r="K4" s="66" t="s">
        <v>64</v>
      </c>
    </row>
    <row r="5" spans="1:11" ht="16.5" customHeight="1" x14ac:dyDescent="0.15">
      <c r="A5" s="98" t="s">
        <v>65</v>
      </c>
      <c r="B5" s="317"/>
      <c r="C5" s="318"/>
      <c r="D5" s="242" t="s">
        <v>178</v>
      </c>
      <c r="E5" s="243"/>
      <c r="F5" s="313">
        <v>1</v>
      </c>
      <c r="G5" s="241"/>
      <c r="H5" s="242" t="s">
        <v>179</v>
      </c>
      <c r="I5" s="243"/>
      <c r="J5" s="65" t="s">
        <v>63</v>
      </c>
      <c r="K5" s="66" t="s">
        <v>64</v>
      </c>
    </row>
    <row r="6" spans="1:11" ht="16.5" customHeight="1" x14ac:dyDescent="0.15">
      <c r="A6" s="95" t="s">
        <v>69</v>
      </c>
      <c r="B6" s="70"/>
      <c r="C6" s="71"/>
      <c r="D6" s="242" t="s">
        <v>180</v>
      </c>
      <c r="E6" s="243"/>
      <c r="F6" s="313">
        <v>0.2</v>
      </c>
      <c r="G6" s="241"/>
      <c r="H6" s="319" t="s">
        <v>181</v>
      </c>
      <c r="I6" s="320"/>
      <c r="J6" s="320"/>
      <c r="K6" s="321"/>
    </row>
    <row r="7" spans="1:11" ht="16.5" customHeight="1" x14ac:dyDescent="0.15">
      <c r="A7" s="95" t="s">
        <v>72</v>
      </c>
      <c r="B7" s="311"/>
      <c r="C7" s="312"/>
      <c r="D7" s="95" t="s">
        <v>182</v>
      </c>
      <c r="E7" s="97"/>
      <c r="F7" s="313">
        <v>0.05</v>
      </c>
      <c r="G7" s="241"/>
      <c r="H7" s="314"/>
      <c r="I7" s="246"/>
      <c r="J7" s="246"/>
      <c r="K7" s="247"/>
    </row>
    <row r="8" spans="1:11" ht="16.5" customHeight="1" x14ac:dyDescent="0.15">
      <c r="A8" s="102"/>
      <c r="B8" s="244"/>
      <c r="C8" s="245"/>
      <c r="D8" s="210" t="s">
        <v>76</v>
      </c>
      <c r="E8" s="211"/>
      <c r="F8" s="315"/>
      <c r="G8" s="316"/>
      <c r="H8" s="294"/>
      <c r="I8" s="295"/>
      <c r="J8" s="295"/>
      <c r="K8" s="296"/>
    </row>
    <row r="9" spans="1:11" ht="16.5" customHeight="1" x14ac:dyDescent="0.15">
      <c r="A9" s="280" t="s">
        <v>183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 x14ac:dyDescent="0.15">
      <c r="A10" s="103" t="s">
        <v>80</v>
      </c>
      <c r="B10" s="104" t="s">
        <v>81</v>
      </c>
      <c r="C10" s="105" t="s">
        <v>82</v>
      </c>
      <c r="D10" s="106"/>
      <c r="E10" s="107" t="s">
        <v>85</v>
      </c>
      <c r="F10" s="104" t="s">
        <v>81</v>
      </c>
      <c r="G10" s="105" t="s">
        <v>82</v>
      </c>
      <c r="H10" s="104"/>
      <c r="I10" s="107" t="s">
        <v>83</v>
      </c>
      <c r="J10" s="104" t="s">
        <v>81</v>
      </c>
      <c r="K10" s="118" t="s">
        <v>82</v>
      </c>
    </row>
    <row r="11" spans="1:11" ht="16.5" customHeight="1" x14ac:dyDescent="0.15">
      <c r="A11" s="98" t="s">
        <v>86</v>
      </c>
      <c r="B11" s="108" t="s">
        <v>81</v>
      </c>
      <c r="C11" s="65" t="s">
        <v>82</v>
      </c>
      <c r="D11" s="109"/>
      <c r="E11" s="110" t="s">
        <v>88</v>
      </c>
      <c r="F11" s="108" t="s">
        <v>81</v>
      </c>
      <c r="G11" s="65" t="s">
        <v>82</v>
      </c>
      <c r="H11" s="108"/>
      <c r="I11" s="110" t="s">
        <v>93</v>
      </c>
      <c r="J11" s="108" t="s">
        <v>81</v>
      </c>
      <c r="K11" s="66" t="s">
        <v>82</v>
      </c>
    </row>
    <row r="12" spans="1:11" ht="16.5" customHeight="1" x14ac:dyDescent="0.15">
      <c r="A12" s="210" t="s">
        <v>124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2"/>
    </row>
    <row r="13" spans="1:11" ht="16.5" customHeight="1" x14ac:dyDescent="0.15">
      <c r="A13" s="301" t="s">
        <v>184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</row>
    <row r="14" spans="1:11" ht="16.5" customHeight="1" x14ac:dyDescent="0.15">
      <c r="A14" s="302"/>
      <c r="B14" s="303"/>
      <c r="C14" s="303"/>
      <c r="D14" s="303"/>
      <c r="E14" s="303"/>
      <c r="F14" s="303"/>
      <c r="G14" s="303"/>
      <c r="H14" s="303"/>
      <c r="I14" s="299"/>
      <c r="J14" s="299"/>
      <c r="K14" s="300"/>
    </row>
    <row r="15" spans="1:11" ht="16.5" customHeight="1" x14ac:dyDescent="0.15">
      <c r="A15" s="304"/>
      <c r="B15" s="305"/>
      <c r="C15" s="305"/>
      <c r="D15" s="306"/>
      <c r="E15" s="307"/>
      <c r="F15" s="305"/>
      <c r="G15" s="305"/>
      <c r="H15" s="306"/>
      <c r="I15" s="308"/>
      <c r="J15" s="309"/>
      <c r="K15" s="310"/>
    </row>
    <row r="16" spans="1:11" ht="16.5" customHeight="1" x14ac:dyDescent="0.15">
      <c r="A16" s="294"/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ht="16.5" customHeight="1" x14ac:dyDescent="0.15">
      <c r="A17" s="301" t="s">
        <v>185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</row>
    <row r="18" spans="1:11" ht="16.5" customHeight="1" x14ac:dyDescent="0.15">
      <c r="A18" s="302"/>
      <c r="B18" s="303"/>
      <c r="C18" s="303"/>
      <c r="D18" s="303"/>
      <c r="E18" s="303"/>
      <c r="F18" s="303"/>
      <c r="G18" s="303"/>
      <c r="H18" s="303"/>
      <c r="I18" s="299"/>
      <c r="J18" s="299"/>
      <c r="K18" s="300"/>
    </row>
    <row r="19" spans="1:11" ht="16.5" customHeight="1" x14ac:dyDescent="0.15">
      <c r="A19" s="304"/>
      <c r="B19" s="305"/>
      <c r="C19" s="305"/>
      <c r="D19" s="306"/>
      <c r="E19" s="307"/>
      <c r="F19" s="305"/>
      <c r="G19" s="305"/>
      <c r="H19" s="306"/>
      <c r="I19" s="308"/>
      <c r="J19" s="309"/>
      <c r="K19" s="310"/>
    </row>
    <row r="20" spans="1:11" ht="16.5" customHeight="1" x14ac:dyDescent="0.15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296"/>
    </row>
    <row r="21" spans="1:11" ht="16.5" customHeight="1" x14ac:dyDescent="0.15">
      <c r="A21" s="297" t="s">
        <v>121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</row>
    <row r="22" spans="1:11" ht="16.5" customHeight="1" x14ac:dyDescent="0.15">
      <c r="A22" s="298" t="s">
        <v>122</v>
      </c>
      <c r="B22" s="299"/>
      <c r="C22" s="299"/>
      <c r="D22" s="299"/>
      <c r="E22" s="299"/>
      <c r="F22" s="299"/>
      <c r="G22" s="299"/>
      <c r="H22" s="299"/>
      <c r="I22" s="299"/>
      <c r="J22" s="299"/>
      <c r="K22" s="300"/>
    </row>
    <row r="23" spans="1:11" ht="16.5" customHeight="1" x14ac:dyDescent="0.15">
      <c r="A23" s="219" t="s">
        <v>123</v>
      </c>
      <c r="B23" s="220"/>
      <c r="C23" s="65" t="s">
        <v>63</v>
      </c>
      <c r="D23" s="65" t="s">
        <v>64</v>
      </c>
      <c r="E23" s="292"/>
      <c r="F23" s="292"/>
      <c r="G23" s="292"/>
      <c r="H23" s="292"/>
      <c r="I23" s="292"/>
      <c r="J23" s="292"/>
      <c r="K23" s="293"/>
    </row>
    <row r="24" spans="1:11" ht="16.5" customHeight="1" x14ac:dyDescent="0.15">
      <c r="A24" s="242" t="s">
        <v>186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7"/>
    </row>
    <row r="25" spans="1:11" ht="16.5" customHeight="1" x14ac:dyDescent="0.15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286"/>
    </row>
    <row r="26" spans="1:11" ht="16.5" customHeight="1" x14ac:dyDescent="0.15">
      <c r="A26" s="280" t="s">
        <v>127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 x14ac:dyDescent="0.15">
      <c r="A27" s="93" t="s">
        <v>128</v>
      </c>
      <c r="B27" s="105" t="s">
        <v>91</v>
      </c>
      <c r="C27" s="105" t="s">
        <v>92</v>
      </c>
      <c r="D27" s="105" t="s">
        <v>84</v>
      </c>
      <c r="E27" s="94" t="s">
        <v>129</v>
      </c>
      <c r="F27" s="105" t="s">
        <v>91</v>
      </c>
      <c r="G27" s="105" t="s">
        <v>92</v>
      </c>
      <c r="H27" s="105" t="s">
        <v>84</v>
      </c>
      <c r="I27" s="94" t="s">
        <v>130</v>
      </c>
      <c r="J27" s="105" t="s">
        <v>91</v>
      </c>
      <c r="K27" s="118" t="s">
        <v>92</v>
      </c>
    </row>
    <row r="28" spans="1:11" ht="16.5" customHeight="1" x14ac:dyDescent="0.15">
      <c r="A28" s="100" t="s">
        <v>83</v>
      </c>
      <c r="B28" s="65" t="s">
        <v>91</v>
      </c>
      <c r="C28" s="65" t="s">
        <v>92</v>
      </c>
      <c r="D28" s="65" t="s">
        <v>84</v>
      </c>
      <c r="E28" s="112" t="s">
        <v>90</v>
      </c>
      <c r="F28" s="65" t="s">
        <v>91</v>
      </c>
      <c r="G28" s="65" t="s">
        <v>92</v>
      </c>
      <c r="H28" s="65" t="s">
        <v>84</v>
      </c>
      <c r="I28" s="112" t="s">
        <v>101</v>
      </c>
      <c r="J28" s="65" t="s">
        <v>91</v>
      </c>
      <c r="K28" s="66" t="s">
        <v>92</v>
      </c>
    </row>
    <row r="29" spans="1:11" ht="16.5" customHeight="1" x14ac:dyDescent="0.15">
      <c r="A29" s="242" t="s">
        <v>94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88"/>
    </row>
    <row r="30" spans="1:11" ht="16.5" customHeight="1" x14ac:dyDescent="0.15">
      <c r="A30" s="204"/>
      <c r="B30" s="205"/>
      <c r="C30" s="205"/>
      <c r="D30" s="205"/>
      <c r="E30" s="205"/>
      <c r="F30" s="205"/>
      <c r="G30" s="205"/>
      <c r="H30" s="205"/>
      <c r="I30" s="205"/>
      <c r="J30" s="205"/>
      <c r="K30" s="206"/>
    </row>
    <row r="31" spans="1:11" ht="16.5" customHeight="1" x14ac:dyDescent="0.15">
      <c r="A31" s="280" t="s">
        <v>187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1" ht="17.25" customHeight="1" x14ac:dyDescent="0.15">
      <c r="A32" s="289"/>
      <c r="B32" s="290"/>
      <c r="C32" s="290"/>
      <c r="D32" s="290"/>
      <c r="E32" s="290"/>
      <c r="F32" s="290"/>
      <c r="G32" s="290"/>
      <c r="H32" s="290"/>
      <c r="I32" s="290"/>
      <c r="J32" s="290"/>
      <c r="K32" s="291"/>
    </row>
    <row r="33" spans="1:11" ht="17.25" customHeight="1" x14ac:dyDescent="0.15">
      <c r="A33" s="201"/>
      <c r="B33" s="202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7.25" customHeight="1" x14ac:dyDescent="0.15">
      <c r="A34" s="201"/>
      <c r="B34" s="202"/>
      <c r="C34" s="202"/>
      <c r="D34" s="202"/>
      <c r="E34" s="202"/>
      <c r="F34" s="202"/>
      <c r="G34" s="202"/>
      <c r="H34" s="202"/>
      <c r="I34" s="202"/>
      <c r="J34" s="202"/>
      <c r="K34" s="203"/>
    </row>
    <row r="35" spans="1:11" ht="17.25" customHeight="1" x14ac:dyDescent="0.15">
      <c r="A35" s="201"/>
      <c r="B35" s="202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7.25" customHeight="1" x14ac:dyDescent="0.15">
      <c r="A36" s="201"/>
      <c r="B36" s="202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7.25" customHeight="1" x14ac:dyDescent="0.15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7.25" customHeight="1" x14ac:dyDescent="0.15">
      <c r="A38" s="201"/>
      <c r="B38" s="202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7.25" customHeight="1" x14ac:dyDescent="0.15">
      <c r="A39" s="201"/>
      <c r="B39" s="202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7.25" customHeight="1" x14ac:dyDescent="0.15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17.25" customHeight="1" x14ac:dyDescent="0.15">
      <c r="A41" s="201"/>
      <c r="B41" s="202"/>
      <c r="C41" s="202"/>
      <c r="D41" s="202"/>
      <c r="E41" s="202"/>
      <c r="F41" s="202"/>
      <c r="G41" s="202"/>
      <c r="H41" s="202"/>
      <c r="I41" s="202"/>
      <c r="J41" s="202"/>
      <c r="K41" s="203"/>
    </row>
    <row r="42" spans="1:11" ht="17.25" customHeight="1" x14ac:dyDescent="0.15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03"/>
    </row>
    <row r="43" spans="1:11" ht="17.25" customHeight="1" x14ac:dyDescent="0.15">
      <c r="A43" s="204" t="s">
        <v>126</v>
      </c>
      <c r="B43" s="205"/>
      <c r="C43" s="205"/>
      <c r="D43" s="205"/>
      <c r="E43" s="205"/>
      <c r="F43" s="205"/>
      <c r="G43" s="205"/>
      <c r="H43" s="205"/>
      <c r="I43" s="205"/>
      <c r="J43" s="205"/>
      <c r="K43" s="206"/>
    </row>
    <row r="44" spans="1:11" ht="16.5" customHeight="1" x14ac:dyDescent="0.15">
      <c r="A44" s="280" t="s">
        <v>188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1:11" ht="18" customHeight="1" x14ac:dyDescent="0.15">
      <c r="A45" s="281" t="s">
        <v>124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3"/>
    </row>
    <row r="46" spans="1:11" ht="18" customHeight="1" x14ac:dyDescent="0.15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283"/>
    </row>
    <row r="47" spans="1:11" ht="18" customHeight="1" x14ac:dyDescent="0.15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286"/>
    </row>
    <row r="48" spans="1:11" ht="21" customHeight="1" x14ac:dyDescent="0.15">
      <c r="A48" s="113" t="s">
        <v>132</v>
      </c>
      <c r="B48" s="276" t="s">
        <v>133</v>
      </c>
      <c r="C48" s="276"/>
      <c r="D48" s="114" t="s">
        <v>134</v>
      </c>
      <c r="E48" s="115" t="s">
        <v>135</v>
      </c>
      <c r="F48" s="114" t="s">
        <v>136</v>
      </c>
      <c r="G48" s="116"/>
      <c r="H48" s="277" t="s">
        <v>137</v>
      </c>
      <c r="I48" s="277"/>
      <c r="J48" s="276" t="s">
        <v>138</v>
      </c>
      <c r="K48" s="287"/>
    </row>
    <row r="49" spans="1:11" ht="16.5" customHeight="1" x14ac:dyDescent="0.15">
      <c r="A49" s="207" t="s">
        <v>139</v>
      </c>
      <c r="B49" s="208"/>
      <c r="C49" s="208"/>
      <c r="D49" s="208"/>
      <c r="E49" s="208"/>
      <c r="F49" s="208"/>
      <c r="G49" s="208"/>
      <c r="H49" s="208"/>
      <c r="I49" s="208"/>
      <c r="J49" s="208"/>
      <c r="K49" s="209"/>
    </row>
    <row r="50" spans="1:11" ht="16.5" customHeight="1" x14ac:dyDescent="0.15">
      <c r="A50" s="270"/>
      <c r="B50" s="271"/>
      <c r="C50" s="271"/>
      <c r="D50" s="271"/>
      <c r="E50" s="271"/>
      <c r="F50" s="271"/>
      <c r="G50" s="271"/>
      <c r="H50" s="271"/>
      <c r="I50" s="271"/>
      <c r="J50" s="271"/>
      <c r="K50" s="272"/>
    </row>
    <row r="51" spans="1:11" ht="16.5" customHeight="1" x14ac:dyDescent="0.15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75"/>
    </row>
    <row r="52" spans="1:11" ht="21" customHeight="1" x14ac:dyDescent="0.15">
      <c r="A52" s="113" t="s">
        <v>132</v>
      </c>
      <c r="B52" s="276" t="s">
        <v>133</v>
      </c>
      <c r="C52" s="276"/>
      <c r="D52" s="114" t="s">
        <v>134</v>
      </c>
      <c r="E52" s="114"/>
      <c r="F52" s="114" t="s">
        <v>136</v>
      </c>
      <c r="G52" s="114"/>
      <c r="H52" s="277" t="s">
        <v>137</v>
      </c>
      <c r="I52" s="277"/>
      <c r="J52" s="278" t="s">
        <v>138</v>
      </c>
      <c r="K52" s="27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9"/>
  <sheetViews>
    <sheetView workbookViewId="0">
      <selection activeCell="A6" sqref="A6:G16"/>
    </sheetView>
  </sheetViews>
  <sheetFormatPr defaultColWidth="9" defaultRowHeight="26.1" customHeight="1" x14ac:dyDescent="0.15"/>
  <cols>
    <col min="1" max="1" width="17.125" style="47" customWidth="1"/>
    <col min="2" max="7" width="9.375" style="47" customWidth="1"/>
    <col min="8" max="8" width="1.375" style="47" customWidth="1"/>
    <col min="9" max="14" width="15.625" style="47" customWidth="1"/>
    <col min="15" max="16384" width="9" style="47"/>
  </cols>
  <sheetData>
    <row r="1" spans="1:14" ht="30" customHeight="1" x14ac:dyDescent="0.15">
      <c r="A1" s="259" t="s">
        <v>141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 x14ac:dyDescent="0.15">
      <c r="A2" s="34" t="s">
        <v>58</v>
      </c>
      <c r="B2" s="261"/>
      <c r="C2" s="261"/>
      <c r="D2" s="35" t="s">
        <v>65</v>
      </c>
      <c r="E2" s="261"/>
      <c r="F2" s="261"/>
      <c r="G2" s="261"/>
      <c r="H2" s="266"/>
      <c r="I2" s="49" t="s">
        <v>53</v>
      </c>
      <c r="J2" s="261"/>
      <c r="K2" s="261"/>
      <c r="L2" s="261"/>
      <c r="M2" s="261"/>
      <c r="N2" s="262"/>
    </row>
    <row r="3" spans="1:14" ht="29.1" customHeight="1" x14ac:dyDescent="0.15">
      <c r="A3" s="265" t="s">
        <v>142</v>
      </c>
      <c r="B3" s="263" t="s">
        <v>143</v>
      </c>
      <c r="C3" s="263"/>
      <c r="D3" s="263"/>
      <c r="E3" s="263"/>
      <c r="F3" s="263"/>
      <c r="G3" s="263"/>
      <c r="H3" s="267"/>
      <c r="I3" s="263" t="s">
        <v>144</v>
      </c>
      <c r="J3" s="263"/>
      <c r="K3" s="263"/>
      <c r="L3" s="263"/>
      <c r="M3" s="263"/>
      <c r="N3" s="264"/>
    </row>
    <row r="4" spans="1:14" ht="29.1" customHeight="1" x14ac:dyDescent="0.15">
      <c r="A4" s="265"/>
      <c r="B4" s="36" t="s">
        <v>108</v>
      </c>
      <c r="C4" s="36" t="s">
        <v>109</v>
      </c>
      <c r="D4" s="37" t="s">
        <v>110</v>
      </c>
      <c r="E4" s="36" t="s">
        <v>111</v>
      </c>
      <c r="F4" s="36" t="s">
        <v>112</v>
      </c>
      <c r="G4" s="36" t="s">
        <v>113</v>
      </c>
      <c r="H4" s="267"/>
      <c r="I4" s="36" t="s">
        <v>108</v>
      </c>
      <c r="J4" s="36" t="s">
        <v>109</v>
      </c>
      <c r="K4" s="37" t="s">
        <v>110</v>
      </c>
      <c r="L4" s="36" t="s">
        <v>111</v>
      </c>
      <c r="M4" s="36" t="s">
        <v>112</v>
      </c>
      <c r="N4" s="36"/>
    </row>
    <row r="5" spans="1:14" ht="29.1" customHeight="1" x14ac:dyDescent="0.15">
      <c r="A5" s="265"/>
      <c r="B5" s="38"/>
      <c r="C5" s="38"/>
      <c r="D5" s="37"/>
      <c r="E5" s="38"/>
      <c r="F5" s="38"/>
      <c r="G5" s="38"/>
      <c r="H5" s="267"/>
      <c r="I5" s="88"/>
      <c r="J5" s="88"/>
      <c r="K5" s="88"/>
      <c r="L5" s="88"/>
      <c r="M5" s="88"/>
      <c r="N5" s="89"/>
    </row>
    <row r="6" spans="1:14" ht="29.1" customHeight="1" x14ac:dyDescent="0.35">
      <c r="A6" s="39" t="s">
        <v>145</v>
      </c>
      <c r="B6" s="40">
        <f>C6-1</f>
        <v>67</v>
      </c>
      <c r="C6" s="40">
        <f>D6-2</f>
        <v>68</v>
      </c>
      <c r="D6" s="41">
        <v>70</v>
      </c>
      <c r="E6" s="40">
        <f>D6+2</f>
        <v>72</v>
      </c>
      <c r="F6" s="40">
        <f>E6+2</f>
        <v>74</v>
      </c>
      <c r="G6" s="40">
        <f>F6+1</f>
        <v>75</v>
      </c>
      <c r="H6" s="267"/>
      <c r="I6" s="53"/>
      <c r="J6" s="53"/>
      <c r="K6" s="53"/>
      <c r="L6" s="53"/>
      <c r="M6" s="53"/>
      <c r="N6" s="54"/>
    </row>
    <row r="7" spans="1:14" ht="29.1" customHeight="1" x14ac:dyDescent="0.35">
      <c r="A7" s="39" t="s">
        <v>148</v>
      </c>
      <c r="B7" s="40">
        <f t="shared" ref="B7:B9" si="0">C7-4</f>
        <v>100</v>
      </c>
      <c r="C7" s="40">
        <f t="shared" ref="C7:C9" si="1">D7-4</f>
        <v>104</v>
      </c>
      <c r="D7" s="42">
        <v>108</v>
      </c>
      <c r="E7" s="40">
        <f t="shared" ref="E7:E9" si="2">D7+4</f>
        <v>112</v>
      </c>
      <c r="F7" s="40">
        <f>E7+4</f>
        <v>116</v>
      </c>
      <c r="G7" s="40">
        <f t="shared" ref="G7:G9" si="3">F7+6</f>
        <v>122</v>
      </c>
      <c r="H7" s="267"/>
      <c r="I7" s="53"/>
      <c r="J7" s="53"/>
      <c r="K7" s="53"/>
      <c r="L7" s="53"/>
      <c r="M7" s="53"/>
      <c r="N7" s="90"/>
    </row>
    <row r="8" spans="1:14" ht="29.1" customHeight="1" x14ac:dyDescent="0.35">
      <c r="A8" s="39" t="s">
        <v>151</v>
      </c>
      <c r="B8" s="40">
        <f t="shared" si="0"/>
        <v>98</v>
      </c>
      <c r="C8" s="40">
        <f t="shared" si="1"/>
        <v>102</v>
      </c>
      <c r="D8" s="42" t="s">
        <v>152</v>
      </c>
      <c r="E8" s="40">
        <f t="shared" si="2"/>
        <v>110</v>
      </c>
      <c r="F8" s="40">
        <f>E8+5</f>
        <v>115</v>
      </c>
      <c r="G8" s="40">
        <f t="shared" si="3"/>
        <v>121</v>
      </c>
      <c r="H8" s="267"/>
      <c r="I8" s="55"/>
      <c r="J8" s="55"/>
      <c r="K8" s="55"/>
      <c r="L8" s="55"/>
      <c r="M8" s="55"/>
      <c r="N8" s="55"/>
    </row>
    <row r="9" spans="1:14" ht="29.1" customHeight="1" x14ac:dyDescent="0.35">
      <c r="A9" s="39" t="s">
        <v>154</v>
      </c>
      <c r="B9" s="43">
        <f t="shared" si="0"/>
        <v>98</v>
      </c>
      <c r="C9" s="43">
        <f t="shared" si="1"/>
        <v>102</v>
      </c>
      <c r="D9" s="44" t="s">
        <v>152</v>
      </c>
      <c r="E9" s="43">
        <f t="shared" si="2"/>
        <v>110</v>
      </c>
      <c r="F9" s="43">
        <f>E9+5</f>
        <v>115</v>
      </c>
      <c r="G9" s="43">
        <f t="shared" si="3"/>
        <v>121</v>
      </c>
      <c r="H9" s="267"/>
      <c r="I9" s="55"/>
      <c r="J9" s="55"/>
      <c r="K9" s="55"/>
      <c r="L9" s="55"/>
      <c r="M9" s="55"/>
      <c r="N9" s="55"/>
    </row>
    <row r="10" spans="1:14" ht="29.1" customHeight="1" x14ac:dyDescent="0.35">
      <c r="A10" s="39" t="s">
        <v>156</v>
      </c>
      <c r="B10" s="40">
        <f>C10-1.2</f>
        <v>43.6</v>
      </c>
      <c r="C10" s="40">
        <f>D10-1.2</f>
        <v>44.8</v>
      </c>
      <c r="D10" s="41">
        <v>46</v>
      </c>
      <c r="E10" s="40">
        <f>D10+1.2</f>
        <v>47.2</v>
      </c>
      <c r="F10" s="40">
        <f>E10+1.2</f>
        <v>48.4</v>
      </c>
      <c r="G10" s="40">
        <f>F10+1.4</f>
        <v>49.8</v>
      </c>
      <c r="H10" s="267"/>
      <c r="I10" s="55"/>
      <c r="J10" s="55"/>
      <c r="K10" s="55"/>
      <c r="L10" s="55"/>
      <c r="M10" s="57"/>
      <c r="N10" s="56"/>
    </row>
    <row r="11" spans="1:14" ht="29.1" customHeight="1" x14ac:dyDescent="0.35">
      <c r="A11" s="39" t="s">
        <v>158</v>
      </c>
      <c r="B11" s="40">
        <f>C11-0.5</f>
        <v>19.5</v>
      </c>
      <c r="C11" s="40">
        <f>D11-0.5</f>
        <v>20</v>
      </c>
      <c r="D11" s="41">
        <v>20.5</v>
      </c>
      <c r="E11" s="40">
        <f t="shared" ref="E11:G11" si="4">D11+0.5</f>
        <v>21</v>
      </c>
      <c r="F11" s="40">
        <f t="shared" si="4"/>
        <v>21.5</v>
      </c>
      <c r="G11" s="40">
        <f t="shared" si="4"/>
        <v>22</v>
      </c>
      <c r="H11" s="267"/>
      <c r="I11" s="55"/>
      <c r="J11" s="55"/>
      <c r="K11" s="55"/>
      <c r="L11" s="55"/>
      <c r="M11" s="55"/>
      <c r="N11" s="56"/>
    </row>
    <row r="12" spans="1:14" ht="29.1" customHeight="1" x14ac:dyDescent="0.35">
      <c r="A12" s="39" t="s">
        <v>159</v>
      </c>
      <c r="B12" s="40">
        <f>C12-0.7</f>
        <v>18.100000000000001</v>
      </c>
      <c r="C12" s="40">
        <f>D12-0.7</f>
        <v>18.8</v>
      </c>
      <c r="D12" s="41">
        <v>19.5</v>
      </c>
      <c r="E12" s="40">
        <f>D12+0.7</f>
        <v>20.2</v>
      </c>
      <c r="F12" s="40">
        <f>E12+0.7</f>
        <v>20.9</v>
      </c>
      <c r="G12" s="40">
        <f>F12+1</f>
        <v>21.9</v>
      </c>
      <c r="H12" s="267"/>
      <c r="I12" s="55"/>
      <c r="J12" s="55"/>
      <c r="K12" s="55"/>
      <c r="L12" s="55"/>
      <c r="M12" s="57"/>
      <c r="N12" s="56"/>
    </row>
    <row r="13" spans="1:14" ht="29.1" customHeight="1" x14ac:dyDescent="0.35">
      <c r="A13" s="39" t="s">
        <v>162</v>
      </c>
      <c r="B13" s="40">
        <f>C13-0.7</f>
        <v>16.100000000000001</v>
      </c>
      <c r="C13" s="40">
        <f>D13-0.7</f>
        <v>16.8</v>
      </c>
      <c r="D13" s="41">
        <v>17.5</v>
      </c>
      <c r="E13" s="40">
        <f>D13+0.7</f>
        <v>18.2</v>
      </c>
      <c r="F13" s="40">
        <f>E13+0.7</f>
        <v>18.899999999999999</v>
      </c>
      <c r="G13" s="40">
        <f>F13+1</f>
        <v>19.899999999999999</v>
      </c>
      <c r="H13" s="267"/>
      <c r="I13" s="55"/>
      <c r="J13" s="53"/>
      <c r="K13" s="53"/>
      <c r="L13" s="53"/>
      <c r="M13" s="55"/>
      <c r="N13" s="58"/>
    </row>
    <row r="14" spans="1:14" ht="29.1" customHeight="1" x14ac:dyDescent="0.35">
      <c r="A14" s="39" t="s">
        <v>165</v>
      </c>
      <c r="B14" s="40">
        <f>C14-1</f>
        <v>43</v>
      </c>
      <c r="C14" s="40">
        <f>D14-1</f>
        <v>44</v>
      </c>
      <c r="D14" s="41">
        <v>45</v>
      </c>
      <c r="E14" s="40">
        <f>D14+1</f>
        <v>46</v>
      </c>
      <c r="F14" s="40">
        <f>E14+1</f>
        <v>47</v>
      </c>
      <c r="G14" s="40">
        <f>F14+1.5</f>
        <v>48.5</v>
      </c>
      <c r="H14" s="267"/>
      <c r="I14" s="55"/>
      <c r="J14" s="55"/>
      <c r="K14" s="55"/>
      <c r="L14" s="55"/>
      <c r="M14" s="57"/>
      <c r="N14" s="56"/>
    </row>
    <row r="15" spans="1:14" ht="29.1" customHeight="1" x14ac:dyDescent="0.35">
      <c r="A15" s="39" t="s">
        <v>168</v>
      </c>
      <c r="B15" s="40">
        <f>C15</f>
        <v>14.5</v>
      </c>
      <c r="C15" s="40">
        <f>D15-0.5</f>
        <v>14.5</v>
      </c>
      <c r="D15" s="41">
        <v>15</v>
      </c>
      <c r="E15" s="40">
        <f t="shared" ref="E15:G15" si="5">D15+0.5</f>
        <v>15.5</v>
      </c>
      <c r="F15" s="40">
        <f t="shared" si="5"/>
        <v>16</v>
      </c>
      <c r="G15" s="40">
        <f t="shared" si="5"/>
        <v>16.5</v>
      </c>
      <c r="H15" s="267"/>
      <c r="I15" s="55"/>
      <c r="J15" s="55"/>
      <c r="K15" s="55"/>
      <c r="L15" s="55"/>
      <c r="M15" s="57"/>
      <c r="N15" s="56"/>
    </row>
    <row r="16" spans="1:14" ht="29.1" customHeight="1" x14ac:dyDescent="0.35">
      <c r="A16" s="45" t="s">
        <v>170</v>
      </c>
      <c r="B16" s="40">
        <f>C16</f>
        <v>2.7</v>
      </c>
      <c r="C16" s="40">
        <f>D16</f>
        <v>2.7</v>
      </c>
      <c r="D16" s="41">
        <v>2.7</v>
      </c>
      <c r="E16" s="40">
        <f>D16</f>
        <v>2.7</v>
      </c>
      <c r="F16" s="40">
        <f>D16</f>
        <v>2.7</v>
      </c>
      <c r="G16" s="40">
        <f>D16</f>
        <v>2.7</v>
      </c>
      <c r="H16" s="269"/>
      <c r="I16" s="55"/>
      <c r="J16" s="57"/>
      <c r="K16" s="53"/>
      <c r="L16" s="55"/>
      <c r="M16" s="57"/>
      <c r="N16" s="55"/>
    </row>
    <row r="17" spans="1:14" ht="14.25" x14ac:dyDescent="0.15">
      <c r="A17" s="46" t="s">
        <v>124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14.25" x14ac:dyDescent="0.15">
      <c r="A18" s="47" t="s">
        <v>171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ht="14.25" x14ac:dyDescent="0.15">
      <c r="A19" s="48"/>
      <c r="B19" s="48"/>
      <c r="C19" s="48"/>
      <c r="D19" s="48"/>
      <c r="E19" s="48"/>
      <c r="F19" s="48"/>
      <c r="G19" s="48"/>
      <c r="H19" s="48"/>
      <c r="I19" s="46" t="s">
        <v>172</v>
      </c>
      <c r="J19" s="59"/>
      <c r="K19" s="46" t="s">
        <v>173</v>
      </c>
      <c r="L19" s="46"/>
      <c r="M19" s="46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5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zoomScalePageLayoutView="125" workbookViewId="0">
      <selection activeCell="L41" sqref="L41"/>
    </sheetView>
  </sheetViews>
  <sheetFormatPr defaultColWidth="10.125" defaultRowHeight="14.25" x14ac:dyDescent="0.15"/>
  <cols>
    <col min="1" max="1" width="9.625" style="60" customWidth="1"/>
    <col min="2" max="2" width="11.125" style="60" customWidth="1"/>
    <col min="3" max="3" width="9.125" style="60" customWidth="1"/>
    <col min="4" max="4" width="9.5" style="60" customWidth="1"/>
    <col min="5" max="5" width="9.125" style="60" customWidth="1"/>
    <col min="6" max="6" width="10.375" style="60" customWidth="1"/>
    <col min="7" max="7" width="9.5" style="60" customWidth="1"/>
    <col min="8" max="8" width="9.125" style="60" customWidth="1"/>
    <col min="9" max="9" width="8.125" style="60" customWidth="1"/>
    <col min="10" max="10" width="10.5" style="60" customWidth="1"/>
    <col min="11" max="11" width="12.125" style="60" customWidth="1"/>
    <col min="12" max="16384" width="10.125" style="60"/>
  </cols>
  <sheetData>
    <row r="1" spans="1:11" ht="25.5" x14ac:dyDescent="0.15">
      <c r="A1" s="358" t="s">
        <v>189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 x14ac:dyDescent="0.15">
      <c r="A2" s="61" t="s">
        <v>50</v>
      </c>
      <c r="B2" s="359" t="s">
        <v>51</v>
      </c>
      <c r="C2" s="359"/>
      <c r="D2" s="62" t="s">
        <v>58</v>
      </c>
      <c r="E2" s="177" t="s">
        <v>347</v>
      </c>
      <c r="F2" s="63" t="s">
        <v>190</v>
      </c>
      <c r="G2" s="360" t="s">
        <v>348</v>
      </c>
      <c r="H2" s="361"/>
      <c r="I2" s="82" t="s">
        <v>53</v>
      </c>
      <c r="J2" s="361" t="s">
        <v>54</v>
      </c>
      <c r="K2" s="362"/>
    </row>
    <row r="3" spans="1:11" x14ac:dyDescent="0.15">
      <c r="A3" s="179" t="s">
        <v>350</v>
      </c>
      <c r="B3" s="246" t="s">
        <v>59</v>
      </c>
      <c r="C3" s="247"/>
      <c r="D3" s="67" t="s">
        <v>191</v>
      </c>
      <c r="E3" s="363" t="s">
        <v>61</v>
      </c>
      <c r="F3" s="317"/>
      <c r="G3" s="317"/>
      <c r="H3" s="292" t="s">
        <v>192</v>
      </c>
      <c r="I3" s="292"/>
      <c r="J3" s="292"/>
      <c r="K3" s="293"/>
    </row>
    <row r="4" spans="1:11" x14ac:dyDescent="0.15">
      <c r="A4" s="180" t="s">
        <v>351</v>
      </c>
      <c r="B4" s="246" t="s">
        <v>66</v>
      </c>
      <c r="C4" s="247"/>
      <c r="D4" s="69" t="s">
        <v>193</v>
      </c>
      <c r="E4" s="317" t="s">
        <v>358</v>
      </c>
      <c r="F4" s="317"/>
      <c r="G4" s="317"/>
      <c r="H4" s="220" t="s">
        <v>194</v>
      </c>
      <c r="I4" s="220"/>
      <c r="J4" s="80" t="s">
        <v>63</v>
      </c>
      <c r="K4" s="85" t="s">
        <v>64</v>
      </c>
    </row>
    <row r="5" spans="1:11" x14ac:dyDescent="0.15">
      <c r="A5" s="68" t="s">
        <v>69</v>
      </c>
      <c r="B5" s="70">
        <v>2</v>
      </c>
      <c r="C5" s="71">
        <v>6</v>
      </c>
      <c r="D5" s="67" t="s">
        <v>195</v>
      </c>
      <c r="E5" s="67" t="s">
        <v>196</v>
      </c>
      <c r="F5" s="67" t="s">
        <v>197</v>
      </c>
      <c r="G5" s="67" t="s">
        <v>198</v>
      </c>
      <c r="H5" s="220" t="s">
        <v>199</v>
      </c>
      <c r="I5" s="220"/>
      <c r="J5" s="80" t="s">
        <v>63</v>
      </c>
      <c r="K5" s="85" t="s">
        <v>64</v>
      </c>
    </row>
    <row r="6" spans="1:11" x14ac:dyDescent="0.15">
      <c r="A6" s="178" t="s">
        <v>349</v>
      </c>
      <c r="B6" s="239">
        <v>13888</v>
      </c>
      <c r="C6" s="203"/>
      <c r="D6" s="73" t="s">
        <v>200</v>
      </c>
      <c r="E6" s="74"/>
      <c r="F6" s="75">
        <v>4000</v>
      </c>
      <c r="G6" s="73"/>
      <c r="H6" s="357" t="s">
        <v>201</v>
      </c>
      <c r="I6" s="357"/>
      <c r="J6" s="75" t="s">
        <v>63</v>
      </c>
      <c r="K6" s="86" t="s">
        <v>64</v>
      </c>
    </row>
    <row r="7" spans="1:11" x14ac:dyDescent="0.15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 x14ac:dyDescent="0.15">
      <c r="A8" s="79" t="s">
        <v>202</v>
      </c>
      <c r="B8" s="63" t="s">
        <v>203</v>
      </c>
      <c r="C8" s="63" t="s">
        <v>204</v>
      </c>
      <c r="D8" s="63" t="s">
        <v>205</v>
      </c>
      <c r="E8" s="63" t="s">
        <v>206</v>
      </c>
      <c r="F8" s="63" t="s">
        <v>207</v>
      </c>
      <c r="G8" s="351"/>
      <c r="H8" s="352"/>
      <c r="I8" s="352"/>
      <c r="J8" s="352"/>
      <c r="K8" s="353"/>
    </row>
    <row r="9" spans="1:11" x14ac:dyDescent="0.15">
      <c r="A9" s="219" t="s">
        <v>208</v>
      </c>
      <c r="B9" s="220"/>
      <c r="C9" s="80" t="s">
        <v>63</v>
      </c>
      <c r="D9" s="80" t="s">
        <v>64</v>
      </c>
      <c r="E9" s="67" t="s">
        <v>209</v>
      </c>
      <c r="F9" s="81" t="s">
        <v>210</v>
      </c>
      <c r="G9" s="354"/>
      <c r="H9" s="355"/>
      <c r="I9" s="355"/>
      <c r="J9" s="355"/>
      <c r="K9" s="356"/>
    </row>
    <row r="10" spans="1:11" x14ac:dyDescent="0.15">
      <c r="A10" s="219" t="s">
        <v>211</v>
      </c>
      <c r="B10" s="220"/>
      <c r="C10" s="80" t="s">
        <v>63</v>
      </c>
      <c r="D10" s="80" t="s">
        <v>64</v>
      </c>
      <c r="E10" s="67" t="s">
        <v>212</v>
      </c>
      <c r="F10" s="81" t="s">
        <v>213</v>
      </c>
      <c r="G10" s="354" t="s">
        <v>214</v>
      </c>
      <c r="H10" s="355"/>
      <c r="I10" s="355"/>
      <c r="J10" s="355"/>
      <c r="K10" s="356"/>
    </row>
    <row r="11" spans="1:11" x14ac:dyDescent="0.15">
      <c r="A11" s="281" t="s">
        <v>183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3"/>
    </row>
    <row r="12" spans="1:11" x14ac:dyDescent="0.15">
      <c r="A12" s="64" t="s">
        <v>85</v>
      </c>
      <c r="B12" s="80" t="s">
        <v>81</v>
      </c>
      <c r="C12" s="80" t="s">
        <v>82</v>
      </c>
      <c r="D12" s="81"/>
      <c r="E12" s="67" t="s">
        <v>83</v>
      </c>
      <c r="F12" s="80" t="s">
        <v>81</v>
      </c>
      <c r="G12" s="80" t="s">
        <v>82</v>
      </c>
      <c r="H12" s="80"/>
      <c r="I12" s="67" t="s">
        <v>215</v>
      </c>
      <c r="J12" s="80" t="s">
        <v>81</v>
      </c>
      <c r="K12" s="85" t="s">
        <v>82</v>
      </c>
    </row>
    <row r="13" spans="1:11" x14ac:dyDescent="0.15">
      <c r="A13" s="64" t="s">
        <v>88</v>
      </c>
      <c r="B13" s="80" t="s">
        <v>81</v>
      </c>
      <c r="C13" s="80" t="s">
        <v>82</v>
      </c>
      <c r="D13" s="81"/>
      <c r="E13" s="67" t="s">
        <v>93</v>
      </c>
      <c r="F13" s="80" t="s">
        <v>81</v>
      </c>
      <c r="G13" s="80" t="s">
        <v>82</v>
      </c>
      <c r="H13" s="80"/>
      <c r="I13" s="67" t="s">
        <v>216</v>
      </c>
      <c r="J13" s="80" t="s">
        <v>81</v>
      </c>
      <c r="K13" s="85" t="s">
        <v>82</v>
      </c>
    </row>
    <row r="14" spans="1:11" x14ac:dyDescent="0.15">
      <c r="A14" s="72" t="s">
        <v>217</v>
      </c>
      <c r="B14" s="75" t="s">
        <v>81</v>
      </c>
      <c r="C14" s="75" t="s">
        <v>82</v>
      </c>
      <c r="D14" s="74"/>
      <c r="E14" s="73" t="s">
        <v>218</v>
      </c>
      <c r="F14" s="75" t="s">
        <v>81</v>
      </c>
      <c r="G14" s="75" t="s">
        <v>82</v>
      </c>
      <c r="H14" s="75"/>
      <c r="I14" s="73" t="s">
        <v>219</v>
      </c>
      <c r="J14" s="75" t="s">
        <v>81</v>
      </c>
      <c r="K14" s="86" t="s">
        <v>82</v>
      </c>
    </row>
    <row r="15" spans="1:11" x14ac:dyDescent="0.15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 x14ac:dyDescent="0.15">
      <c r="A16" s="298" t="s">
        <v>220</v>
      </c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 x14ac:dyDescent="0.15">
      <c r="A17" s="219" t="s">
        <v>221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88"/>
    </row>
    <row r="18" spans="1:11" x14ac:dyDescent="0.15">
      <c r="A18" s="219" t="s">
        <v>222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88"/>
    </row>
    <row r="19" spans="1:11" x14ac:dyDescent="0.15">
      <c r="A19" s="348"/>
      <c r="B19" s="349"/>
      <c r="C19" s="349"/>
      <c r="D19" s="349"/>
      <c r="E19" s="349"/>
      <c r="F19" s="349"/>
      <c r="G19" s="349"/>
      <c r="H19" s="349"/>
      <c r="I19" s="349"/>
      <c r="J19" s="349"/>
      <c r="K19" s="350"/>
    </row>
    <row r="20" spans="1:11" x14ac:dyDescent="0.15">
      <c r="A20" s="304" t="s">
        <v>117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28"/>
    </row>
    <row r="21" spans="1:11" x14ac:dyDescent="0.15">
      <c r="A21" s="304" t="s">
        <v>118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28"/>
    </row>
    <row r="22" spans="1:11" x14ac:dyDescent="0.15">
      <c r="A22" s="304"/>
      <c r="B22" s="305"/>
      <c r="C22" s="305"/>
      <c r="D22" s="305"/>
      <c r="E22" s="305"/>
      <c r="F22" s="305"/>
      <c r="G22" s="305"/>
      <c r="H22" s="305"/>
      <c r="I22" s="305"/>
      <c r="J22" s="305"/>
      <c r="K22" s="328"/>
    </row>
    <row r="23" spans="1:11" x14ac:dyDescent="0.15">
      <c r="A23" s="345"/>
      <c r="B23" s="346"/>
      <c r="C23" s="346"/>
      <c r="D23" s="346"/>
      <c r="E23" s="346"/>
      <c r="F23" s="346"/>
      <c r="G23" s="346"/>
      <c r="H23" s="346"/>
      <c r="I23" s="346"/>
      <c r="J23" s="346"/>
      <c r="K23" s="347"/>
    </row>
    <row r="24" spans="1:11" x14ac:dyDescent="0.15">
      <c r="A24" s="219" t="s">
        <v>123</v>
      </c>
      <c r="B24" s="220"/>
      <c r="C24" s="80" t="s">
        <v>63</v>
      </c>
      <c r="D24" s="80" t="s">
        <v>64</v>
      </c>
      <c r="E24" s="292"/>
      <c r="F24" s="292"/>
      <c r="G24" s="292"/>
      <c r="H24" s="292"/>
      <c r="I24" s="292"/>
      <c r="J24" s="292"/>
      <c r="K24" s="293"/>
    </row>
    <row r="25" spans="1:11" x14ac:dyDescent="0.15">
      <c r="A25" s="83" t="s">
        <v>223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40"/>
    </row>
    <row r="26" spans="1:11" x14ac:dyDescent="0.15">
      <c r="A26" s="341"/>
      <c r="B26" s="341"/>
      <c r="C26" s="341"/>
      <c r="D26" s="341"/>
      <c r="E26" s="341"/>
      <c r="F26" s="341"/>
      <c r="G26" s="341"/>
      <c r="H26" s="341"/>
      <c r="I26" s="341"/>
      <c r="J26" s="341"/>
      <c r="K26" s="341"/>
    </row>
    <row r="27" spans="1:11" x14ac:dyDescent="0.15">
      <c r="A27" s="342" t="s">
        <v>224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4"/>
    </row>
    <row r="28" spans="1:11" x14ac:dyDescent="0.15">
      <c r="A28" s="336" t="s">
        <v>225</v>
      </c>
      <c r="B28" s="337"/>
      <c r="C28" s="337"/>
      <c r="D28" s="337"/>
      <c r="E28" s="337"/>
      <c r="F28" s="337"/>
      <c r="G28" s="337"/>
      <c r="H28" s="337"/>
      <c r="I28" s="337"/>
      <c r="J28" s="337"/>
      <c r="K28" s="338"/>
    </row>
    <row r="29" spans="1:11" x14ac:dyDescent="0.15">
      <c r="A29" s="336"/>
      <c r="B29" s="337"/>
      <c r="C29" s="337"/>
      <c r="D29" s="337"/>
      <c r="E29" s="337"/>
      <c r="F29" s="337"/>
      <c r="G29" s="337"/>
      <c r="H29" s="337"/>
      <c r="I29" s="337"/>
      <c r="J29" s="337"/>
      <c r="K29" s="338"/>
    </row>
    <row r="30" spans="1:11" x14ac:dyDescent="0.15">
      <c r="A30" s="336"/>
      <c r="B30" s="337"/>
      <c r="C30" s="337"/>
      <c r="D30" s="337"/>
      <c r="E30" s="337"/>
      <c r="F30" s="337"/>
      <c r="G30" s="337"/>
      <c r="H30" s="337"/>
      <c r="I30" s="337"/>
      <c r="J30" s="337"/>
      <c r="K30" s="338"/>
    </row>
    <row r="31" spans="1:11" x14ac:dyDescent="0.15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38"/>
    </row>
    <row r="32" spans="1:11" x14ac:dyDescent="0.15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38"/>
    </row>
    <row r="33" spans="1:11" ht="23.1" customHeight="1" x14ac:dyDescent="0.15">
      <c r="A33" s="336"/>
      <c r="B33" s="337"/>
      <c r="C33" s="337"/>
      <c r="D33" s="337"/>
      <c r="E33" s="337"/>
      <c r="F33" s="337"/>
      <c r="G33" s="337"/>
      <c r="H33" s="337"/>
      <c r="I33" s="337"/>
      <c r="J33" s="337"/>
      <c r="K33" s="338"/>
    </row>
    <row r="34" spans="1:11" ht="23.1" customHeight="1" x14ac:dyDescent="0.15">
      <c r="A34" s="304"/>
      <c r="B34" s="305"/>
      <c r="C34" s="305"/>
      <c r="D34" s="305"/>
      <c r="E34" s="305"/>
      <c r="F34" s="305"/>
      <c r="G34" s="305"/>
      <c r="H34" s="305"/>
      <c r="I34" s="305"/>
      <c r="J34" s="305"/>
      <c r="K34" s="328"/>
    </row>
    <row r="35" spans="1:11" ht="23.1" customHeight="1" x14ac:dyDescent="0.15">
      <c r="A35" s="327"/>
      <c r="B35" s="305"/>
      <c r="C35" s="305"/>
      <c r="D35" s="305"/>
      <c r="E35" s="305"/>
      <c r="F35" s="305"/>
      <c r="G35" s="305"/>
      <c r="H35" s="305"/>
      <c r="I35" s="305"/>
      <c r="J35" s="305"/>
      <c r="K35" s="328"/>
    </row>
    <row r="36" spans="1:11" ht="23.1" customHeight="1" x14ac:dyDescent="0.15">
      <c r="A36" s="329"/>
      <c r="B36" s="330"/>
      <c r="C36" s="330"/>
      <c r="D36" s="330"/>
      <c r="E36" s="330"/>
      <c r="F36" s="330"/>
      <c r="G36" s="330"/>
      <c r="H36" s="330"/>
      <c r="I36" s="330"/>
      <c r="J36" s="330"/>
      <c r="K36" s="331"/>
    </row>
    <row r="37" spans="1:11" ht="18.75" customHeight="1" x14ac:dyDescent="0.15">
      <c r="A37" s="332" t="s">
        <v>226</v>
      </c>
      <c r="B37" s="333"/>
      <c r="C37" s="333"/>
      <c r="D37" s="333"/>
      <c r="E37" s="333"/>
      <c r="F37" s="333"/>
      <c r="G37" s="333"/>
      <c r="H37" s="333"/>
      <c r="I37" s="333"/>
      <c r="J37" s="333"/>
      <c r="K37" s="334"/>
    </row>
    <row r="38" spans="1:11" ht="18.75" customHeight="1" x14ac:dyDescent="0.15">
      <c r="A38" s="219" t="s">
        <v>227</v>
      </c>
      <c r="B38" s="220"/>
      <c r="C38" s="220"/>
      <c r="D38" s="292" t="s">
        <v>228</v>
      </c>
      <c r="E38" s="292"/>
      <c r="F38" s="308" t="s">
        <v>229</v>
      </c>
      <c r="G38" s="335"/>
      <c r="H38" s="220" t="s">
        <v>230</v>
      </c>
      <c r="I38" s="220"/>
      <c r="J38" s="220" t="s">
        <v>231</v>
      </c>
      <c r="K38" s="288"/>
    </row>
    <row r="39" spans="1:11" ht="18.75" customHeight="1" x14ac:dyDescent="0.15">
      <c r="A39" s="68" t="s">
        <v>124</v>
      </c>
      <c r="B39" s="220" t="s">
        <v>359</v>
      </c>
      <c r="C39" s="220"/>
      <c r="D39" s="220"/>
      <c r="E39" s="220"/>
      <c r="F39" s="220"/>
      <c r="G39" s="220"/>
      <c r="H39" s="220"/>
      <c r="I39" s="220"/>
      <c r="J39" s="220"/>
      <c r="K39" s="288"/>
    </row>
    <row r="40" spans="1:11" ht="30.95" customHeight="1" x14ac:dyDescent="0.15">
      <c r="A40" s="219" t="s">
        <v>357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88"/>
    </row>
    <row r="41" spans="1:11" ht="18.75" customHeight="1" x14ac:dyDescent="0.15">
      <c r="A41" s="323" t="s">
        <v>352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88"/>
    </row>
    <row r="42" spans="1:11" ht="32.1" customHeight="1" x14ac:dyDescent="0.15">
      <c r="A42" s="72" t="s">
        <v>132</v>
      </c>
      <c r="B42" s="324" t="s">
        <v>232</v>
      </c>
      <c r="C42" s="324"/>
      <c r="D42" s="73" t="s">
        <v>233</v>
      </c>
      <c r="E42" s="74" t="s">
        <v>135</v>
      </c>
      <c r="F42" s="73" t="s">
        <v>136</v>
      </c>
      <c r="G42" s="84">
        <v>45389</v>
      </c>
      <c r="H42" s="325" t="s">
        <v>137</v>
      </c>
      <c r="I42" s="325"/>
      <c r="J42" s="324" t="s">
        <v>138</v>
      </c>
      <c r="K42" s="326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B4:C4"/>
    <mergeCell ref="E4:G4"/>
    <mergeCell ref="H4:I4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zoomScale="80" zoomScaleNormal="80" workbookViewId="0">
      <selection activeCell="O20" sqref="O20"/>
    </sheetView>
  </sheetViews>
  <sheetFormatPr defaultColWidth="9" defaultRowHeight="14.25" x14ac:dyDescent="0.15"/>
  <cols>
    <col min="2" max="7" width="9.375" customWidth="1"/>
    <col min="8" max="8" width="1.25" customWidth="1"/>
    <col min="9" max="14" width="15.625" customWidth="1"/>
  </cols>
  <sheetData>
    <row r="1" spans="1:14" ht="30" customHeight="1" x14ac:dyDescent="0.15">
      <c r="A1" s="259" t="s">
        <v>141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8.5" customHeight="1" x14ac:dyDescent="0.15">
      <c r="A2" s="34" t="s">
        <v>58</v>
      </c>
      <c r="B2" s="261" t="s">
        <v>355</v>
      </c>
      <c r="C2" s="261"/>
      <c r="D2" s="35" t="s">
        <v>65</v>
      </c>
      <c r="E2" s="261" t="s">
        <v>356</v>
      </c>
      <c r="F2" s="261"/>
      <c r="G2" s="261"/>
      <c r="H2" s="266"/>
      <c r="I2" s="49" t="s">
        <v>53</v>
      </c>
      <c r="J2" s="261" t="s">
        <v>54</v>
      </c>
      <c r="K2" s="261"/>
      <c r="L2" s="261"/>
      <c r="M2" s="261"/>
      <c r="N2" s="262"/>
    </row>
    <row r="3" spans="1:14" ht="28.5" customHeight="1" x14ac:dyDescent="0.15">
      <c r="A3" s="265" t="s">
        <v>142</v>
      </c>
      <c r="B3" s="263" t="s">
        <v>143</v>
      </c>
      <c r="C3" s="263"/>
      <c r="D3" s="263"/>
      <c r="E3" s="263"/>
      <c r="F3" s="263"/>
      <c r="G3" s="263"/>
      <c r="H3" s="267"/>
      <c r="I3" s="263" t="s">
        <v>144</v>
      </c>
      <c r="J3" s="263"/>
      <c r="K3" s="263"/>
      <c r="L3" s="263"/>
      <c r="M3" s="263"/>
      <c r="N3" s="264"/>
    </row>
    <row r="4" spans="1:14" ht="28.5" customHeight="1" x14ac:dyDescent="0.15">
      <c r="A4" s="265"/>
      <c r="B4" s="36" t="s">
        <v>108</v>
      </c>
      <c r="C4" s="36" t="s">
        <v>109</v>
      </c>
      <c r="D4" s="37" t="s">
        <v>110</v>
      </c>
      <c r="E4" s="36" t="s">
        <v>111</v>
      </c>
      <c r="F4" s="36" t="s">
        <v>112</v>
      </c>
      <c r="G4" s="36" t="s">
        <v>113</v>
      </c>
      <c r="H4" s="267"/>
      <c r="I4" s="50" t="s">
        <v>353</v>
      </c>
      <c r="J4" s="50" t="s">
        <v>354</v>
      </c>
      <c r="K4" s="50" t="s">
        <v>353</v>
      </c>
      <c r="L4" s="50" t="s">
        <v>354</v>
      </c>
      <c r="M4" s="50" t="s">
        <v>353</v>
      </c>
      <c r="N4" s="50" t="s">
        <v>354</v>
      </c>
    </row>
    <row r="5" spans="1:14" ht="28.5" customHeight="1" x14ac:dyDescent="0.15">
      <c r="A5" s="265"/>
      <c r="B5" s="38"/>
      <c r="C5" s="38"/>
      <c r="D5" s="37"/>
      <c r="E5" s="38"/>
      <c r="F5" s="38"/>
      <c r="G5" s="38"/>
      <c r="H5" s="267"/>
      <c r="I5" s="51" t="s">
        <v>108</v>
      </c>
      <c r="J5" s="51" t="s">
        <v>109</v>
      </c>
      <c r="K5" s="52" t="s">
        <v>110</v>
      </c>
      <c r="L5" s="51" t="s">
        <v>111</v>
      </c>
      <c r="M5" s="51" t="s">
        <v>112</v>
      </c>
      <c r="N5" s="51" t="s">
        <v>113</v>
      </c>
    </row>
    <row r="6" spans="1:14" ht="28.5" customHeight="1" x14ac:dyDescent="0.35">
      <c r="A6" s="39" t="s">
        <v>145</v>
      </c>
      <c r="B6" s="40">
        <f>C6-1</f>
        <v>67</v>
      </c>
      <c r="C6" s="40">
        <f>D6-2</f>
        <v>68</v>
      </c>
      <c r="D6" s="41">
        <v>70</v>
      </c>
      <c r="E6" s="40">
        <f>D6+2</f>
        <v>72</v>
      </c>
      <c r="F6" s="40">
        <f>E6+2</f>
        <v>74</v>
      </c>
      <c r="G6" s="40">
        <f>F6+1</f>
        <v>75</v>
      </c>
      <c r="H6" s="267"/>
      <c r="I6" s="53" t="s">
        <v>234</v>
      </c>
      <c r="J6" s="53" t="s">
        <v>235</v>
      </c>
      <c r="K6" s="53" t="s">
        <v>235</v>
      </c>
      <c r="L6" s="53" t="s">
        <v>236</v>
      </c>
      <c r="M6" s="53" t="s">
        <v>237</v>
      </c>
      <c r="N6" s="54" t="s">
        <v>237</v>
      </c>
    </row>
    <row r="7" spans="1:14" ht="28.5" customHeight="1" x14ac:dyDescent="0.35">
      <c r="A7" s="39" t="s">
        <v>148</v>
      </c>
      <c r="B7" s="40">
        <f t="shared" ref="B7:B8" si="0">C7-4</f>
        <v>100</v>
      </c>
      <c r="C7" s="40">
        <f t="shared" ref="C7:C8" si="1">D7-4</f>
        <v>104</v>
      </c>
      <c r="D7" s="42">
        <v>108</v>
      </c>
      <c r="E7" s="40">
        <f t="shared" ref="E7:E8" si="2">D7+4</f>
        <v>112</v>
      </c>
      <c r="F7" s="40">
        <f>E7+4</f>
        <v>116</v>
      </c>
      <c r="G7" s="40">
        <f t="shared" ref="G7:G8" si="3">F7+6</f>
        <v>122</v>
      </c>
      <c r="H7" s="267"/>
      <c r="I7" s="55" t="s">
        <v>238</v>
      </c>
      <c r="J7" s="55" t="s">
        <v>239</v>
      </c>
      <c r="K7" s="56" t="s">
        <v>240</v>
      </c>
      <c r="L7" s="55" t="s">
        <v>238</v>
      </c>
      <c r="M7" s="55" t="s">
        <v>241</v>
      </c>
      <c r="N7" s="56" t="s">
        <v>146</v>
      </c>
    </row>
    <row r="8" spans="1:14" ht="28.5" customHeight="1" x14ac:dyDescent="0.35">
      <c r="A8" s="39" t="s">
        <v>154</v>
      </c>
      <c r="B8" s="43">
        <f t="shared" si="0"/>
        <v>98</v>
      </c>
      <c r="C8" s="43">
        <f t="shared" si="1"/>
        <v>102</v>
      </c>
      <c r="D8" s="44" t="s">
        <v>152</v>
      </c>
      <c r="E8" s="43">
        <f t="shared" si="2"/>
        <v>110</v>
      </c>
      <c r="F8" s="43">
        <f>E8+5</f>
        <v>115</v>
      </c>
      <c r="G8" s="43">
        <f t="shared" si="3"/>
        <v>121</v>
      </c>
      <c r="H8" s="267"/>
      <c r="I8" s="55" t="s">
        <v>242</v>
      </c>
      <c r="J8" s="55" t="s">
        <v>155</v>
      </c>
      <c r="K8" s="55" t="s">
        <v>243</v>
      </c>
      <c r="L8" s="56" t="s">
        <v>167</v>
      </c>
      <c r="M8" s="57" t="s">
        <v>244</v>
      </c>
      <c r="N8" s="56" t="s">
        <v>245</v>
      </c>
    </row>
    <row r="9" spans="1:14" ht="28.5" customHeight="1" x14ac:dyDescent="0.35">
      <c r="A9" s="39" t="s">
        <v>156</v>
      </c>
      <c r="B9" s="40">
        <f>C9-1.2</f>
        <v>43.599999999999994</v>
      </c>
      <c r="C9" s="40">
        <f>D9-1.2</f>
        <v>44.8</v>
      </c>
      <c r="D9" s="41">
        <v>46</v>
      </c>
      <c r="E9" s="40">
        <f>D9+1.2</f>
        <v>47.2</v>
      </c>
      <c r="F9" s="40">
        <f>E9+1.2</f>
        <v>48.400000000000006</v>
      </c>
      <c r="G9" s="40">
        <f>F9+1.4</f>
        <v>49.800000000000004</v>
      </c>
      <c r="H9" s="267"/>
      <c r="I9" s="55" t="s">
        <v>246</v>
      </c>
      <c r="J9" s="55" t="s">
        <v>161</v>
      </c>
      <c r="K9" s="55" t="s">
        <v>157</v>
      </c>
      <c r="L9" s="55" t="s">
        <v>160</v>
      </c>
      <c r="M9" s="55" t="s">
        <v>247</v>
      </c>
      <c r="N9" s="56" t="s">
        <v>248</v>
      </c>
    </row>
    <row r="10" spans="1:14" ht="28.5" customHeight="1" x14ac:dyDescent="0.35">
      <c r="A10" s="39" t="s">
        <v>158</v>
      </c>
      <c r="B10" s="40">
        <f>C10-0.5</f>
        <v>19.5</v>
      </c>
      <c r="C10" s="40">
        <f>D10-0.5</f>
        <v>20</v>
      </c>
      <c r="D10" s="41">
        <v>20.5</v>
      </c>
      <c r="E10" s="40">
        <f t="shared" ref="E10:G10" si="4">D10+0.5</f>
        <v>21</v>
      </c>
      <c r="F10" s="40">
        <f t="shared" si="4"/>
        <v>21.5</v>
      </c>
      <c r="G10" s="40">
        <f t="shared" si="4"/>
        <v>22</v>
      </c>
      <c r="H10" s="267"/>
      <c r="I10" s="55" t="s">
        <v>249</v>
      </c>
      <c r="J10" s="55" t="s">
        <v>250</v>
      </c>
      <c r="K10" s="55" t="s">
        <v>251</v>
      </c>
      <c r="L10" s="55" t="s">
        <v>252</v>
      </c>
      <c r="M10" s="57" t="s">
        <v>150</v>
      </c>
      <c r="N10" s="56" t="s">
        <v>253</v>
      </c>
    </row>
    <row r="11" spans="1:14" ht="28.5" customHeight="1" x14ac:dyDescent="0.35">
      <c r="A11" s="39" t="s">
        <v>159</v>
      </c>
      <c r="B11" s="40">
        <f>C11-0.7</f>
        <v>18.100000000000001</v>
      </c>
      <c r="C11" s="40">
        <f>D11-0.7</f>
        <v>18.8</v>
      </c>
      <c r="D11" s="41">
        <v>19.5</v>
      </c>
      <c r="E11" s="40">
        <f>D11+0.7</f>
        <v>20.2</v>
      </c>
      <c r="F11" s="40">
        <f>E11+0.7</f>
        <v>20.9</v>
      </c>
      <c r="G11" s="40">
        <f>F11+1</f>
        <v>21.9</v>
      </c>
      <c r="H11" s="267"/>
      <c r="I11" s="58" t="s">
        <v>254</v>
      </c>
      <c r="J11" s="53" t="s">
        <v>255</v>
      </c>
      <c r="K11" s="53" t="s">
        <v>256</v>
      </c>
      <c r="L11" s="53" t="s">
        <v>257</v>
      </c>
      <c r="M11" s="53" t="s">
        <v>161</v>
      </c>
      <c r="N11" s="58" t="s">
        <v>254</v>
      </c>
    </row>
    <row r="12" spans="1:14" ht="28.5" customHeight="1" x14ac:dyDescent="0.35">
      <c r="A12" s="39" t="s">
        <v>162</v>
      </c>
      <c r="B12" s="40">
        <f>C12-0.7</f>
        <v>16.100000000000001</v>
      </c>
      <c r="C12" s="40">
        <f>D12-0.7</f>
        <v>16.8</v>
      </c>
      <c r="D12" s="41">
        <v>17.5</v>
      </c>
      <c r="E12" s="40">
        <f>D12+0.7</f>
        <v>18.2</v>
      </c>
      <c r="F12" s="40">
        <f>E12+0.7</f>
        <v>18.899999999999999</v>
      </c>
      <c r="G12" s="40">
        <f>F12+1</f>
        <v>19.899999999999999</v>
      </c>
      <c r="H12" s="267"/>
      <c r="I12" s="55" t="s">
        <v>243</v>
      </c>
      <c r="J12" s="55" t="s">
        <v>258</v>
      </c>
      <c r="K12" s="55" t="s">
        <v>259</v>
      </c>
      <c r="L12" s="55" t="s">
        <v>157</v>
      </c>
      <c r="M12" s="57" t="s">
        <v>164</v>
      </c>
      <c r="N12" s="56" t="s">
        <v>149</v>
      </c>
    </row>
    <row r="13" spans="1:14" ht="28.5" customHeight="1" x14ac:dyDescent="0.35">
      <c r="A13" s="39" t="s">
        <v>165</v>
      </c>
      <c r="B13" s="40">
        <f>C13-1</f>
        <v>43</v>
      </c>
      <c r="C13" s="40">
        <f>D13-1</f>
        <v>44</v>
      </c>
      <c r="D13" s="41">
        <v>45</v>
      </c>
      <c r="E13" s="40">
        <f>D13+1</f>
        <v>46</v>
      </c>
      <c r="F13" s="40">
        <f>E13+1</f>
        <v>47</v>
      </c>
      <c r="G13" s="40">
        <f>F13+1.5</f>
        <v>48.5</v>
      </c>
      <c r="H13" s="267"/>
      <c r="I13" s="55" t="s">
        <v>260</v>
      </c>
      <c r="J13" s="55" t="s">
        <v>261</v>
      </c>
      <c r="K13" s="55" t="s">
        <v>262</v>
      </c>
      <c r="L13" s="55" t="s">
        <v>157</v>
      </c>
      <c r="M13" s="57" t="s">
        <v>163</v>
      </c>
      <c r="N13" s="56" t="s">
        <v>251</v>
      </c>
    </row>
    <row r="14" spans="1:14" ht="28.5" customHeight="1" x14ac:dyDescent="0.35">
      <c r="A14" s="39" t="s">
        <v>168</v>
      </c>
      <c r="B14" s="40">
        <f>C14</f>
        <v>14.5</v>
      </c>
      <c r="C14" s="40">
        <f>D14-0.5</f>
        <v>14.5</v>
      </c>
      <c r="D14" s="41">
        <v>15</v>
      </c>
      <c r="E14" s="40">
        <f t="shared" ref="E14:G14" si="5">D14+0.5</f>
        <v>15.5</v>
      </c>
      <c r="F14" s="40">
        <f t="shared" si="5"/>
        <v>16</v>
      </c>
      <c r="G14" s="40">
        <f t="shared" si="5"/>
        <v>16.5</v>
      </c>
      <c r="H14" s="267"/>
      <c r="I14" s="55" t="s">
        <v>169</v>
      </c>
      <c r="J14" s="55" t="s">
        <v>169</v>
      </c>
      <c r="K14" s="55" t="s">
        <v>169</v>
      </c>
      <c r="L14" s="55" t="s">
        <v>169</v>
      </c>
      <c r="M14" s="55" t="s">
        <v>169</v>
      </c>
      <c r="N14" s="55" t="s">
        <v>169</v>
      </c>
    </row>
    <row r="15" spans="1:14" ht="28.5" customHeight="1" x14ac:dyDescent="0.35">
      <c r="A15" s="45" t="s">
        <v>170</v>
      </c>
      <c r="B15" s="40">
        <f>C15</f>
        <v>2.7</v>
      </c>
      <c r="C15" s="40">
        <f>D15</f>
        <v>2.7</v>
      </c>
      <c r="D15" s="41">
        <v>2.7</v>
      </c>
      <c r="E15" s="40">
        <f>D15</f>
        <v>2.7</v>
      </c>
      <c r="F15" s="40">
        <f>D15</f>
        <v>2.7</v>
      </c>
      <c r="G15" s="40">
        <f>D15</f>
        <v>2.7</v>
      </c>
      <c r="H15" s="269"/>
      <c r="I15" s="55" t="s">
        <v>169</v>
      </c>
      <c r="J15" s="55" t="s">
        <v>169</v>
      </c>
      <c r="K15" s="55" t="s">
        <v>169</v>
      </c>
      <c r="L15" s="55" t="s">
        <v>169</v>
      </c>
      <c r="M15" s="55" t="s">
        <v>169</v>
      </c>
      <c r="N15" s="55" t="s">
        <v>169</v>
      </c>
    </row>
    <row r="16" spans="1:14" x14ac:dyDescent="0.15">
      <c r="A16" s="46" t="s">
        <v>124</v>
      </c>
      <c r="B16" s="47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4" x14ac:dyDescent="0.15">
      <c r="A17" s="47" t="s">
        <v>171</v>
      </c>
      <c r="B17" s="47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x14ac:dyDescent="0.15">
      <c r="A18" s="48"/>
      <c r="B18" s="48"/>
      <c r="C18" s="48"/>
      <c r="D18" s="48"/>
      <c r="E18" s="48"/>
      <c r="F18" s="48"/>
      <c r="G18" s="48"/>
      <c r="H18" s="48"/>
      <c r="I18" s="46" t="s">
        <v>172</v>
      </c>
      <c r="J18" s="59">
        <v>45389</v>
      </c>
      <c r="K18" s="46" t="s">
        <v>173</v>
      </c>
      <c r="L18" s="46"/>
      <c r="M18" s="46" t="s">
        <v>174</v>
      </c>
      <c r="N18" s="47"/>
    </row>
    <row r="19" spans="1:14" x14ac:dyDescent="0.1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</row>
    <row r="20" spans="1:14" x14ac:dyDescent="0.1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1" spans="1:14" x14ac:dyDescent="0.1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zoomScalePageLayoutView="125" workbookViewId="0">
      <selection activeCell="J25" sqref="J25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8.2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4" t="s">
        <v>263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</row>
    <row r="2" spans="1:15" s="1" customFormat="1" ht="16.5" x14ac:dyDescent="0.3">
      <c r="A2" s="373" t="s">
        <v>264</v>
      </c>
      <c r="B2" s="374" t="s">
        <v>265</v>
      </c>
      <c r="C2" s="374" t="s">
        <v>266</v>
      </c>
      <c r="D2" s="374" t="s">
        <v>267</v>
      </c>
      <c r="E2" s="374" t="s">
        <v>268</v>
      </c>
      <c r="F2" s="374" t="s">
        <v>269</v>
      </c>
      <c r="G2" s="374" t="s">
        <v>270</v>
      </c>
      <c r="H2" s="374" t="s">
        <v>271</v>
      </c>
      <c r="I2" s="3" t="s">
        <v>272</v>
      </c>
      <c r="J2" s="3" t="s">
        <v>273</v>
      </c>
      <c r="K2" s="3" t="s">
        <v>274</v>
      </c>
      <c r="L2" s="3" t="s">
        <v>275</v>
      </c>
      <c r="M2" s="3" t="s">
        <v>276</v>
      </c>
      <c r="N2" s="374" t="s">
        <v>277</v>
      </c>
      <c r="O2" s="374" t="s">
        <v>278</v>
      </c>
    </row>
    <row r="3" spans="1:15" s="1" customFormat="1" ht="16.5" x14ac:dyDescent="0.3">
      <c r="A3" s="373"/>
      <c r="B3" s="375"/>
      <c r="C3" s="375"/>
      <c r="D3" s="375"/>
      <c r="E3" s="375"/>
      <c r="F3" s="375"/>
      <c r="G3" s="375"/>
      <c r="H3" s="375"/>
      <c r="I3" s="3" t="s">
        <v>279</v>
      </c>
      <c r="J3" s="3" t="s">
        <v>279</v>
      </c>
      <c r="K3" s="3" t="s">
        <v>279</v>
      </c>
      <c r="L3" s="3" t="s">
        <v>279</v>
      </c>
      <c r="M3" s="3" t="s">
        <v>279</v>
      </c>
      <c r="N3" s="375"/>
      <c r="O3" s="375"/>
    </row>
    <row r="4" spans="1:15" ht="17.100000000000001" customHeight="1" x14ac:dyDescent="0.15">
      <c r="A4" s="25">
        <v>1</v>
      </c>
      <c r="B4" s="26" t="s">
        <v>280</v>
      </c>
      <c r="C4" s="25" t="s">
        <v>281</v>
      </c>
      <c r="D4" s="24" t="s">
        <v>282</v>
      </c>
      <c r="E4" s="27" t="s">
        <v>59</v>
      </c>
      <c r="F4" s="27" t="s">
        <v>283</v>
      </c>
      <c r="G4" s="25"/>
      <c r="H4" s="25"/>
      <c r="I4" s="25">
        <v>3</v>
      </c>
      <c r="J4" s="25">
        <v>3</v>
      </c>
      <c r="K4" s="25">
        <v>0</v>
      </c>
      <c r="L4" s="25">
        <v>0</v>
      </c>
      <c r="M4" s="25">
        <v>0</v>
      </c>
      <c r="N4" s="25"/>
      <c r="O4" s="25" t="s">
        <v>284</v>
      </c>
    </row>
    <row r="5" spans="1:15" ht="17.100000000000001" customHeight="1" x14ac:dyDescent="0.15">
      <c r="A5" s="25">
        <v>2</v>
      </c>
      <c r="B5" s="26" t="s">
        <v>285</v>
      </c>
      <c r="C5" s="25" t="s">
        <v>281</v>
      </c>
      <c r="D5" s="24" t="s">
        <v>282</v>
      </c>
      <c r="E5" s="27" t="s">
        <v>59</v>
      </c>
      <c r="F5" s="27" t="s">
        <v>283</v>
      </c>
      <c r="G5" s="25"/>
      <c r="H5" s="25"/>
      <c r="I5" s="25">
        <v>4</v>
      </c>
      <c r="J5" s="25">
        <v>2</v>
      </c>
      <c r="K5" s="25">
        <v>0</v>
      </c>
      <c r="L5" s="25">
        <v>0</v>
      </c>
      <c r="M5" s="25">
        <v>1</v>
      </c>
      <c r="N5" s="25"/>
      <c r="O5" s="25" t="s">
        <v>284</v>
      </c>
    </row>
    <row r="6" spans="1:15" ht="17.100000000000001" customHeight="1" x14ac:dyDescent="0.15">
      <c r="A6" s="25">
        <v>3</v>
      </c>
      <c r="B6" s="26" t="s">
        <v>286</v>
      </c>
      <c r="C6" s="25" t="s">
        <v>281</v>
      </c>
      <c r="D6" s="24" t="s">
        <v>287</v>
      </c>
      <c r="E6" s="27" t="s">
        <v>59</v>
      </c>
      <c r="F6" s="27" t="s">
        <v>283</v>
      </c>
      <c r="G6" s="25"/>
      <c r="H6" s="25"/>
      <c r="I6" s="25">
        <v>1</v>
      </c>
      <c r="J6" s="25">
        <v>1</v>
      </c>
      <c r="K6" s="25">
        <v>0</v>
      </c>
      <c r="L6" s="25">
        <v>0</v>
      </c>
      <c r="M6" s="25">
        <v>1</v>
      </c>
      <c r="N6" s="32"/>
      <c r="O6" s="25" t="s">
        <v>284</v>
      </c>
    </row>
    <row r="7" spans="1:15" ht="17.100000000000001" customHeight="1" x14ac:dyDescent="0.15">
      <c r="A7" s="25">
        <v>4</v>
      </c>
      <c r="B7" s="28" t="s">
        <v>288</v>
      </c>
      <c r="C7" s="25" t="s">
        <v>281</v>
      </c>
      <c r="D7" s="29" t="s">
        <v>287</v>
      </c>
      <c r="E7" s="27" t="s">
        <v>59</v>
      </c>
      <c r="F7" s="27" t="s">
        <v>283</v>
      </c>
      <c r="G7" s="25"/>
      <c r="H7" s="25"/>
      <c r="I7" s="25">
        <v>3</v>
      </c>
      <c r="J7" s="25">
        <v>2</v>
      </c>
      <c r="K7" s="25">
        <v>2</v>
      </c>
      <c r="L7" s="25">
        <v>1</v>
      </c>
      <c r="M7" s="25">
        <v>0</v>
      </c>
      <c r="N7" s="32"/>
      <c r="O7" s="25" t="s">
        <v>284</v>
      </c>
    </row>
    <row r="8" spans="1:15" s="2" customFormat="1" x14ac:dyDescent="0.15">
      <c r="A8" s="25">
        <v>5</v>
      </c>
      <c r="B8" s="28" t="s">
        <v>289</v>
      </c>
      <c r="C8" s="25" t="s">
        <v>281</v>
      </c>
      <c r="D8" s="29" t="s">
        <v>290</v>
      </c>
      <c r="E8" s="27" t="s">
        <v>59</v>
      </c>
      <c r="F8" s="27" t="s">
        <v>283</v>
      </c>
      <c r="G8" s="25"/>
      <c r="H8" s="25"/>
      <c r="I8" s="25">
        <v>5</v>
      </c>
      <c r="J8" s="25">
        <v>3</v>
      </c>
      <c r="K8" s="25">
        <v>3</v>
      </c>
      <c r="L8" s="25">
        <v>0</v>
      </c>
      <c r="M8" s="25">
        <v>3</v>
      </c>
      <c r="N8" s="32"/>
      <c r="O8" s="25" t="s">
        <v>284</v>
      </c>
    </row>
    <row r="9" spans="1:15" x14ac:dyDescent="0.15">
      <c r="A9" s="25">
        <v>6</v>
      </c>
      <c r="B9" s="28" t="s">
        <v>291</v>
      </c>
      <c r="C9" s="25" t="s">
        <v>281</v>
      </c>
      <c r="D9" s="29" t="s">
        <v>292</v>
      </c>
      <c r="E9" s="27" t="s">
        <v>59</v>
      </c>
      <c r="F9" s="27" t="s">
        <v>283</v>
      </c>
      <c r="G9" s="25"/>
      <c r="H9" s="25"/>
      <c r="I9" s="25">
        <v>2</v>
      </c>
      <c r="J9" s="25">
        <v>1</v>
      </c>
      <c r="K9" s="25">
        <v>3</v>
      </c>
      <c r="L9" s="25">
        <v>0</v>
      </c>
      <c r="M9" s="25">
        <v>2</v>
      </c>
      <c r="N9" s="32"/>
      <c r="O9" s="25" t="s">
        <v>284</v>
      </c>
    </row>
    <row r="10" spans="1:15" x14ac:dyDescent="0.15">
      <c r="A10" s="365" t="s">
        <v>293</v>
      </c>
      <c r="B10" s="366"/>
      <c r="C10" s="366"/>
      <c r="D10" s="367"/>
      <c r="E10" s="368"/>
      <c r="F10" s="369"/>
      <c r="G10" s="369"/>
      <c r="H10" s="369"/>
      <c r="I10" s="370"/>
      <c r="J10" s="365" t="s">
        <v>294</v>
      </c>
      <c r="K10" s="366"/>
      <c r="L10" s="366"/>
      <c r="M10" s="367"/>
      <c r="N10" s="30"/>
      <c r="O10" s="33"/>
    </row>
    <row r="11" spans="1:15" ht="16.5" x14ac:dyDescent="0.15">
      <c r="A11" s="371" t="s">
        <v>295</v>
      </c>
      <c r="B11" s="372"/>
      <c r="C11" s="372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4:O5 O6:O7 O8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尾期第3批</vt:lpstr>
      <vt:lpstr>尾期尺寸表3批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2024-04-07T02:53:08Z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18CAF17B5E0242738A19278ED79E9538_13</vt:lpwstr>
  </property>
  <property fmtid="{D5CDD505-2E9C-101B-9397-08002B2CF9AE}" pid="3" name="KSOProductBuildVer">
    <vt:lpwstr>2052-12.1.0.16417</vt:lpwstr>
  </property>
</Properties>
</file>