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40" windowHeight="7695"/>
  </bookViews>
  <sheets>
    <sheet name="验货尺寸表 (2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<sst xmlns="http://schemas.openxmlformats.org/spreadsheetml/2006/main" count="151" uniqueCount="68">
  <si>
    <t>QC规格测量表</t>
  </si>
  <si>
    <t>款号</t>
  </si>
  <si>
    <t>TAWWFL92869</t>
  </si>
  <si>
    <t>女款JAECOO冲锋衣</t>
  </si>
  <si>
    <t>样品规格 FINAL SPAC</t>
  </si>
  <si>
    <t>指示规格 FINAL SPAC</t>
  </si>
  <si>
    <t>XS</t>
  </si>
  <si>
    <t>S</t>
  </si>
  <si>
    <t>M</t>
  </si>
  <si>
    <t>L</t>
  </si>
  <si>
    <t>XL</t>
  </si>
  <si>
    <t>XXL</t>
  </si>
  <si>
    <t>XXXL</t>
  </si>
  <si>
    <t>藏蓝</t>
  </si>
  <si>
    <t>150/80B</t>
  </si>
  <si>
    <t>155/84B</t>
  </si>
  <si>
    <t>160/88B</t>
  </si>
  <si>
    <t>165/92B</t>
  </si>
  <si>
    <t>170/96B</t>
  </si>
  <si>
    <t>175/100B</t>
  </si>
  <si>
    <t>180/104B</t>
  </si>
  <si>
    <t xml:space="preserve">XL </t>
  </si>
  <si>
    <t xml:space="preserve">XXL </t>
  </si>
  <si>
    <t>后中长</t>
  </si>
  <si>
    <t>+0.5  +1</t>
  </si>
  <si>
    <t>+1  0</t>
  </si>
  <si>
    <t>+0.5  0</t>
  </si>
  <si>
    <t>+1  +0.5</t>
  </si>
  <si>
    <t>胸围</t>
  </si>
  <si>
    <t>+1  +1</t>
  </si>
  <si>
    <t>腰围</t>
  </si>
  <si>
    <t>+0.5   0</t>
  </si>
  <si>
    <t>下摆</t>
  </si>
  <si>
    <t>+0.5  +0.5</t>
  </si>
  <si>
    <t>总肩宽</t>
  </si>
  <si>
    <t>-0.5  0</t>
  </si>
  <si>
    <t>-0.5 0</t>
  </si>
  <si>
    <t>-0.7  0</t>
  </si>
  <si>
    <t>肩点袖长</t>
  </si>
  <si>
    <t>-1  -0.5</t>
  </si>
  <si>
    <t>-0.5  -1</t>
  </si>
  <si>
    <t>0  -0.5</t>
  </si>
  <si>
    <t>袖肥</t>
  </si>
  <si>
    <t>袖口 拉量</t>
  </si>
  <si>
    <t>+0.8  0</t>
  </si>
  <si>
    <t>0  +0.5</t>
  </si>
  <si>
    <t>+0.7  0</t>
  </si>
  <si>
    <t>+0.4  0</t>
  </si>
  <si>
    <t>+1  +0.6</t>
  </si>
  <si>
    <t>下领围</t>
  </si>
  <si>
    <t>0   0</t>
  </si>
  <si>
    <t xml:space="preserve">0  0 </t>
  </si>
  <si>
    <t>帽高　</t>
  </si>
  <si>
    <t>帽宽</t>
  </si>
  <si>
    <t>+0.5 +0.5</t>
  </si>
  <si>
    <t>内件</t>
  </si>
  <si>
    <t>-0.5 -0.5</t>
  </si>
  <si>
    <t xml:space="preserve">-0.5 0 </t>
  </si>
  <si>
    <t>0  + 0.5</t>
  </si>
  <si>
    <t>-0.5  +0.5</t>
  </si>
  <si>
    <t>袖口 松量</t>
  </si>
  <si>
    <t>+0.3  +0.3</t>
  </si>
  <si>
    <t xml:space="preserve">+0.5 0 </t>
  </si>
  <si>
    <t>+0.4  +0.4</t>
  </si>
  <si>
    <t>+0.3  0</t>
  </si>
  <si>
    <t>0  +0.4</t>
  </si>
  <si>
    <t>+0.6 0</t>
  </si>
  <si>
    <t>0  0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</si>
</sst>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</numFmts>
  <fonts count="83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b/>
      <sz val="11"/>
      <color theme="1"/>
      <name val="宋体"/>
      <charset val="134"/>
    </font>
    <font>
      <b/>
      <sz val="12"/>
      <color theme="1"/>
      <name val="华文细黑"/>
      <charset val="134"/>
    </font>
    <font>
      <b/>
      <sz val="11"/>
      <color theme="1"/>
      <name val="华文楷体"/>
      <charset val="134"/>
    </font>
    <font>
      <sz val="12"/>
      <color theme="1"/>
      <name val="华文细黑"/>
      <charset val="134"/>
    </font>
    <font>
      <sz val="11"/>
      <color theme="1"/>
      <name val="华文楷体"/>
      <charset val="134"/>
    </font>
    <font>
      <sz val="11"/>
      <color theme="1"/>
      <name val="微软雅黑"/>
      <charset val="134"/>
    </font>
    <font>
      <sz val="12"/>
      <color theme="1"/>
      <name val="华文楷体"/>
      <charset val="134"/>
    </font>
    <font>
      <sz val="11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微软雅黑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indexed="8"/>
      <name val="Arial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indexed="8"/>
      <name val="ＭＳ Ｐゴシック"/>
      <charset val="134"/>
    </font>
    <font>
      <sz val="11"/>
      <color indexed="9"/>
      <name val="宋体"/>
      <charset val="134"/>
    </font>
    <font>
      <sz val="11"/>
      <color indexed="9"/>
      <name val="ＭＳ Ｐゴシック"/>
      <charset val="134"/>
    </font>
    <font>
      <sz val="11"/>
      <color indexed="20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sz val="9"/>
      <color rgb="FF000000"/>
      <name val="宋体"/>
      <charset val="134"/>
    </font>
    <font>
      <sz val="11"/>
      <color rgb="FF000000"/>
      <name val="微软雅黑"/>
      <charset val="134"/>
    </font>
    <font>
      <b/>
      <sz val="10"/>
      <color rgb="FF000000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sz val="12"/>
      <name val="宋体"/>
      <charset val="134"/>
    </font>
    <font>
      <sz val="11"/>
      <color theme="1"/>
      <name val="Tahoma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u/>
      <sz val="12"/>
      <color indexed="12"/>
      <name val="宋体"/>
      <charset val="134"/>
    </font>
    <font>
      <u/>
      <sz val="11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b/>
      <sz val="11"/>
      <color indexed="52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sz val="11"/>
      <color indexed="10"/>
      <name val="ＭＳ Ｐゴシック"/>
      <charset val="134"/>
    </font>
    <font>
      <sz val="11"/>
      <color indexed="17"/>
      <name val="ＭＳ Ｐゴシック"/>
      <charset val="134"/>
    </font>
    <font>
      <sz val="11"/>
      <color indexed="62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7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87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0" fillId="3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13" applyNumberFormat="0" applyAlignment="0" applyProtection="0">
      <alignment vertical="center"/>
    </xf>
    <xf numFmtId="0" fontId="23" fillId="5" borderId="14" applyNumberFormat="0" applyAlignment="0" applyProtection="0">
      <alignment vertical="center"/>
    </xf>
    <xf numFmtId="0" fontId="24" fillId="5" borderId="13" applyNumberFormat="0" applyAlignment="0" applyProtection="0">
      <alignment vertical="center"/>
    </xf>
    <xf numFmtId="0" fontId="25" fillId="6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3" fillId="0" borderId="0" applyProtection="0">
      <alignment vertical="top"/>
    </xf>
    <xf numFmtId="0" fontId="34" fillId="0" borderId="0" applyProtection="0"/>
    <xf numFmtId="0" fontId="35" fillId="34" borderId="0" applyProtection="0">
      <alignment vertical="center"/>
    </xf>
    <xf numFmtId="0" fontId="35" fillId="35" borderId="0" applyProtection="0">
      <alignment vertical="center"/>
    </xf>
    <xf numFmtId="0" fontId="35" fillId="36" borderId="0" applyProtection="0">
      <alignment vertical="center"/>
    </xf>
    <xf numFmtId="0" fontId="35" fillId="37" borderId="0" applyProtection="0">
      <alignment vertical="center"/>
    </xf>
    <xf numFmtId="0" fontId="35" fillId="38" borderId="0" applyProtection="0">
      <alignment vertical="center"/>
    </xf>
    <xf numFmtId="0" fontId="35" fillId="39" borderId="0" applyProtection="0">
      <alignment vertical="center"/>
    </xf>
    <xf numFmtId="0" fontId="36" fillId="34" borderId="0" applyProtection="0">
      <alignment vertical="center"/>
    </xf>
    <xf numFmtId="0" fontId="36" fillId="35" borderId="0" applyProtection="0">
      <alignment vertical="center"/>
    </xf>
    <xf numFmtId="0" fontId="36" fillId="36" borderId="0" applyProtection="0">
      <alignment vertical="center"/>
    </xf>
    <xf numFmtId="0" fontId="36" fillId="37" borderId="0" applyProtection="0">
      <alignment vertical="center"/>
    </xf>
    <xf numFmtId="0" fontId="36" fillId="38" borderId="0" applyProtection="0">
      <alignment vertical="center"/>
    </xf>
    <xf numFmtId="0" fontId="36" fillId="39" borderId="0" applyProtection="0">
      <alignment vertical="center"/>
    </xf>
    <xf numFmtId="0" fontId="35" fillId="40" borderId="0" applyProtection="0">
      <alignment vertical="center"/>
    </xf>
    <xf numFmtId="0" fontId="35" fillId="41" borderId="0" applyProtection="0">
      <alignment vertical="center"/>
    </xf>
    <xf numFmtId="0" fontId="35" fillId="42" borderId="0" applyProtection="0">
      <alignment vertical="center"/>
    </xf>
    <xf numFmtId="0" fontId="35" fillId="37" borderId="0" applyProtection="0">
      <alignment vertical="center"/>
    </xf>
    <xf numFmtId="0" fontId="35" fillId="40" borderId="0" applyProtection="0">
      <alignment vertical="center"/>
    </xf>
    <xf numFmtId="0" fontId="35" fillId="43" borderId="0" applyProtection="0">
      <alignment vertical="center"/>
    </xf>
    <xf numFmtId="0" fontId="36" fillId="40" borderId="0" applyProtection="0">
      <alignment vertical="center"/>
    </xf>
    <xf numFmtId="0" fontId="36" fillId="41" borderId="0" applyProtection="0">
      <alignment vertical="center"/>
    </xf>
    <xf numFmtId="0" fontId="36" fillId="42" borderId="0" applyProtection="0">
      <alignment vertical="center"/>
    </xf>
    <xf numFmtId="0" fontId="36" fillId="37" borderId="0" applyProtection="0">
      <alignment vertical="center"/>
    </xf>
    <xf numFmtId="0" fontId="36" fillId="40" borderId="0" applyProtection="0">
      <alignment vertical="center"/>
    </xf>
    <xf numFmtId="0" fontId="36" fillId="43" borderId="0" applyProtection="0">
      <alignment vertical="center"/>
    </xf>
    <xf numFmtId="0" fontId="37" fillId="44" borderId="0" applyProtection="0">
      <alignment vertical="center"/>
    </xf>
    <xf numFmtId="0" fontId="37" fillId="41" borderId="0" applyProtection="0">
      <alignment vertical="center"/>
    </xf>
    <xf numFmtId="0" fontId="37" fillId="42" borderId="0" applyProtection="0">
      <alignment vertical="center"/>
    </xf>
    <xf numFmtId="0" fontId="37" fillId="45" borderId="0" applyProtection="0">
      <alignment vertical="center"/>
    </xf>
    <xf numFmtId="0" fontId="37" fillId="46" borderId="0" applyProtection="0">
      <alignment vertical="center"/>
    </xf>
    <xf numFmtId="0" fontId="37" fillId="47" borderId="0" applyProtection="0">
      <alignment vertical="center"/>
    </xf>
    <xf numFmtId="0" fontId="38" fillId="44" borderId="0" applyProtection="0">
      <alignment vertical="center"/>
    </xf>
    <xf numFmtId="0" fontId="38" fillId="41" borderId="0" applyProtection="0">
      <alignment vertical="center"/>
    </xf>
    <xf numFmtId="0" fontId="38" fillId="42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47" borderId="0" applyProtection="0">
      <alignment vertical="center"/>
    </xf>
    <xf numFmtId="0" fontId="37" fillId="42" borderId="0" applyProtection="0">
      <alignment vertical="center"/>
    </xf>
    <xf numFmtId="0" fontId="37" fillId="48" borderId="0" applyProtection="0">
      <alignment vertical="center"/>
    </xf>
    <xf numFmtId="0" fontId="37" fillId="49" borderId="0" applyProtection="0">
      <alignment vertical="center"/>
    </xf>
    <xf numFmtId="0" fontId="37" fillId="50" borderId="0" applyProtection="0">
      <alignment vertical="center"/>
    </xf>
    <xf numFmtId="0" fontId="37" fillId="45" borderId="0" applyProtection="0">
      <alignment vertical="center"/>
    </xf>
    <xf numFmtId="0" fontId="37" fillId="46" borderId="0" applyProtection="0">
      <alignment vertical="center"/>
    </xf>
    <xf numFmtId="0" fontId="37" fillId="51" borderId="0" applyProtection="0">
      <alignment vertical="center"/>
    </xf>
    <xf numFmtId="0" fontId="39" fillId="35" borderId="0" applyProtection="0">
      <alignment vertical="center"/>
    </xf>
    <xf numFmtId="0" fontId="40" fillId="52" borderId="18" applyProtection="0">
      <alignment vertical="center"/>
    </xf>
    <xf numFmtId="0" fontId="40" fillId="52" borderId="18" applyProtection="0">
      <alignment vertical="center"/>
    </xf>
    <xf numFmtId="0" fontId="40" fillId="52" borderId="18" applyProtection="0">
      <alignment vertical="center"/>
    </xf>
    <xf numFmtId="0" fontId="40" fillId="52" borderId="18" applyProtection="0">
      <alignment vertical="center"/>
    </xf>
    <xf numFmtId="0" fontId="41" fillId="53" borderId="19" applyProtection="0">
      <alignment vertical="center"/>
    </xf>
    <xf numFmtId="0" fontId="42" fillId="0" borderId="0" applyProtection="0">
      <alignment vertical="center"/>
    </xf>
    <xf numFmtId="0" fontId="43" fillId="36" borderId="0" applyProtection="0">
      <alignment vertical="center"/>
    </xf>
    <xf numFmtId="0" fontId="44" fillId="0" borderId="20" applyProtection="0">
      <alignment vertical="center"/>
    </xf>
    <xf numFmtId="0" fontId="45" fillId="0" borderId="21" applyProtection="0">
      <alignment vertical="center"/>
    </xf>
    <xf numFmtId="0" fontId="46" fillId="0" borderId="22" applyProtection="0">
      <alignment vertical="center"/>
    </xf>
    <xf numFmtId="0" fontId="46" fillId="0" borderId="0" applyProtection="0">
      <alignment vertical="center"/>
    </xf>
    <xf numFmtId="0" fontId="47" fillId="39" borderId="18" applyProtection="0">
      <alignment vertical="center"/>
    </xf>
    <xf numFmtId="0" fontId="47" fillId="39" borderId="18" applyProtection="0">
      <alignment vertical="center"/>
    </xf>
    <xf numFmtId="0" fontId="47" fillId="39" borderId="18" applyProtection="0">
      <alignment vertical="center"/>
    </xf>
    <xf numFmtId="0" fontId="47" fillId="39" borderId="18" applyProtection="0">
      <alignment vertical="center"/>
    </xf>
    <xf numFmtId="0" fontId="48" fillId="0" borderId="23" applyProtection="0">
      <alignment vertical="center"/>
    </xf>
    <xf numFmtId="0" fontId="49" fillId="54" borderId="0" applyProtection="0">
      <alignment vertical="center"/>
    </xf>
    <xf numFmtId="0" fontId="50" fillId="0" borderId="0"/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51" fillId="52" borderId="25" applyProtection="0">
      <alignment vertical="center"/>
    </xf>
    <xf numFmtId="0" fontId="51" fillId="52" borderId="25" applyProtection="0">
      <alignment vertical="center"/>
    </xf>
    <xf numFmtId="0" fontId="51" fillId="52" borderId="25" applyProtection="0">
      <alignment vertical="center"/>
    </xf>
    <xf numFmtId="0" fontId="51" fillId="52" borderId="25" applyProtection="0">
      <alignment vertical="center"/>
    </xf>
    <xf numFmtId="0" fontId="51" fillId="52" borderId="25" applyProtection="0">
      <alignment vertical="center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2" fillId="0" borderId="0">
      <alignment horizontal="center" vertical="center"/>
    </xf>
    <xf numFmtId="0" fontId="53" fillId="0" borderId="0">
      <alignment horizontal="center" vertical="top"/>
    </xf>
    <xf numFmtId="0" fontId="53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2" fillId="0" borderId="0">
      <alignment horizontal="center" vertical="center"/>
    </xf>
    <xf numFmtId="0" fontId="53" fillId="0" borderId="0">
      <alignment horizontal="center" vertical="center"/>
    </xf>
    <xf numFmtId="0" fontId="53" fillId="0" borderId="0">
      <alignment horizontal="center" vertical="top"/>
    </xf>
    <xf numFmtId="0" fontId="53" fillId="0" borderId="0">
      <alignment horizontal="center" vertical="center"/>
    </xf>
    <xf numFmtId="0" fontId="54" fillId="0" borderId="0">
      <alignment horizontal="center" vertical="center"/>
    </xf>
    <xf numFmtId="0" fontId="53" fillId="0" borderId="0">
      <alignment horizontal="center" vertical="center"/>
    </xf>
    <xf numFmtId="0" fontId="55" fillId="0" borderId="0" applyProtection="0">
      <alignment vertical="center"/>
    </xf>
    <xf numFmtId="0" fontId="56" fillId="0" borderId="26" applyProtection="0">
      <alignment vertical="center"/>
    </xf>
    <xf numFmtId="0" fontId="56" fillId="0" borderId="26" applyProtection="0">
      <alignment vertical="center"/>
    </xf>
    <xf numFmtId="0" fontId="56" fillId="0" borderId="26" applyProtection="0">
      <alignment vertical="center"/>
    </xf>
    <xf numFmtId="0" fontId="56" fillId="0" borderId="26" applyProtection="0">
      <alignment vertical="center"/>
    </xf>
    <xf numFmtId="0" fontId="56" fillId="0" borderId="26" applyProtection="0">
      <alignment vertical="center"/>
    </xf>
    <xf numFmtId="0" fontId="57" fillId="0" borderId="0" applyProtection="0">
      <alignment vertical="center"/>
    </xf>
    <xf numFmtId="0" fontId="38" fillId="48" borderId="0" applyProtection="0">
      <alignment vertical="center"/>
    </xf>
    <xf numFmtId="0" fontId="38" fillId="49" borderId="0" applyProtection="0">
      <alignment vertical="center"/>
    </xf>
    <xf numFmtId="0" fontId="38" fillId="50" borderId="0" applyProtection="0">
      <alignment vertical="center"/>
    </xf>
    <xf numFmtId="0" fontId="38" fillId="45" borderId="0" applyProtection="0">
      <alignment vertical="center"/>
    </xf>
    <xf numFmtId="0" fontId="38" fillId="46" borderId="0" applyProtection="0">
      <alignment vertical="center"/>
    </xf>
    <xf numFmtId="0" fontId="38" fillId="51" borderId="0" applyProtection="0">
      <alignment vertical="center"/>
    </xf>
    <xf numFmtId="0" fontId="58" fillId="0" borderId="0" applyProtection="0">
      <alignment vertical="center"/>
    </xf>
    <xf numFmtId="0" fontId="59" fillId="53" borderId="19" applyProtection="0">
      <alignment vertical="center"/>
    </xf>
    <xf numFmtId="0" fontId="60" fillId="54" borderId="0" applyProtection="0">
      <alignment vertical="center"/>
    </xf>
    <xf numFmtId="0" fontId="61" fillId="0" borderId="0">
      <alignment vertical="center"/>
    </xf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35" fillId="55" borderId="24" applyProtection="0">
      <alignment vertical="center"/>
    </xf>
    <xf numFmtId="0" fontId="62" fillId="0" borderId="23" applyProtection="0">
      <alignment vertical="center"/>
    </xf>
    <xf numFmtId="9" fontId="35" fillId="0" borderId="0" applyProtection="0">
      <alignment vertical="center"/>
    </xf>
    <xf numFmtId="0" fontId="63" fillId="0" borderId="0" applyProtection="0"/>
    <xf numFmtId="0" fontId="64" fillId="0" borderId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39" fillId="35" borderId="0" applyProtection="0">
      <alignment vertical="center"/>
    </xf>
    <xf numFmtId="0" fontId="65" fillId="0" borderId="0" applyProtection="0">
      <alignment vertical="center"/>
    </xf>
    <xf numFmtId="0" fontId="35" fillId="0" borderId="0">
      <alignment vertical="center"/>
    </xf>
    <xf numFmtId="0" fontId="66" fillId="0" borderId="0"/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7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3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0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3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3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35" fillId="0" borderId="0" applyProtection="0">
      <alignment vertical="center"/>
    </xf>
    <xf numFmtId="0" fontId="65" fillId="0" borderId="0"/>
    <xf numFmtId="0" fontId="65" fillId="0" borderId="0"/>
    <xf numFmtId="0" fontId="65" fillId="0" borderId="0" applyProtection="0"/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35" fillId="0" borderId="0" applyProtection="0">
      <alignment vertical="center"/>
    </xf>
    <xf numFmtId="0" fontId="35" fillId="0" borderId="0" applyProtection="0">
      <alignment vertical="center"/>
    </xf>
    <xf numFmtId="0" fontId="3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/>
    <xf numFmtId="0" fontId="65" fillId="0" borderId="0">
      <alignment vertical="top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top"/>
    </xf>
    <xf numFmtId="0" fontId="35" fillId="0" borderId="0">
      <alignment vertical="center"/>
    </xf>
    <xf numFmtId="0" fontId="65" fillId="0" borderId="0"/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>
      <alignment vertical="top"/>
    </xf>
    <xf numFmtId="0" fontId="65" fillId="0" borderId="0" applyProtection="0"/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/>
    <xf numFmtId="0" fontId="65" fillId="0" borderId="0">
      <alignment vertical="center"/>
    </xf>
    <xf numFmtId="0" fontId="65" fillId="0" borderId="0">
      <alignment vertical="center"/>
    </xf>
    <xf numFmtId="0" fontId="10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0" fillId="0" borderId="0">
      <alignment vertical="center"/>
    </xf>
    <xf numFmtId="0" fontId="35" fillId="0" borderId="0">
      <alignment vertical="center"/>
    </xf>
    <xf numFmtId="0" fontId="68" fillId="0" borderId="0">
      <alignment vertical="center"/>
    </xf>
    <xf numFmtId="0" fontId="68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7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/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8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5" fillId="0" borderId="0"/>
    <xf numFmtId="0" fontId="65" fillId="0" borderId="0"/>
    <xf numFmtId="0" fontId="10" fillId="0" borderId="0"/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7" fillId="0" borderId="0"/>
    <xf numFmtId="0" fontId="10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6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7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10" fillId="0" borderId="0">
      <alignment vertical="center"/>
    </xf>
    <xf numFmtId="0" fontId="10" fillId="0" borderId="0">
      <alignment vertical="center"/>
    </xf>
    <xf numFmtId="0" fontId="67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7" fillId="0" borderId="0">
      <alignment vertical="center"/>
    </xf>
    <xf numFmtId="0" fontId="65" fillId="0" borderId="0" applyProtection="0">
      <alignment vertical="center"/>
    </xf>
    <xf numFmtId="0" fontId="65" fillId="0" borderId="0" applyProtection="0">
      <alignment vertical="center"/>
    </xf>
    <xf numFmtId="0" fontId="69" fillId="0" borderId="0">
      <alignment vertical="center"/>
    </xf>
    <xf numFmtId="0" fontId="69" fillId="0" borderId="0">
      <alignment vertical="center"/>
    </xf>
    <xf numFmtId="0" fontId="70" fillId="0" borderId="0">
      <alignment vertical="center"/>
    </xf>
    <xf numFmtId="0" fontId="71" fillId="52" borderId="25" applyProtection="0">
      <alignment vertical="center"/>
    </xf>
    <xf numFmtId="0" fontId="71" fillId="52" borderId="25" applyProtection="0">
      <alignment vertical="center"/>
    </xf>
    <xf numFmtId="0" fontId="71" fillId="52" borderId="25" applyProtection="0">
      <alignment vertical="center"/>
    </xf>
    <xf numFmtId="0" fontId="71" fillId="52" borderId="25" applyProtection="0">
      <alignment vertical="center"/>
    </xf>
    <xf numFmtId="0" fontId="71" fillId="52" borderId="25" applyProtection="0">
      <alignment vertical="center"/>
    </xf>
    <xf numFmtId="0" fontId="72" fillId="35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0" fontId="43" fillId="36" borderId="0" applyProtection="0">
      <alignment vertical="center"/>
    </xf>
    <xf numFmtId="40" fontId="35" fillId="0" borderId="0" applyProtection="0">
      <alignment vertical="center"/>
    </xf>
    <xf numFmtId="38" fontId="35" fillId="0" borderId="0" applyProtection="0">
      <alignment vertical="center"/>
    </xf>
    <xf numFmtId="0" fontId="73" fillId="0" borderId="26" applyProtection="0">
      <alignment vertical="center"/>
    </xf>
    <xf numFmtId="0" fontId="73" fillId="0" borderId="26" applyProtection="0">
      <alignment vertical="center"/>
    </xf>
    <xf numFmtId="0" fontId="73" fillId="0" borderId="26" applyProtection="0">
      <alignment vertical="center"/>
    </xf>
    <xf numFmtId="0" fontId="73" fillId="0" borderId="26" applyProtection="0">
      <alignment vertical="center"/>
    </xf>
    <xf numFmtId="0" fontId="73" fillId="0" borderId="26" applyProtection="0">
      <alignment vertical="center"/>
    </xf>
    <xf numFmtId="0" fontId="74" fillId="52" borderId="18" applyProtection="0">
      <alignment vertical="center"/>
    </xf>
    <xf numFmtId="0" fontId="74" fillId="52" borderId="18" applyProtection="0">
      <alignment vertical="center"/>
    </xf>
    <xf numFmtId="0" fontId="74" fillId="52" borderId="18" applyProtection="0">
      <alignment vertical="center"/>
    </xf>
    <xf numFmtId="0" fontId="74" fillId="52" borderId="18" applyProtection="0">
      <alignment vertical="center"/>
    </xf>
    <xf numFmtId="0" fontId="75" fillId="0" borderId="20" applyProtection="0">
      <alignment vertical="center"/>
    </xf>
    <xf numFmtId="0" fontId="76" fillId="0" borderId="21" applyProtection="0">
      <alignment vertical="center"/>
    </xf>
    <xf numFmtId="0" fontId="77" fillId="0" borderId="22" applyProtection="0">
      <alignment vertical="center"/>
    </xf>
    <xf numFmtId="0" fontId="77" fillId="0" borderId="0" applyProtection="0">
      <alignment vertical="center"/>
    </xf>
    <xf numFmtId="0" fontId="78" fillId="0" borderId="0" applyProtection="0">
      <alignment vertical="center"/>
    </xf>
    <xf numFmtId="0" fontId="79" fillId="36" borderId="0" applyProtection="0">
      <alignment vertical="center"/>
    </xf>
    <xf numFmtId="43" fontId="35" fillId="0" borderId="0" applyProtection="0">
      <alignment vertical="center"/>
    </xf>
    <xf numFmtId="41" fontId="35" fillId="0" borderId="0" applyProtection="0">
      <alignment vertical="center"/>
    </xf>
    <xf numFmtId="0" fontId="80" fillId="39" borderId="18" applyProtection="0">
      <alignment vertical="center"/>
    </xf>
    <xf numFmtId="0" fontId="80" fillId="39" borderId="18" applyProtection="0">
      <alignment vertical="center"/>
    </xf>
    <xf numFmtId="0" fontId="80" fillId="39" borderId="18" applyProtection="0">
      <alignment vertical="center"/>
    </xf>
    <xf numFmtId="0" fontId="80" fillId="39" borderId="18" applyProtection="0">
      <alignment vertical="center"/>
    </xf>
    <xf numFmtId="0" fontId="49" fillId="54" borderId="0" applyProtection="0">
      <alignment vertical="center"/>
    </xf>
    <xf numFmtId="0" fontId="49" fillId="54" borderId="0" applyProtection="0">
      <alignment vertical="center"/>
    </xf>
    <xf numFmtId="0" fontId="49" fillId="54" borderId="0" applyProtection="0">
      <alignment vertical="center"/>
    </xf>
    <xf numFmtId="0" fontId="81" fillId="0" borderId="0" applyProtection="0">
      <alignment vertical="center"/>
    </xf>
    <xf numFmtId="176" fontId="35" fillId="0" borderId="0" applyProtection="0">
      <alignment vertical="center"/>
    </xf>
    <xf numFmtId="177" fontId="35" fillId="0" borderId="0" applyProtection="0">
      <alignment vertical="center"/>
    </xf>
    <xf numFmtId="0" fontId="34" fillId="0" borderId="0" applyProtection="0"/>
    <xf numFmtId="0" fontId="34" fillId="0" borderId="0" applyProtection="0"/>
    <xf numFmtId="0" fontId="65" fillId="0" borderId="0">
      <alignment vertical="center"/>
    </xf>
    <xf numFmtId="0" fontId="82" fillId="0" borderId="0">
      <alignment vertical="center"/>
    </xf>
  </cellStyleXfs>
  <cellXfs count="32">
    <xf numFmtId="0" fontId="0" fillId="0" borderId="0" xfId="0"/>
    <xf numFmtId="0" fontId="1" fillId="2" borderId="0" xfId="283" applyFont="1" applyFill="1" applyAlignment="1">
      <alignment horizontal="center" vertical="center"/>
    </xf>
    <xf numFmtId="0" fontId="2" fillId="2" borderId="0" xfId="283" applyFont="1" applyFill="1" applyAlignment="1">
      <alignment horizontal="center" vertical="center"/>
    </xf>
    <xf numFmtId="0" fontId="3" fillId="2" borderId="0" xfId="283" applyFont="1" applyFill="1" applyBorder="1" applyAlignment="1">
      <alignment horizontal="center" vertical="center"/>
    </xf>
    <xf numFmtId="0" fontId="1" fillId="2" borderId="0" xfId="283" applyFont="1" applyFill="1" applyBorder="1" applyAlignment="1">
      <alignment horizontal="center" vertical="center"/>
    </xf>
    <xf numFmtId="0" fontId="3" fillId="2" borderId="1" xfId="248" applyFont="1" applyFill="1" applyBorder="1" applyAlignment="1">
      <alignment horizontal="center" vertical="center"/>
    </xf>
    <xf numFmtId="0" fontId="4" fillId="0" borderId="2" xfId="269" applyFont="1" applyFill="1" applyBorder="1" applyAlignment="1">
      <alignment horizontal="center" vertical="center"/>
    </xf>
    <xf numFmtId="0" fontId="5" fillId="0" borderId="3" xfId="270" applyFont="1" applyBorder="1" applyAlignment="1">
      <alignment horizontal="center" vertical="center"/>
    </xf>
    <xf numFmtId="0" fontId="3" fillId="2" borderId="4" xfId="283" applyFont="1" applyFill="1" applyBorder="1" applyAlignment="1" applyProtection="1">
      <alignment horizontal="center" vertical="center"/>
    </xf>
    <xf numFmtId="0" fontId="3" fillId="2" borderId="2" xfId="283" applyFont="1" applyFill="1" applyBorder="1" applyAlignment="1">
      <alignment horizontal="center" vertical="center"/>
    </xf>
    <xf numFmtId="0" fontId="6" fillId="0" borderId="2" xfId="269" applyFont="1" applyFill="1" applyBorder="1" applyAlignment="1">
      <alignment horizontal="center" vertical="center"/>
    </xf>
    <xf numFmtId="0" fontId="7" fillId="2" borderId="2" xfId="269" applyFont="1" applyFill="1" applyBorder="1" applyAlignment="1">
      <alignment horizontal="center" vertical="center"/>
    </xf>
    <xf numFmtId="0" fontId="8" fillId="2" borderId="5" xfId="390" applyFont="1" applyFill="1" applyBorder="1" applyAlignment="1">
      <alignment horizontal="center" vertical="center"/>
    </xf>
    <xf numFmtId="0" fontId="8" fillId="2" borderId="3" xfId="390" applyFont="1" applyFill="1" applyBorder="1" applyAlignment="1">
      <alignment horizontal="center" vertical="center"/>
    </xf>
    <xf numFmtId="0" fontId="9" fillId="0" borderId="2" xfId="269" applyFont="1" applyFill="1" applyBorder="1" applyAlignment="1">
      <alignment horizontal="center" vertical="center"/>
    </xf>
    <xf numFmtId="0" fontId="9" fillId="0" borderId="2" xfId="269" applyFont="1" applyFill="1" applyBorder="1" applyAlignment="1">
      <alignment horizontal="center" vertical="center" wrapText="1"/>
    </xf>
    <xf numFmtId="0" fontId="10" fillId="2" borderId="0" xfId="315" applyFont="1" applyFill="1" applyAlignment="1">
      <alignment horizontal="center" vertical="center"/>
    </xf>
    <xf numFmtId="0" fontId="2" fillId="2" borderId="0" xfId="283" applyFont="1" applyFill="1" applyBorder="1" applyAlignment="1">
      <alignment horizontal="center" vertical="center"/>
    </xf>
    <xf numFmtId="0" fontId="1" fillId="2" borderId="6" xfId="283" applyFont="1" applyFill="1" applyBorder="1" applyAlignment="1">
      <alignment horizontal="center" vertical="center"/>
    </xf>
    <xf numFmtId="0" fontId="11" fillId="2" borderId="2" xfId="283" applyFont="1" applyFill="1" applyBorder="1" applyAlignment="1">
      <alignment horizontal="center" vertical="center"/>
    </xf>
    <xf numFmtId="0" fontId="1" fillId="2" borderId="2" xfId="283" applyFont="1" applyFill="1" applyBorder="1" applyAlignment="1">
      <alignment horizontal="center" vertical="center"/>
    </xf>
    <xf numFmtId="0" fontId="2" fillId="2" borderId="2" xfId="283" applyFont="1" applyFill="1" applyBorder="1" applyAlignment="1">
      <alignment horizontal="center" vertical="center"/>
    </xf>
    <xf numFmtId="0" fontId="11" fillId="2" borderId="2" xfId="283" applyFont="1" applyFill="1" applyBorder="1" applyAlignment="1">
      <alignment horizontal="center" vertical="center"/>
    </xf>
    <xf numFmtId="49" fontId="2" fillId="2" borderId="2" xfId="283" applyNumberFormat="1" applyFont="1" applyFill="1" applyBorder="1" applyAlignment="1">
      <alignment horizontal="center" vertical="center"/>
    </xf>
    <xf numFmtId="49" fontId="12" fillId="2" borderId="2" xfId="390" applyNumberFormat="1" applyFont="1" applyFill="1" applyBorder="1" applyAlignment="1">
      <alignment horizontal="center" vertical="center"/>
    </xf>
    <xf numFmtId="49" fontId="11" fillId="2" borderId="2" xfId="315" applyNumberFormat="1" applyFont="1" applyFill="1" applyBorder="1" applyAlignment="1">
      <alignment horizontal="center" vertical="center"/>
    </xf>
    <xf numFmtId="49" fontId="2" fillId="2" borderId="2" xfId="315" applyNumberFormat="1" applyFont="1" applyFill="1" applyBorder="1" applyAlignment="1">
      <alignment horizontal="center" vertical="center"/>
    </xf>
    <xf numFmtId="0" fontId="1" fillId="2" borderId="7" xfId="283" applyFont="1" applyFill="1" applyBorder="1" applyAlignment="1">
      <alignment horizontal="center" vertical="center"/>
    </xf>
    <xf numFmtId="49" fontId="2" fillId="2" borderId="8" xfId="283" applyNumberFormat="1" applyFont="1" applyFill="1" applyBorder="1" applyAlignment="1">
      <alignment horizontal="center" vertical="center"/>
    </xf>
    <xf numFmtId="49" fontId="2" fillId="2" borderId="9" xfId="283" applyNumberFormat="1" applyFont="1" applyFill="1" applyBorder="1" applyAlignment="1">
      <alignment horizontal="center" vertical="center"/>
    </xf>
    <xf numFmtId="0" fontId="13" fillId="2" borderId="0" xfId="315" applyFont="1" applyFill="1" applyAlignment="1">
      <alignment horizontal="center" vertical="center"/>
    </xf>
    <xf numFmtId="0" fontId="11" fillId="2" borderId="0" xfId="283" applyFont="1" applyFill="1" applyAlignment="1">
      <alignment horizontal="center" vertical="center"/>
    </xf>
  </cellXfs>
  <cellStyles count="48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_TOREAD - 11AW - 新加7款 - 核价表 - 2011.03.0 4" xfId="49"/>
    <cellStyle name="_探路者11AW面辅料大货汇总表（包含供应商联系方式）（有图）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アクセント 1" xfId="57"/>
    <cellStyle name="20% - アクセント 2" xfId="58"/>
    <cellStyle name="20% - アクセント 3" xfId="59"/>
    <cellStyle name="20% - アクセント 4" xfId="60"/>
    <cellStyle name="20% - アクセント 5" xfId="61"/>
    <cellStyle name="20% - アクセント 6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アクセント 1" xfId="69"/>
    <cellStyle name="40% - アクセント 2" xfId="70"/>
    <cellStyle name="40% - アクセント 3" xfId="71"/>
    <cellStyle name="40% - アクセント 4" xfId="72"/>
    <cellStyle name="40% - アクセント 5" xfId="73"/>
    <cellStyle name="40% - アクセント 6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アクセント 1" xfId="81"/>
    <cellStyle name="60% - アクセント 2" xfId="82"/>
    <cellStyle name="60% - アクセント 3" xfId="83"/>
    <cellStyle name="60% - アクセント 4" xfId="84"/>
    <cellStyle name="60% - アクセント 5" xfId="85"/>
    <cellStyle name="60% - アクセント 6" xfId="86"/>
    <cellStyle name="60% - 强调文字颜色 3 2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Calculation" xfId="95"/>
    <cellStyle name="Calculation 2" xfId="96"/>
    <cellStyle name="Calculation 3" xfId="97"/>
    <cellStyle name="Calculation 4" xfId="98"/>
    <cellStyle name="Check Cell" xfId="99"/>
    <cellStyle name="Explanatory Text" xfId="100"/>
    <cellStyle name="Good" xfId="101"/>
    <cellStyle name="Heading 1" xfId="102"/>
    <cellStyle name="Heading 2" xfId="103"/>
    <cellStyle name="Heading 3" xfId="104"/>
    <cellStyle name="Heading 4" xfId="105"/>
    <cellStyle name="Input" xfId="106"/>
    <cellStyle name="Input 2" xfId="107"/>
    <cellStyle name="Input 3" xfId="108"/>
    <cellStyle name="Input 4" xfId="109"/>
    <cellStyle name="Linked Cell" xfId="110"/>
    <cellStyle name="Neutral" xfId="111"/>
    <cellStyle name="Normal_71125A_SRX 500 JKT BOM" xfId="112"/>
    <cellStyle name="Note" xfId="113"/>
    <cellStyle name="Note 2" xfId="114"/>
    <cellStyle name="Note 3" xfId="115"/>
    <cellStyle name="Note 4" xfId="116"/>
    <cellStyle name="Note 5" xfId="117"/>
    <cellStyle name="Output" xfId="118"/>
    <cellStyle name="Output 2" xfId="119"/>
    <cellStyle name="Output 3" xfId="120"/>
    <cellStyle name="Output 4" xfId="121"/>
    <cellStyle name="Output 5" xfId="122"/>
    <cellStyle name="S10" xfId="123"/>
    <cellStyle name="S10 2" xfId="124"/>
    <cellStyle name="S11" xfId="125"/>
    <cellStyle name="S11 2" xfId="126"/>
    <cellStyle name="S12" xfId="127"/>
    <cellStyle name="S13" xfId="128"/>
    <cellStyle name="S13 2" xfId="129"/>
    <cellStyle name="S15" xfId="130"/>
    <cellStyle name="S16" xfId="131"/>
    <cellStyle name="S7 2" xfId="132"/>
    <cellStyle name="S8 2" xfId="133"/>
    <cellStyle name="S9" xfId="134"/>
    <cellStyle name="S9 2" xfId="135"/>
    <cellStyle name="S9 2 2" xfId="136"/>
    <cellStyle name="Title" xfId="137"/>
    <cellStyle name="Total" xfId="138"/>
    <cellStyle name="Total 2" xfId="139"/>
    <cellStyle name="Total 3" xfId="140"/>
    <cellStyle name="Total 4" xfId="141"/>
    <cellStyle name="Total 5" xfId="142"/>
    <cellStyle name="Warning Text" xfId="143"/>
    <cellStyle name="アクセント 1" xfId="144"/>
    <cellStyle name="アクセント 2" xfId="145"/>
    <cellStyle name="アクセント 3" xfId="146"/>
    <cellStyle name="アクセント 4" xfId="147"/>
    <cellStyle name="アクセント 5" xfId="148"/>
    <cellStyle name="アクセント 6" xfId="149"/>
    <cellStyle name="タイトル" xfId="150"/>
    <cellStyle name="チェック セル" xfId="151"/>
    <cellStyle name="どちらでもない" xfId="152"/>
    <cellStyle name="ハイパーリンク_組曲プレゼン.xls" xfId="153"/>
    <cellStyle name="メモ" xfId="154"/>
    <cellStyle name="メモ 2" xfId="155"/>
    <cellStyle name="メモ 3" xfId="156"/>
    <cellStyle name="メモ 4" xfId="157"/>
    <cellStyle name="メモ 5" xfId="158"/>
    <cellStyle name="リンク セル" xfId="159"/>
    <cellStyle name="百分比 2" xfId="160"/>
    <cellStyle name="標準_組曲プレゼン.xls" xfId="161"/>
    <cellStyle name="表示済みのハイパーリンク_組曲プレゼン.xls" xfId="162"/>
    <cellStyle name="差_2011秋冬季生产放量表2-9(韩姐原始单)" xfId="163"/>
    <cellStyle name="差_YKK 拉链大货报价09.12.09" xfId="164"/>
    <cellStyle name="差_服装" xfId="165"/>
    <cellStyle name="差_服装_1" xfId="166"/>
    <cellStyle name="差_童装" xfId="167"/>
    <cellStyle name="差_下单表" xfId="168"/>
    <cellStyle name="差_鞋品" xfId="169"/>
    <cellStyle name="差_鞋品_1" xfId="170"/>
    <cellStyle name="差_装备" xfId="171"/>
    <cellStyle name="常规 10" xfId="172"/>
    <cellStyle name="常规 10 10" xfId="173"/>
    <cellStyle name="常规 10 2" xfId="174"/>
    <cellStyle name="常规 100" xfId="175"/>
    <cellStyle name="常规 100 2" xfId="176"/>
    <cellStyle name="常规 101" xfId="177"/>
    <cellStyle name="常规 101 2" xfId="178"/>
    <cellStyle name="常规 102" xfId="179"/>
    <cellStyle name="常规 102 2" xfId="180"/>
    <cellStyle name="常规 103" xfId="181"/>
    <cellStyle name="常规 105" xfId="182"/>
    <cellStyle name="常规 105 2" xfId="183"/>
    <cellStyle name="常规 106" xfId="184"/>
    <cellStyle name="常规 106 2" xfId="185"/>
    <cellStyle name="常规 109" xfId="186"/>
    <cellStyle name="常规 109 2" xfId="187"/>
    <cellStyle name="常规 11" xfId="188"/>
    <cellStyle name="常规 110" xfId="189"/>
    <cellStyle name="常规 111" xfId="190"/>
    <cellStyle name="常规 113" xfId="191"/>
    <cellStyle name="常规 114" xfId="192"/>
    <cellStyle name="常规 114 2" xfId="193"/>
    <cellStyle name="常规 115" xfId="194"/>
    <cellStyle name="常规 115 2" xfId="195"/>
    <cellStyle name="常规 116" xfId="196"/>
    <cellStyle name="常规 116 2" xfId="197"/>
    <cellStyle name="常规 117" xfId="198"/>
    <cellStyle name="常规 117 2" xfId="199"/>
    <cellStyle name="常规 118" xfId="200"/>
    <cellStyle name="常规 118 2" xfId="201"/>
    <cellStyle name="常规 12" xfId="202"/>
    <cellStyle name="常规 12 2" xfId="203"/>
    <cellStyle name="常规 122" xfId="204"/>
    <cellStyle name="常规 122 2" xfId="205"/>
    <cellStyle name="常规 13" xfId="206"/>
    <cellStyle name="常规 13 2" xfId="207"/>
    <cellStyle name="常规 13 3" xfId="208"/>
    <cellStyle name="常规 135" xfId="209"/>
    <cellStyle name="常规 136" xfId="210"/>
    <cellStyle name="常规 137" xfId="211"/>
    <cellStyle name="常规 138" xfId="212"/>
    <cellStyle name="常规 139" xfId="213"/>
    <cellStyle name="常规 14" xfId="214"/>
    <cellStyle name="常规 141" xfId="215"/>
    <cellStyle name="常规 141 2" xfId="216"/>
    <cellStyle name="常规 142" xfId="217"/>
    <cellStyle name="常规 142 2" xfId="218"/>
    <cellStyle name="常规 145" xfId="219"/>
    <cellStyle name="常规 145 2" xfId="220"/>
    <cellStyle name="常规 146" xfId="221"/>
    <cellStyle name="常规 146 2" xfId="222"/>
    <cellStyle name="常规 148" xfId="223"/>
    <cellStyle name="常规 149" xfId="224"/>
    <cellStyle name="常规 149 2" xfId="225"/>
    <cellStyle name="常规 15" xfId="226"/>
    <cellStyle name="常规 15 2" xfId="227"/>
    <cellStyle name="常规 150" xfId="228"/>
    <cellStyle name="常规 150 2" xfId="229"/>
    <cellStyle name="常规 151" xfId="230"/>
    <cellStyle name="常规 152" xfId="231"/>
    <cellStyle name="常规 153" xfId="232"/>
    <cellStyle name="常规 153 2" xfId="233"/>
    <cellStyle name="常规 155" xfId="234"/>
    <cellStyle name="常规 155 2" xfId="235"/>
    <cellStyle name="常规 156" xfId="236"/>
    <cellStyle name="常规 156 2" xfId="237"/>
    <cellStyle name="常规 157" xfId="238"/>
    <cellStyle name="常规 157 2" xfId="239"/>
    <cellStyle name="常规 158" xfId="240"/>
    <cellStyle name="常规 16" xfId="241"/>
    <cellStyle name="常规 16 2" xfId="242"/>
    <cellStyle name="常规 163" xfId="243"/>
    <cellStyle name="常规 17" xfId="244"/>
    <cellStyle name="常规 18" xfId="245"/>
    <cellStyle name="常规 18 2" xfId="246"/>
    <cellStyle name="常规 19" xfId="247"/>
    <cellStyle name="常规 2" xfId="248"/>
    <cellStyle name="常规 2 10" xfId="249"/>
    <cellStyle name="常规 2 11" xfId="250"/>
    <cellStyle name="常规 2 12" xfId="251"/>
    <cellStyle name="常规 2 13" xfId="252"/>
    <cellStyle name="常规 2 2" xfId="253"/>
    <cellStyle name="常规 2 2 2" xfId="254"/>
    <cellStyle name="常规 2 3" xfId="255"/>
    <cellStyle name="常规 2 3 2" xfId="256"/>
    <cellStyle name="常规 2 4" xfId="257"/>
    <cellStyle name="常规 2 5" xfId="258"/>
    <cellStyle name="常规 2 5 2" xfId="259"/>
    <cellStyle name="常规 2 5_152" xfId="260"/>
    <cellStyle name="常规 2 6" xfId="261"/>
    <cellStyle name="常规 2 7" xfId="262"/>
    <cellStyle name="常规 2 8" xfId="263"/>
    <cellStyle name="常规 2 9" xfId="264"/>
    <cellStyle name="常规 20" xfId="265"/>
    <cellStyle name="常规 21" xfId="266"/>
    <cellStyle name="常规 21 2" xfId="267"/>
    <cellStyle name="常规 22" xfId="268"/>
    <cellStyle name="常规 23" xfId="269"/>
    <cellStyle name="常规 23 2" xfId="270"/>
    <cellStyle name="常规 23 3" xfId="271"/>
    <cellStyle name="常规 23 3 2" xfId="272"/>
    <cellStyle name="常规 24" xfId="273"/>
    <cellStyle name="常规 24 2" xfId="274"/>
    <cellStyle name="常规 25" xfId="275"/>
    <cellStyle name="常规 25 2" xfId="276"/>
    <cellStyle name="常规 26" xfId="277"/>
    <cellStyle name="常规 27" xfId="278"/>
    <cellStyle name="常规 28" xfId="279"/>
    <cellStyle name="常规 28 2" xfId="280"/>
    <cellStyle name="常规 29" xfId="281"/>
    <cellStyle name="常规 29 2" xfId="282"/>
    <cellStyle name="常规 3" xfId="283"/>
    <cellStyle name="常规 3 10" xfId="284"/>
    <cellStyle name="常规 3 2" xfId="285"/>
    <cellStyle name="常规 3 2 2" xfId="286"/>
    <cellStyle name="常规 3 2 2 2" xfId="287"/>
    <cellStyle name="常规 3 2_152" xfId="288"/>
    <cellStyle name="常规 3 3" xfId="289"/>
    <cellStyle name="常规 3 3 3" xfId="290"/>
    <cellStyle name="常规 3 4" xfId="291"/>
    <cellStyle name="常规 3 5" xfId="292"/>
    <cellStyle name="常规 3 6" xfId="293"/>
    <cellStyle name="常规 3 7" xfId="294"/>
    <cellStyle name="常规 3 8" xfId="295"/>
    <cellStyle name="常规 3 9" xfId="296"/>
    <cellStyle name="常规 3_152" xfId="297"/>
    <cellStyle name="常规 30" xfId="298"/>
    <cellStyle name="常规 30 2" xfId="299"/>
    <cellStyle name="常规 31" xfId="300"/>
    <cellStyle name="常规 31 2" xfId="301"/>
    <cellStyle name="常规 32" xfId="302"/>
    <cellStyle name="常规 32 2" xfId="303"/>
    <cellStyle name="常规 33" xfId="304"/>
    <cellStyle name="常规 34" xfId="305"/>
    <cellStyle name="常规 35" xfId="306"/>
    <cellStyle name="常规 36" xfId="307"/>
    <cellStyle name="常规 37" xfId="308"/>
    <cellStyle name="常规 38" xfId="309"/>
    <cellStyle name="常规 38 2" xfId="310"/>
    <cellStyle name="常规 38 2 2" xfId="311"/>
    <cellStyle name="常规 38 2 9" xfId="312"/>
    <cellStyle name="常规 38 3" xfId="313"/>
    <cellStyle name="常规 39" xfId="314"/>
    <cellStyle name="常规 4" xfId="315"/>
    <cellStyle name="常规 4 2" xfId="316"/>
    <cellStyle name="常规 4 3" xfId="317"/>
    <cellStyle name="常规 4 4" xfId="318"/>
    <cellStyle name="常规 40" xfId="319"/>
    <cellStyle name="常规 40 2" xfId="320"/>
    <cellStyle name="常规 40 5" xfId="321"/>
    <cellStyle name="常规 41" xfId="322"/>
    <cellStyle name="常规 41 2" xfId="323"/>
    <cellStyle name="常规 42" xfId="324"/>
    <cellStyle name="常规 43" xfId="325"/>
    <cellStyle name="常规 44" xfId="326"/>
    <cellStyle name="常规 44 2" xfId="327"/>
    <cellStyle name="常规 45" xfId="328"/>
    <cellStyle name="常规 45 2" xfId="329"/>
    <cellStyle name="常规 46" xfId="330"/>
    <cellStyle name="常规 46 2" xfId="331"/>
    <cellStyle name="常规 47" xfId="332"/>
    <cellStyle name="常规 47 2" xfId="333"/>
    <cellStyle name="常规 47 2 2" xfId="334"/>
    <cellStyle name="常规 48" xfId="335"/>
    <cellStyle name="常规 48 2" xfId="336"/>
    <cellStyle name="常规 49" xfId="337"/>
    <cellStyle name="常规 49 2" xfId="338"/>
    <cellStyle name="常规 5" xfId="339"/>
    <cellStyle name="常规 5 10" xfId="340"/>
    <cellStyle name="常规 5 2" xfId="341"/>
    <cellStyle name="常规 5 2 2" xfId="342"/>
    <cellStyle name="常规 5 3" xfId="343"/>
    <cellStyle name="常规 50" xfId="344"/>
    <cellStyle name="常规 50 2" xfId="345"/>
    <cellStyle name="常规 51" xfId="346"/>
    <cellStyle name="常规 51 2" xfId="347"/>
    <cellStyle name="常规 52" xfId="348"/>
    <cellStyle name="常规 52 2" xfId="349"/>
    <cellStyle name="常规 52 2 2" xfId="350"/>
    <cellStyle name="常规 53" xfId="351"/>
    <cellStyle name="常规 53 2" xfId="352"/>
    <cellStyle name="常规 54" xfId="353"/>
    <cellStyle name="常规 54 2" xfId="354"/>
    <cellStyle name="常规 55" xfId="355"/>
    <cellStyle name="常规 55 2" xfId="356"/>
    <cellStyle name="常规 56" xfId="357"/>
    <cellStyle name="常规 56 2" xfId="358"/>
    <cellStyle name="常规 57" xfId="359"/>
    <cellStyle name="常规 57 2" xfId="360"/>
    <cellStyle name="常规 58" xfId="361"/>
    <cellStyle name="常规 58 2" xfId="362"/>
    <cellStyle name="常规 59" xfId="363"/>
    <cellStyle name="常规 59 2" xfId="364"/>
    <cellStyle name="常规 6" xfId="365"/>
    <cellStyle name="常规 6 11" xfId="366"/>
    <cellStyle name="常规 6 2" xfId="367"/>
    <cellStyle name="常规 60" xfId="368"/>
    <cellStyle name="常规 60 2" xfId="369"/>
    <cellStyle name="常规 61" xfId="370"/>
    <cellStyle name="常规 61 2" xfId="371"/>
    <cellStyle name="常规 62" xfId="372"/>
    <cellStyle name="常规 62 2" xfId="373"/>
    <cellStyle name="常规 63" xfId="374"/>
    <cellStyle name="常规 64" xfId="375"/>
    <cellStyle name="常规 64 2" xfId="376"/>
    <cellStyle name="常规 65" xfId="377"/>
    <cellStyle name="常规 65 2" xfId="378"/>
    <cellStyle name="常规 66" xfId="379"/>
    <cellStyle name="常规 66 2" xfId="380"/>
    <cellStyle name="常规 67" xfId="381"/>
    <cellStyle name="常规 68" xfId="382"/>
    <cellStyle name="常规 68 3" xfId="383"/>
    <cellStyle name="常规 68 3 2" xfId="384"/>
    <cellStyle name="常规 69" xfId="385"/>
    <cellStyle name="常规 7" xfId="386"/>
    <cellStyle name="常规 7 2" xfId="387"/>
    <cellStyle name="常规 70" xfId="388"/>
    <cellStyle name="常规 71" xfId="389"/>
    <cellStyle name="常规 72" xfId="390"/>
    <cellStyle name="常规 72 2" xfId="391"/>
    <cellStyle name="常规 73" xfId="392"/>
    <cellStyle name="常规 74" xfId="393"/>
    <cellStyle name="常规 75" xfId="394"/>
    <cellStyle name="常规 76" xfId="395"/>
    <cellStyle name="常规 77" xfId="396"/>
    <cellStyle name="常规 78" xfId="397"/>
    <cellStyle name="常规 79" xfId="398"/>
    <cellStyle name="常规 8" xfId="399"/>
    <cellStyle name="常规 8 2" xfId="400"/>
    <cellStyle name="常规 80" xfId="401"/>
    <cellStyle name="常规 80 2" xfId="402"/>
    <cellStyle name="常规 81" xfId="403"/>
    <cellStyle name="常规 82" xfId="404"/>
    <cellStyle name="常规 82 2" xfId="405"/>
    <cellStyle name="常规 83" xfId="406"/>
    <cellStyle name="常规 83 2" xfId="407"/>
    <cellStyle name="常规 84" xfId="408"/>
    <cellStyle name="常规 84 2" xfId="409"/>
    <cellStyle name="常规 85" xfId="410"/>
    <cellStyle name="常规 85 2" xfId="411"/>
    <cellStyle name="常规 86" xfId="412"/>
    <cellStyle name="常规 86 2" xfId="413"/>
    <cellStyle name="常规 87" xfId="414"/>
    <cellStyle name="常规 87 2" xfId="415"/>
    <cellStyle name="常规 88" xfId="416"/>
    <cellStyle name="常规 88 2" xfId="417"/>
    <cellStyle name="常规 89" xfId="418"/>
    <cellStyle name="常规 89 2" xfId="419"/>
    <cellStyle name="常规 9" xfId="420"/>
    <cellStyle name="常规 9 2" xfId="421"/>
    <cellStyle name="常规 9 2 2" xfId="422"/>
    <cellStyle name="常规 90" xfId="423"/>
    <cellStyle name="常规 91" xfId="424"/>
    <cellStyle name="常规 91 2" xfId="425"/>
    <cellStyle name="常规 92" xfId="426"/>
    <cellStyle name="常规 92 2" xfId="427"/>
    <cellStyle name="常规 93" xfId="428"/>
    <cellStyle name="常规 94" xfId="429"/>
    <cellStyle name="常规 95" xfId="430"/>
    <cellStyle name="常规 96" xfId="431"/>
    <cellStyle name="常规 97" xfId="432"/>
    <cellStyle name="常规 98" xfId="433"/>
    <cellStyle name="常规 99" xfId="434"/>
    <cellStyle name="常规 99 2" xfId="435"/>
    <cellStyle name="超链接 2" xfId="436"/>
    <cellStyle name="超链接 2 2" xfId="437"/>
    <cellStyle name="超链接 3" xfId="438"/>
    <cellStyle name="出力" xfId="439"/>
    <cellStyle name="出力 2" xfId="440"/>
    <cellStyle name="出力 3" xfId="441"/>
    <cellStyle name="出力 4" xfId="442"/>
    <cellStyle name="出力 5" xfId="443"/>
    <cellStyle name="悪い" xfId="444"/>
    <cellStyle name="好_2011秋冬季生产放量表2-9(韩姐原始单)" xfId="445"/>
    <cellStyle name="好_YKK 拉链大货报价09.12.09" xfId="446"/>
    <cellStyle name="好_服装" xfId="447"/>
    <cellStyle name="好_服装_1" xfId="448"/>
    <cellStyle name="好_童装" xfId="449"/>
    <cellStyle name="好_下单表" xfId="450"/>
    <cellStyle name="好_鞋品" xfId="451"/>
    <cellStyle name="好_鞋品_1" xfId="452"/>
    <cellStyle name="好_装备" xfId="453"/>
    <cellStyle name="桁区切り [0.00]_組曲プレゼン.xls" xfId="454"/>
    <cellStyle name="桁区切り_組曲プレゼン.xls" xfId="455"/>
    <cellStyle name="集計" xfId="456"/>
    <cellStyle name="集計 2" xfId="457"/>
    <cellStyle name="集計 3" xfId="458"/>
    <cellStyle name="集計 4" xfId="459"/>
    <cellStyle name="集計 5" xfId="460"/>
    <cellStyle name="計算" xfId="461"/>
    <cellStyle name="計算 2" xfId="462"/>
    <cellStyle name="計算 3" xfId="463"/>
    <cellStyle name="計算 4" xfId="464"/>
    <cellStyle name="見出し 1" xfId="465"/>
    <cellStyle name="見出し 2" xfId="466"/>
    <cellStyle name="見出し 3" xfId="467"/>
    <cellStyle name="見出し 4" xfId="468"/>
    <cellStyle name="警告文" xfId="469"/>
    <cellStyle name="良い" xfId="470"/>
    <cellStyle name="千位分隔 2" xfId="471"/>
    <cellStyle name="千位分隔[0] 2" xfId="472"/>
    <cellStyle name="入力" xfId="473"/>
    <cellStyle name="入力 2" xfId="474"/>
    <cellStyle name="入力 3" xfId="475"/>
    <cellStyle name="入力 4" xfId="476"/>
    <cellStyle name="适中 2" xfId="477"/>
    <cellStyle name="适中 3" xfId="478"/>
    <cellStyle name="适中 3 2" xfId="479"/>
    <cellStyle name="説明文" xfId="480"/>
    <cellStyle name="通貨 [0.00]_組曲プレゼン.xls" xfId="481"/>
    <cellStyle name="通貨_組曲プレゼン.xls" xfId="482"/>
    <cellStyle name="样式 1" xfId="483"/>
    <cellStyle name="樣式 1" xfId="484"/>
    <cellStyle name="一般_F11 物料表 -吴少华    给客人" xfId="485"/>
    <cellStyle name="표준_CB525WCB520CB521CB527 자재리스트_MATERIAL LIST GREEN LAMB GL550 GL551(BULK)" xfId="48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9</xdr:col>
      <xdr:colOff>809625</xdr:colOff>
      <xdr:row>25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17780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9</xdr:col>
      <xdr:colOff>809625</xdr:colOff>
      <xdr:row>10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1727200" y="2514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9</xdr:col>
      <xdr:colOff>809625</xdr:colOff>
      <xdr:row>10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1651000" y="2514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9</xdr:col>
      <xdr:colOff>809625</xdr:colOff>
      <xdr:row>11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1778000" y="2781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809625</xdr:colOff>
      <xdr:row>25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1778000" y="66008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809625</xdr:colOff>
      <xdr:row>24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1778000" y="633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24</xdr:row>
      <xdr:rowOff>0</xdr:rowOff>
    </xdr:from>
    <xdr:to>
      <xdr:col>9</xdr:col>
      <xdr:colOff>809625</xdr:colOff>
      <xdr:row>24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1778000" y="63341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809625</xdr:colOff>
      <xdr:row>22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1778000" y="5800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9</xdr:col>
      <xdr:colOff>809625</xdr:colOff>
      <xdr:row>22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1778000" y="5800725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7"/>
  <sheetViews>
    <sheetView tabSelected="1" workbookViewId="0">
      <selection activeCell="K7" sqref="K7"/>
    </sheetView>
  </sheetViews>
  <sheetFormatPr defaultColWidth="9.5" defaultRowHeight="21" customHeight="1"/>
  <cols>
    <col min="1" max="8" width="8.5" style="1" customWidth="1"/>
    <col min="9" max="9" width="1.375" style="1" customWidth="1"/>
    <col min="10" max="14" width="10.75" style="2" customWidth="1"/>
    <col min="15" max="16384" width="9.5" style="1"/>
  </cols>
  <sheetData>
    <row r="1" customHeight="1" spans="1:14">
      <c r="A1" s="3" t="s">
        <v>0</v>
      </c>
      <c r="B1" s="4"/>
      <c r="C1" s="4"/>
      <c r="D1" s="4"/>
      <c r="E1" s="4"/>
      <c r="F1" s="4"/>
      <c r="G1" s="4"/>
      <c r="H1" s="4"/>
      <c r="I1" s="4"/>
      <c r="J1" s="17"/>
      <c r="K1" s="17"/>
      <c r="L1" s="17"/>
      <c r="M1" s="17"/>
      <c r="N1" s="17"/>
    </row>
    <row r="2" ht="18" customHeight="1" spans="1:14">
      <c r="A2" s="5" t="s">
        <v>1</v>
      </c>
      <c r="B2" s="6" t="s">
        <v>2</v>
      </c>
      <c r="C2" s="6"/>
      <c r="D2" s="6"/>
      <c r="E2" s="6" t="s">
        <v>3</v>
      </c>
      <c r="F2" s="6"/>
      <c r="G2" s="6"/>
      <c r="H2" s="7"/>
      <c r="I2" s="18"/>
      <c r="J2" s="19" t="s">
        <v>4</v>
      </c>
      <c r="K2" s="19"/>
      <c r="L2" s="19"/>
      <c r="M2" s="19"/>
      <c r="N2" s="19"/>
    </row>
    <row r="3" ht="18" customHeight="1" spans="1:14">
      <c r="A3" s="8"/>
      <c r="B3" s="9" t="s">
        <v>5</v>
      </c>
      <c r="C3" s="9"/>
      <c r="D3" s="9"/>
      <c r="E3" s="9"/>
      <c r="F3" s="9"/>
      <c r="G3" s="9"/>
      <c r="H3" s="9"/>
      <c r="I3" s="20"/>
      <c r="J3" s="21"/>
      <c r="K3" s="21"/>
      <c r="L3" s="21"/>
      <c r="M3" s="21"/>
      <c r="N3" s="22"/>
    </row>
    <row r="4" ht="18" customHeight="1" spans="1:14">
      <c r="A4" s="8"/>
      <c r="B4" s="10" t="s">
        <v>6</v>
      </c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0" t="s">
        <v>12</v>
      </c>
      <c r="I4" s="20"/>
      <c r="J4" s="21" t="s">
        <v>13</v>
      </c>
      <c r="K4" s="21" t="s">
        <v>13</v>
      </c>
      <c r="L4" s="21" t="s">
        <v>13</v>
      </c>
      <c r="M4" s="21" t="s">
        <v>13</v>
      </c>
      <c r="N4" s="21" t="s">
        <v>13</v>
      </c>
    </row>
    <row r="5" ht="18" customHeight="1" spans="1:14">
      <c r="A5" s="8"/>
      <c r="B5" s="10" t="s">
        <v>14</v>
      </c>
      <c r="C5" s="10" t="s">
        <v>15</v>
      </c>
      <c r="D5" s="10" t="s">
        <v>16</v>
      </c>
      <c r="E5" s="10" t="s">
        <v>17</v>
      </c>
      <c r="F5" s="10" t="s">
        <v>18</v>
      </c>
      <c r="G5" s="10" t="s">
        <v>19</v>
      </c>
      <c r="H5" s="10" t="s">
        <v>20</v>
      </c>
      <c r="I5" s="20"/>
      <c r="J5" s="23" t="s">
        <v>7</v>
      </c>
      <c r="K5" s="23" t="s">
        <v>8</v>
      </c>
      <c r="L5" s="23" t="s">
        <v>9</v>
      </c>
      <c r="M5" s="23" t="s">
        <v>21</v>
      </c>
      <c r="N5" s="24" t="s">
        <v>22</v>
      </c>
    </row>
    <row r="6" customHeight="1" spans="1:14">
      <c r="A6" s="11" t="s">
        <v>23</v>
      </c>
      <c r="B6" s="10">
        <f>C6-1</f>
        <v>65</v>
      </c>
      <c r="C6" s="10">
        <f>D6-2</f>
        <v>66</v>
      </c>
      <c r="D6" s="10">
        <v>68</v>
      </c>
      <c r="E6" s="10">
        <f>D6+2</f>
        <v>70</v>
      </c>
      <c r="F6" s="10">
        <f>E6+2</f>
        <v>72</v>
      </c>
      <c r="G6" s="10">
        <f>F6+1</f>
        <v>73</v>
      </c>
      <c r="H6" s="10">
        <f>G6+1</f>
        <v>74</v>
      </c>
      <c r="I6" s="20"/>
      <c r="J6" s="23" t="s">
        <v>24</v>
      </c>
      <c r="K6" s="23" t="s">
        <v>25</v>
      </c>
      <c r="L6" s="23" t="s">
        <v>26</v>
      </c>
      <c r="M6" s="23" t="s">
        <v>26</v>
      </c>
      <c r="N6" s="25" t="s">
        <v>27</v>
      </c>
    </row>
    <row r="7" customHeight="1" spans="1:14">
      <c r="A7" s="10" t="s">
        <v>28</v>
      </c>
      <c r="B7" s="10">
        <f t="shared" ref="B7:B9" si="0">C7-4</f>
        <v>100</v>
      </c>
      <c r="C7" s="10">
        <f t="shared" ref="C7:C9" si="1">D7-4</f>
        <v>104</v>
      </c>
      <c r="D7" s="10">
        <v>108</v>
      </c>
      <c r="E7" s="10">
        <f t="shared" ref="E7:E9" si="2">D7+4</f>
        <v>112</v>
      </c>
      <c r="F7" s="10">
        <f>E7+4</f>
        <v>116</v>
      </c>
      <c r="G7" s="10">
        <f t="shared" ref="G7:G9" si="3">F7+6</f>
        <v>122</v>
      </c>
      <c r="H7" s="10">
        <f>G7+6</f>
        <v>128</v>
      </c>
      <c r="I7" s="20"/>
      <c r="J7" s="23" t="s">
        <v>27</v>
      </c>
      <c r="K7" s="23" t="s">
        <v>29</v>
      </c>
      <c r="L7" s="23" t="s">
        <v>27</v>
      </c>
      <c r="M7" s="23" t="s">
        <v>27</v>
      </c>
      <c r="N7" s="26" t="s">
        <v>24</v>
      </c>
    </row>
    <row r="8" customHeight="1" spans="1:14">
      <c r="A8" s="10" t="s">
        <v>30</v>
      </c>
      <c r="B8" s="10">
        <f t="shared" si="0"/>
        <v>88</v>
      </c>
      <c r="C8" s="10">
        <f t="shared" si="1"/>
        <v>92</v>
      </c>
      <c r="D8" s="10">
        <v>96</v>
      </c>
      <c r="E8" s="10">
        <f t="shared" si="2"/>
        <v>100</v>
      </c>
      <c r="F8" s="10">
        <f>E8+5</f>
        <v>105</v>
      </c>
      <c r="G8" s="10">
        <f t="shared" si="3"/>
        <v>111</v>
      </c>
      <c r="H8" s="10">
        <f>G8+7</f>
        <v>118</v>
      </c>
      <c r="I8" s="20"/>
      <c r="J8" s="23" t="s">
        <v>25</v>
      </c>
      <c r="K8" s="23" t="s">
        <v>24</v>
      </c>
      <c r="L8" s="23" t="s">
        <v>26</v>
      </c>
      <c r="M8" s="23" t="s">
        <v>31</v>
      </c>
      <c r="N8" s="26" t="s">
        <v>29</v>
      </c>
    </row>
    <row r="9" customHeight="1" spans="1:14">
      <c r="A9" s="10" t="s">
        <v>32</v>
      </c>
      <c r="B9" s="10">
        <f t="shared" si="0"/>
        <v>102</v>
      </c>
      <c r="C9" s="10">
        <f t="shared" si="1"/>
        <v>106</v>
      </c>
      <c r="D9" s="10">
        <v>110</v>
      </c>
      <c r="E9" s="10">
        <f t="shared" si="2"/>
        <v>114</v>
      </c>
      <c r="F9" s="10">
        <f>E9+5</f>
        <v>119</v>
      </c>
      <c r="G9" s="10">
        <f t="shared" si="3"/>
        <v>125</v>
      </c>
      <c r="H9" s="10">
        <f>G9+7</f>
        <v>132</v>
      </c>
      <c r="I9" s="20"/>
      <c r="J9" s="23" t="s">
        <v>29</v>
      </c>
      <c r="K9" s="23" t="s">
        <v>33</v>
      </c>
      <c r="L9" s="23" t="s">
        <v>27</v>
      </c>
      <c r="M9" s="23" t="s">
        <v>27</v>
      </c>
      <c r="N9" s="25" t="s">
        <v>24</v>
      </c>
    </row>
    <row r="10" customHeight="1" spans="1:14">
      <c r="A10" s="10" t="s">
        <v>34</v>
      </c>
      <c r="B10" s="10">
        <f>C10-1</f>
        <v>39</v>
      </c>
      <c r="C10" s="10">
        <f t="shared" ref="C10:C14" si="4">D10-1</f>
        <v>40</v>
      </c>
      <c r="D10" s="10">
        <v>41</v>
      </c>
      <c r="E10" s="10">
        <f t="shared" ref="E10:E14" si="5">D10+1</f>
        <v>42</v>
      </c>
      <c r="F10" s="10">
        <f t="shared" ref="F10:F14" si="6">E10+1</f>
        <v>43</v>
      </c>
      <c r="G10" s="10">
        <f>F10+1.2</f>
        <v>44.2</v>
      </c>
      <c r="H10" s="10">
        <f>G10+1.2</f>
        <v>45.4</v>
      </c>
      <c r="I10" s="20"/>
      <c r="J10" s="23" t="s">
        <v>35</v>
      </c>
      <c r="K10" s="23" t="s">
        <v>36</v>
      </c>
      <c r="L10" s="23" t="s">
        <v>35</v>
      </c>
      <c r="M10" s="23" t="s">
        <v>35</v>
      </c>
      <c r="N10" s="25" t="s">
        <v>37</v>
      </c>
    </row>
    <row r="11" customHeight="1" spans="1:14">
      <c r="A11" s="10" t="s">
        <v>38</v>
      </c>
      <c r="B11" s="10">
        <f t="shared" ref="B11:B16" si="7">C11-0.5</f>
        <v>60.5</v>
      </c>
      <c r="C11" s="10">
        <f t="shared" si="4"/>
        <v>61</v>
      </c>
      <c r="D11" s="10">
        <v>62</v>
      </c>
      <c r="E11" s="10">
        <f t="shared" si="5"/>
        <v>63</v>
      </c>
      <c r="F11" s="10">
        <f t="shared" si="6"/>
        <v>64</v>
      </c>
      <c r="G11" s="10">
        <f>F11+0.5</f>
        <v>64.5</v>
      </c>
      <c r="H11" s="10">
        <f>G11+0.5</f>
        <v>65</v>
      </c>
      <c r="I11" s="20"/>
      <c r="J11" s="23" t="s">
        <v>39</v>
      </c>
      <c r="K11" s="23" t="s">
        <v>35</v>
      </c>
      <c r="L11" s="23" t="s">
        <v>39</v>
      </c>
      <c r="M11" s="23" t="s">
        <v>40</v>
      </c>
      <c r="N11" s="26" t="s">
        <v>41</v>
      </c>
    </row>
    <row r="12" customHeight="1" spans="1:14">
      <c r="A12" s="10" t="s">
        <v>42</v>
      </c>
      <c r="B12" s="10">
        <f>C12-0.8</f>
        <v>20.9</v>
      </c>
      <c r="C12" s="10">
        <f>D12-0.8</f>
        <v>21.7</v>
      </c>
      <c r="D12" s="10">
        <v>22.5</v>
      </c>
      <c r="E12" s="10">
        <f>D12+0.8</f>
        <v>23.3</v>
      </c>
      <c r="F12" s="10">
        <f>E12+0.8</f>
        <v>24.1</v>
      </c>
      <c r="G12" s="10">
        <f>F12+1.3</f>
        <v>25.4</v>
      </c>
      <c r="H12" s="10">
        <f>G12+1.3</f>
        <v>26.7</v>
      </c>
      <c r="I12" s="20"/>
      <c r="J12" s="23" t="s">
        <v>26</v>
      </c>
      <c r="K12" s="23" t="s">
        <v>33</v>
      </c>
      <c r="L12" s="23" t="s">
        <v>33</v>
      </c>
      <c r="M12" s="23" t="s">
        <v>26</v>
      </c>
      <c r="N12" s="26" t="s">
        <v>26</v>
      </c>
    </row>
    <row r="13" ht="28.5" customHeight="1" spans="1:14">
      <c r="A13" s="10" t="s">
        <v>43</v>
      </c>
      <c r="B13" s="10">
        <f t="shared" si="7"/>
        <v>12.5</v>
      </c>
      <c r="C13" s="10">
        <f t="shared" ref="C13:C16" si="8">D13-0.5</f>
        <v>13</v>
      </c>
      <c r="D13" s="10">
        <v>13.5</v>
      </c>
      <c r="E13" s="10">
        <f>D13+0.5</f>
        <v>14</v>
      </c>
      <c r="F13" s="10">
        <f>E13+0.5</f>
        <v>14.5</v>
      </c>
      <c r="G13" s="10">
        <f>F13+0.7</f>
        <v>15.2</v>
      </c>
      <c r="H13" s="10">
        <f>G13+0.7</f>
        <v>15.9</v>
      </c>
      <c r="I13" s="20"/>
      <c r="J13" s="23" t="s">
        <v>44</v>
      </c>
      <c r="K13" s="23" t="s">
        <v>45</v>
      </c>
      <c r="L13" s="23" t="s">
        <v>46</v>
      </c>
      <c r="M13" s="23" t="s">
        <v>47</v>
      </c>
      <c r="N13" s="26" t="s">
        <v>48</v>
      </c>
    </row>
    <row r="14" ht="20.25" customHeight="1" spans="1:14">
      <c r="A14" s="10" t="s">
        <v>49</v>
      </c>
      <c r="B14" s="10">
        <f>C14-1</f>
        <v>51</v>
      </c>
      <c r="C14" s="10">
        <f t="shared" si="4"/>
        <v>52</v>
      </c>
      <c r="D14" s="10">
        <v>53</v>
      </c>
      <c r="E14" s="10">
        <f t="shared" si="5"/>
        <v>54</v>
      </c>
      <c r="F14" s="10">
        <f t="shared" si="6"/>
        <v>55</v>
      </c>
      <c r="G14" s="10">
        <f>F14+1.5</f>
        <v>56.5</v>
      </c>
      <c r="H14" s="10">
        <f>G14+1.5</f>
        <v>58</v>
      </c>
      <c r="I14" s="20"/>
      <c r="J14" s="23" t="s">
        <v>50</v>
      </c>
      <c r="K14" s="23" t="s">
        <v>45</v>
      </c>
      <c r="L14" s="23" t="s">
        <v>26</v>
      </c>
      <c r="M14" s="23" t="s">
        <v>33</v>
      </c>
      <c r="N14" s="26" t="s">
        <v>51</v>
      </c>
    </row>
    <row r="15" customHeight="1" spans="1:14">
      <c r="A15" s="10" t="s">
        <v>52</v>
      </c>
      <c r="B15" s="10">
        <f t="shared" si="7"/>
        <v>34</v>
      </c>
      <c r="C15" s="10">
        <f t="shared" si="8"/>
        <v>34.5</v>
      </c>
      <c r="D15" s="10">
        <v>35</v>
      </c>
      <c r="E15" s="10">
        <f t="shared" ref="E15:G15" si="9">D15+0.5</f>
        <v>35.5</v>
      </c>
      <c r="F15" s="10">
        <f t="shared" si="9"/>
        <v>36</v>
      </c>
      <c r="G15" s="10">
        <f t="shared" si="9"/>
        <v>36.5</v>
      </c>
      <c r="H15" s="10">
        <f>G15</f>
        <v>36.5</v>
      </c>
      <c r="I15" s="20"/>
      <c r="J15" s="23" t="s">
        <v>26</v>
      </c>
      <c r="K15" s="23" t="s">
        <v>50</v>
      </c>
      <c r="L15" s="23" t="s">
        <v>26</v>
      </c>
      <c r="M15" s="23" t="s">
        <v>45</v>
      </c>
      <c r="N15" s="26" t="s">
        <v>26</v>
      </c>
    </row>
    <row r="16" customHeight="1" spans="1:14">
      <c r="A16" s="10" t="s">
        <v>53</v>
      </c>
      <c r="B16" s="10">
        <f t="shared" si="7"/>
        <v>24</v>
      </c>
      <c r="C16" s="10">
        <f t="shared" si="8"/>
        <v>24.5</v>
      </c>
      <c r="D16" s="10">
        <v>25</v>
      </c>
      <c r="E16" s="10">
        <f>D16+0.5</f>
        <v>25.5</v>
      </c>
      <c r="F16" s="10">
        <f>E16+0.5</f>
        <v>26</v>
      </c>
      <c r="G16" s="10">
        <f>F16+0.75</f>
        <v>26.75</v>
      </c>
      <c r="H16" s="10">
        <f>G16</f>
        <v>26.75</v>
      </c>
      <c r="I16" s="20"/>
      <c r="J16" s="23" t="s">
        <v>54</v>
      </c>
      <c r="K16" s="23" t="s">
        <v>26</v>
      </c>
      <c r="L16" s="23" t="s">
        <v>45</v>
      </c>
      <c r="M16" s="23" t="s">
        <v>26</v>
      </c>
      <c r="N16" s="26" t="s">
        <v>33</v>
      </c>
    </row>
    <row r="17" customHeight="1" spans="1:14">
      <c r="A17" s="12" t="s">
        <v>55</v>
      </c>
      <c r="B17" s="13"/>
      <c r="C17" s="13"/>
      <c r="D17" s="13"/>
      <c r="E17" s="13"/>
      <c r="F17" s="13"/>
      <c r="G17" s="13"/>
      <c r="H17" s="13"/>
      <c r="I17" s="20"/>
      <c r="J17" s="23"/>
      <c r="K17" s="23"/>
      <c r="L17" s="23"/>
      <c r="M17" s="23"/>
      <c r="N17" s="26"/>
    </row>
    <row r="18" customHeight="1" spans="1:14">
      <c r="A18" s="14" t="s">
        <v>23</v>
      </c>
      <c r="B18" s="14">
        <f>C18-1</f>
        <v>59</v>
      </c>
      <c r="C18" s="14">
        <f>D18-2</f>
        <v>60</v>
      </c>
      <c r="D18" s="14">
        <v>62</v>
      </c>
      <c r="E18" s="14">
        <f>D18+2</f>
        <v>64</v>
      </c>
      <c r="F18" s="14">
        <f>E18+2</f>
        <v>66</v>
      </c>
      <c r="G18" s="14">
        <f>F18+1</f>
        <v>67</v>
      </c>
      <c r="H18" s="14">
        <f>G18+1</f>
        <v>68</v>
      </c>
      <c r="I18" s="20"/>
      <c r="J18" s="23" t="s">
        <v>24</v>
      </c>
      <c r="K18" s="23" t="s">
        <v>25</v>
      </c>
      <c r="L18" s="23" t="s">
        <v>24</v>
      </c>
      <c r="M18" s="23" t="s">
        <v>24</v>
      </c>
      <c r="N18" s="26" t="s">
        <v>33</v>
      </c>
    </row>
    <row r="19" customHeight="1" spans="1:14">
      <c r="A19" s="14" t="s">
        <v>28</v>
      </c>
      <c r="B19" s="14">
        <f t="shared" ref="B19:B21" si="10">C19-4</f>
        <v>90</v>
      </c>
      <c r="C19" s="14">
        <f t="shared" ref="C19:C21" si="11">D19-4</f>
        <v>94</v>
      </c>
      <c r="D19" s="14">
        <v>98</v>
      </c>
      <c r="E19" s="14">
        <f t="shared" ref="E19:E21" si="12">D19+4</f>
        <v>102</v>
      </c>
      <c r="F19" s="14">
        <f>E19+4</f>
        <v>106</v>
      </c>
      <c r="G19" s="14">
        <f t="shared" ref="G19:G21" si="13">F19+6</f>
        <v>112</v>
      </c>
      <c r="H19" s="14">
        <f>G19+6</f>
        <v>118</v>
      </c>
      <c r="I19" s="20"/>
      <c r="J19" s="23" t="s">
        <v>29</v>
      </c>
      <c r="K19" s="23" t="s">
        <v>27</v>
      </c>
      <c r="L19" s="23" t="s">
        <v>33</v>
      </c>
      <c r="M19" s="23" t="s">
        <v>27</v>
      </c>
      <c r="N19" s="26" t="s">
        <v>27</v>
      </c>
    </row>
    <row r="20" customHeight="1" spans="1:14">
      <c r="A20" s="14" t="s">
        <v>30</v>
      </c>
      <c r="B20" s="14">
        <f t="shared" si="10"/>
        <v>80</v>
      </c>
      <c r="C20" s="14">
        <f t="shared" si="11"/>
        <v>84</v>
      </c>
      <c r="D20" s="14">
        <v>88</v>
      </c>
      <c r="E20" s="14">
        <f t="shared" si="12"/>
        <v>92</v>
      </c>
      <c r="F20" s="14">
        <f>E20+5</f>
        <v>97</v>
      </c>
      <c r="G20" s="14">
        <f t="shared" si="13"/>
        <v>103</v>
      </c>
      <c r="H20" s="14">
        <f>G20+7</f>
        <v>110</v>
      </c>
      <c r="I20" s="20"/>
      <c r="J20" s="23" t="s">
        <v>26</v>
      </c>
      <c r="K20" s="23" t="s">
        <v>29</v>
      </c>
      <c r="L20" s="23" t="s">
        <v>27</v>
      </c>
      <c r="M20" s="23" t="s">
        <v>26</v>
      </c>
      <c r="N20" s="26" t="s">
        <v>33</v>
      </c>
    </row>
    <row r="21" customHeight="1" spans="1:14">
      <c r="A21" s="14" t="s">
        <v>32</v>
      </c>
      <c r="B21" s="14">
        <f t="shared" si="10"/>
        <v>94</v>
      </c>
      <c r="C21" s="14">
        <f t="shared" si="11"/>
        <v>98</v>
      </c>
      <c r="D21" s="14">
        <v>102</v>
      </c>
      <c r="E21" s="14">
        <f t="shared" si="12"/>
        <v>106</v>
      </c>
      <c r="F21" s="14">
        <f>E21+5</f>
        <v>111</v>
      </c>
      <c r="G21" s="14">
        <f t="shared" si="13"/>
        <v>117</v>
      </c>
      <c r="H21" s="14">
        <f>G21+7</f>
        <v>124</v>
      </c>
      <c r="I21" s="20"/>
      <c r="J21" s="23" t="s">
        <v>27</v>
      </c>
      <c r="K21" s="23" t="s">
        <v>24</v>
      </c>
      <c r="L21" s="23" t="s">
        <v>26</v>
      </c>
      <c r="M21" s="23" t="s">
        <v>27</v>
      </c>
      <c r="N21" s="26" t="s">
        <v>24</v>
      </c>
    </row>
    <row r="22" customHeight="1" spans="1:14">
      <c r="A22" s="14" t="s">
        <v>34</v>
      </c>
      <c r="B22" s="14">
        <f>C22-1</f>
        <v>36</v>
      </c>
      <c r="C22" s="14">
        <f>D22-1</f>
        <v>37</v>
      </c>
      <c r="D22" s="14">
        <v>38</v>
      </c>
      <c r="E22" s="14">
        <f>D22+1</f>
        <v>39</v>
      </c>
      <c r="F22" s="14">
        <f>E22+1</f>
        <v>40</v>
      </c>
      <c r="G22" s="14">
        <f>F22+1.2</f>
        <v>41.2</v>
      </c>
      <c r="H22" s="14">
        <f>G22+1.2</f>
        <v>42.4</v>
      </c>
      <c r="I22" s="20"/>
      <c r="J22" s="23" t="s">
        <v>35</v>
      </c>
      <c r="K22" s="23" t="s">
        <v>56</v>
      </c>
      <c r="L22" s="23" t="s">
        <v>57</v>
      </c>
      <c r="M22" s="23" t="s">
        <v>35</v>
      </c>
      <c r="N22" s="26" t="s">
        <v>45</v>
      </c>
    </row>
    <row r="23" customHeight="1" spans="1:14">
      <c r="A23" s="14" t="s">
        <v>38</v>
      </c>
      <c r="B23" s="14">
        <f>C23-0.5</f>
        <v>59</v>
      </c>
      <c r="C23" s="14">
        <f>D23-1</f>
        <v>59.5</v>
      </c>
      <c r="D23" s="14">
        <v>60.5</v>
      </c>
      <c r="E23" s="14">
        <f>D23+1</f>
        <v>61.5</v>
      </c>
      <c r="F23" s="14">
        <f>E23+1</f>
        <v>62.5</v>
      </c>
      <c r="G23" s="14">
        <f>F23+0.5</f>
        <v>63</v>
      </c>
      <c r="H23" s="14">
        <f>G23+0.5</f>
        <v>63.5</v>
      </c>
      <c r="I23" s="20"/>
      <c r="J23" s="23" t="s">
        <v>39</v>
      </c>
      <c r="K23" s="23" t="s">
        <v>35</v>
      </c>
      <c r="L23" s="23" t="s">
        <v>35</v>
      </c>
      <c r="M23" s="23" t="s">
        <v>39</v>
      </c>
      <c r="N23" s="26" t="s">
        <v>35</v>
      </c>
    </row>
    <row r="24" customHeight="1" spans="1:14">
      <c r="A24" s="14" t="s">
        <v>42</v>
      </c>
      <c r="B24" s="14">
        <f>C24-0.8</f>
        <v>17.4</v>
      </c>
      <c r="C24" s="14">
        <f>D24-0.8</f>
        <v>18.2</v>
      </c>
      <c r="D24" s="14">
        <v>19</v>
      </c>
      <c r="E24" s="14">
        <f>D24+0.8</f>
        <v>19.8</v>
      </c>
      <c r="F24" s="14">
        <f>E24+0.8</f>
        <v>20.6</v>
      </c>
      <c r="G24" s="14">
        <f>F24+1.1</f>
        <v>21.7</v>
      </c>
      <c r="H24" s="14">
        <f>G24+1.1</f>
        <v>22.8</v>
      </c>
      <c r="I24" s="20"/>
      <c r="J24" s="23" t="s">
        <v>26</v>
      </c>
      <c r="K24" s="23" t="s">
        <v>58</v>
      </c>
      <c r="L24" s="23" t="s">
        <v>26</v>
      </c>
      <c r="M24" s="23" t="s">
        <v>26</v>
      </c>
      <c r="N24" s="26" t="s">
        <v>59</v>
      </c>
    </row>
    <row r="25" customHeight="1" spans="1:14">
      <c r="A25" s="15" t="s">
        <v>60</v>
      </c>
      <c r="B25" s="14">
        <f>C25-0.4</f>
        <v>9.7</v>
      </c>
      <c r="C25" s="14">
        <f>D25-0.4</f>
        <v>10.1</v>
      </c>
      <c r="D25" s="14">
        <v>10.5</v>
      </c>
      <c r="E25" s="14">
        <f>D25+0.4</f>
        <v>10.9</v>
      </c>
      <c r="F25" s="14">
        <f>E25+0.4</f>
        <v>11.3</v>
      </c>
      <c r="G25" s="14">
        <f>F25+0.6</f>
        <v>11.9</v>
      </c>
      <c r="H25" s="14">
        <f>G25+0.6</f>
        <v>12.5</v>
      </c>
      <c r="I25" s="20"/>
      <c r="J25" s="23" t="s">
        <v>61</v>
      </c>
      <c r="K25" s="23" t="s">
        <v>33</v>
      </c>
      <c r="L25" s="23" t="s">
        <v>62</v>
      </c>
      <c r="M25" s="23" t="s">
        <v>63</v>
      </c>
      <c r="N25" s="26" t="s">
        <v>64</v>
      </c>
    </row>
    <row r="26" customHeight="1" spans="1:14">
      <c r="A26" s="14" t="s">
        <v>49</v>
      </c>
      <c r="B26" s="14">
        <f>C26-1</f>
        <v>46</v>
      </c>
      <c r="C26" s="14">
        <f>D26-1</f>
        <v>47</v>
      </c>
      <c r="D26" s="14">
        <v>48</v>
      </c>
      <c r="E26" s="14">
        <f>D26+1</f>
        <v>49</v>
      </c>
      <c r="F26" s="14">
        <f>E26+1</f>
        <v>50</v>
      </c>
      <c r="G26" s="14">
        <f>F26+1.5</f>
        <v>51.5</v>
      </c>
      <c r="H26" s="14">
        <f>G26+1.5</f>
        <v>53</v>
      </c>
      <c r="I26" s="27"/>
      <c r="J26" s="28" t="s">
        <v>65</v>
      </c>
      <c r="K26" s="28" t="s">
        <v>50</v>
      </c>
      <c r="L26" s="28" t="s">
        <v>66</v>
      </c>
      <c r="M26" s="28" t="s">
        <v>67</v>
      </c>
      <c r="N26" s="29" t="s">
        <v>50</v>
      </c>
    </row>
    <row r="27" customHeight="1" spans="1:14">
      <c r="A27" s="16"/>
      <c r="B27" s="16"/>
      <c r="C27" s="16"/>
      <c r="D27" s="16"/>
      <c r="E27" s="16"/>
      <c r="F27" s="16"/>
      <c r="G27" s="16"/>
      <c r="H27" s="16"/>
      <c r="I27" s="16"/>
      <c r="J27" s="30"/>
      <c r="K27" s="30"/>
      <c r="L27" s="30"/>
      <c r="M27" s="30"/>
      <c r="N27" s="31"/>
    </row>
  </sheetData>
  <mergeCells count="8">
    <mergeCell ref="A1:N1"/>
    <mergeCell ref="B2:D2"/>
    <mergeCell ref="E2:G2"/>
    <mergeCell ref="J2:N2"/>
    <mergeCell ref="B3:H3"/>
    <mergeCell ref="A17:H17"/>
    <mergeCell ref="A3:A5"/>
    <mergeCell ref="I2:I26"/>
  </mergeCells>
  <pageMargins left="0.196527777777778" right="0.118055555555556" top="0.275" bottom="0.156944444444444" header="0.314583333333333" footer="0.156944444444444"/>
  <pageSetup paperSize="9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验货尺寸表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川平</cp:lastModifiedBy>
  <dcterms:created xsi:type="dcterms:W3CDTF">2021-09-03T05:39:00Z</dcterms:created>
  <cp:lastPrinted>2023-07-28T08:10:00Z</cp:lastPrinted>
  <dcterms:modified xsi:type="dcterms:W3CDTF">2024-03-26T08:33:35Z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6A7B5E4CEC2149EFB25B0C63DB74BE94</vt:lpwstr>
  </property>
  <property fmtid="{D5CDD505-2E9C-101B-9397-08002B2CF9AE}" pid="3" name="KSOProductBuildVer">
    <vt:lpwstr>2052-12.1.0.16250</vt:lpwstr>
  </property>
</Properties>
</file>