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<sst xmlns="http://schemas.openxmlformats.org/spreadsheetml/2006/main" count="146" uniqueCount="63">
  <si>
    <t>QC规格测量表</t>
  </si>
  <si>
    <t>款号</t>
  </si>
  <si>
    <t>TAWWFL92870</t>
  </si>
  <si>
    <t>女冲锋衣</t>
  </si>
  <si>
    <t>样品规格 FINAL SPAC</t>
  </si>
  <si>
    <t>S</t>
  </si>
  <si>
    <t>M</t>
  </si>
  <si>
    <t>L</t>
  </si>
  <si>
    <t>XL</t>
  </si>
  <si>
    <t>XXL</t>
  </si>
  <si>
    <t>晴山蓝</t>
  </si>
  <si>
    <t>155/84B</t>
  </si>
  <si>
    <t>160/88B</t>
  </si>
  <si>
    <t>165/92B</t>
  </si>
  <si>
    <t>170/96B</t>
  </si>
  <si>
    <t>175/100B</t>
  </si>
  <si>
    <t>后中长</t>
  </si>
  <si>
    <t>+0.5 +1</t>
  </si>
  <si>
    <t>+1  0</t>
  </si>
  <si>
    <t>+0.5  +1</t>
  </si>
  <si>
    <t>+0.5  +0.5</t>
  </si>
  <si>
    <t>胸围</t>
  </si>
  <si>
    <t>+1 +0.5</t>
  </si>
  <si>
    <t>+1  +1</t>
  </si>
  <si>
    <t>+1  +0.5</t>
  </si>
  <si>
    <t>+1   0</t>
  </si>
  <si>
    <t>腰围</t>
  </si>
  <si>
    <t>0  +1</t>
  </si>
  <si>
    <t>+0.5  0</t>
  </si>
  <si>
    <t>+0.5   0</t>
  </si>
  <si>
    <t>0  +0.5</t>
  </si>
  <si>
    <t>摆围</t>
  </si>
  <si>
    <t>肩宽</t>
  </si>
  <si>
    <t>-0.5  0</t>
  </si>
  <si>
    <t>-0.5 -0.5</t>
  </si>
  <si>
    <t>0  -0.5</t>
  </si>
  <si>
    <t>-0.7  0</t>
  </si>
  <si>
    <t>肩点袖长</t>
  </si>
  <si>
    <t>-1 -0.5</t>
  </si>
  <si>
    <t>0  -1</t>
  </si>
  <si>
    <t>-1  -0.5</t>
  </si>
  <si>
    <t>-1  0</t>
  </si>
  <si>
    <t>-0.5  -0.5</t>
  </si>
  <si>
    <t>袖肥/2</t>
  </si>
  <si>
    <t>+0.5 +0.5</t>
  </si>
  <si>
    <t>袖口围/2</t>
  </si>
  <si>
    <t>+0.3  0</t>
  </si>
  <si>
    <t>0  +0.7</t>
  </si>
  <si>
    <t>+0.4  +0.4</t>
  </si>
  <si>
    <t>+0.6  0</t>
  </si>
  <si>
    <t>下领围</t>
  </si>
  <si>
    <t>0  0</t>
  </si>
  <si>
    <t>0   0</t>
  </si>
  <si>
    <t>帽高</t>
  </si>
  <si>
    <t>0 +0.5</t>
  </si>
  <si>
    <t>0   +0.5</t>
  </si>
  <si>
    <t>帽宽</t>
  </si>
  <si>
    <t>内件</t>
  </si>
  <si>
    <t xml:space="preserve"> +0.5  0</t>
  </si>
  <si>
    <t xml:space="preserve">+0.5 0 </t>
  </si>
  <si>
    <t>+0.5 0</t>
  </si>
  <si>
    <t>+0.8  0</t>
  </si>
  <si>
    <t xml:space="preserve">0  0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</si>
</sst>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华文楷体"/>
      <charset val="134"/>
    </font>
    <font>
      <sz val="12"/>
      <name val="华文楷体"/>
      <charset val="134"/>
    </font>
    <font>
      <sz val="11"/>
      <name val="微软雅黑"/>
      <charset val="134"/>
    </font>
    <font>
      <sz val="12"/>
      <color theme="1"/>
      <name val="华文楷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4" fillId="42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36" fillId="35" borderId="0" applyProtection="0">
      <alignment vertical="center"/>
    </xf>
    <xf numFmtId="0" fontId="37" fillId="52" borderId="16" applyProtection="0">
      <alignment vertical="center"/>
    </xf>
    <xf numFmtId="0" fontId="37" fillId="52" borderId="16" applyProtection="0">
      <alignment vertical="center"/>
    </xf>
    <xf numFmtId="0" fontId="37" fillId="52" borderId="16" applyProtection="0">
      <alignment vertical="center"/>
    </xf>
    <xf numFmtId="0" fontId="37" fillId="52" borderId="16" applyProtection="0">
      <alignment vertical="center"/>
    </xf>
    <xf numFmtId="0" fontId="38" fillId="53" borderId="17" applyProtection="0">
      <alignment vertical="center"/>
    </xf>
    <xf numFmtId="0" fontId="39" fillId="0" borderId="0" applyProtection="0">
      <alignment vertical="center"/>
    </xf>
    <xf numFmtId="0" fontId="40" fillId="36" borderId="0" applyProtection="0">
      <alignment vertical="center"/>
    </xf>
    <xf numFmtId="0" fontId="41" fillId="0" borderId="18" applyProtection="0">
      <alignment vertical="center"/>
    </xf>
    <xf numFmtId="0" fontId="42" fillId="0" borderId="19" applyProtection="0">
      <alignment vertical="center"/>
    </xf>
    <xf numFmtId="0" fontId="43" fillId="0" borderId="20" applyProtection="0">
      <alignment vertical="center"/>
    </xf>
    <xf numFmtId="0" fontId="43" fillId="0" borderId="0" applyProtection="0">
      <alignment vertical="center"/>
    </xf>
    <xf numFmtId="0" fontId="44" fillId="39" borderId="16" applyProtection="0">
      <alignment vertical="center"/>
    </xf>
    <xf numFmtId="0" fontId="44" fillId="39" borderId="16" applyProtection="0">
      <alignment vertical="center"/>
    </xf>
    <xf numFmtId="0" fontId="44" fillId="39" borderId="16" applyProtection="0">
      <alignment vertical="center"/>
    </xf>
    <xf numFmtId="0" fontId="44" fillId="39" borderId="16" applyProtection="0">
      <alignment vertical="center"/>
    </xf>
    <xf numFmtId="0" fontId="45" fillId="0" borderId="21" applyProtection="0">
      <alignment vertical="center"/>
    </xf>
    <xf numFmtId="0" fontId="46" fillId="54" borderId="0" applyProtection="0">
      <alignment vertical="center"/>
    </xf>
    <xf numFmtId="0" fontId="47" fillId="0" borderId="0"/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48" fillId="52" borderId="23" applyProtection="0">
      <alignment vertical="center"/>
    </xf>
    <xf numFmtId="0" fontId="48" fillId="52" borderId="23" applyProtection="0">
      <alignment vertical="center"/>
    </xf>
    <xf numFmtId="0" fontId="48" fillId="52" borderId="23" applyProtection="0">
      <alignment vertical="center"/>
    </xf>
    <xf numFmtId="0" fontId="48" fillId="52" borderId="23" applyProtection="0">
      <alignment vertical="center"/>
    </xf>
    <xf numFmtId="0" fontId="48" fillId="52" borderId="23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4" applyProtection="0">
      <alignment vertical="center"/>
    </xf>
    <xf numFmtId="0" fontId="53" fillId="0" borderId="24" applyProtection="0">
      <alignment vertical="center"/>
    </xf>
    <xf numFmtId="0" fontId="53" fillId="0" borderId="24" applyProtection="0">
      <alignment vertical="center"/>
    </xf>
    <xf numFmtId="0" fontId="53" fillId="0" borderId="24" applyProtection="0">
      <alignment vertical="center"/>
    </xf>
    <xf numFmtId="0" fontId="53" fillId="0" borderId="24" applyProtection="0">
      <alignment vertical="center"/>
    </xf>
    <xf numFmtId="0" fontId="54" fillId="0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55" fillId="0" borderId="0" applyProtection="0">
      <alignment vertical="center"/>
    </xf>
    <xf numFmtId="0" fontId="56" fillId="53" borderId="17" applyProtection="0">
      <alignment vertical="center"/>
    </xf>
    <xf numFmtId="0" fontId="57" fillId="54" borderId="0" applyProtection="0">
      <alignment vertical="center"/>
    </xf>
    <xf numFmtId="0" fontId="58" fillId="0" borderId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32" fillId="55" borderId="22" applyProtection="0">
      <alignment vertical="center"/>
    </xf>
    <xf numFmtId="0" fontId="59" fillId="0" borderId="21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0" borderId="0"/>
    <xf numFmtId="0" fontId="62" fillId="0" borderId="0"/>
    <xf numFmtId="0" fontId="10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1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2" borderId="23" applyProtection="0">
      <alignment vertical="center"/>
    </xf>
    <xf numFmtId="0" fontId="68" fillId="52" borderId="23" applyProtection="0">
      <alignment vertical="center"/>
    </xf>
    <xf numFmtId="0" fontId="68" fillId="52" borderId="23" applyProtection="0">
      <alignment vertical="center"/>
    </xf>
    <xf numFmtId="0" fontId="68" fillId="52" borderId="23" applyProtection="0">
      <alignment vertical="center"/>
    </xf>
    <xf numFmtId="0" fontId="68" fillId="52" borderId="23" applyProtection="0">
      <alignment vertical="center"/>
    </xf>
    <xf numFmtId="0" fontId="69" fillId="35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4" applyProtection="0">
      <alignment vertical="center"/>
    </xf>
    <xf numFmtId="0" fontId="70" fillId="0" borderId="24" applyProtection="0">
      <alignment vertical="center"/>
    </xf>
    <xf numFmtId="0" fontId="70" fillId="0" borderId="24" applyProtection="0">
      <alignment vertical="center"/>
    </xf>
    <xf numFmtId="0" fontId="70" fillId="0" borderId="24" applyProtection="0">
      <alignment vertical="center"/>
    </xf>
    <xf numFmtId="0" fontId="70" fillId="0" borderId="24" applyProtection="0">
      <alignment vertical="center"/>
    </xf>
    <xf numFmtId="0" fontId="71" fillId="52" borderId="16" applyProtection="0">
      <alignment vertical="center"/>
    </xf>
    <xf numFmtId="0" fontId="71" fillId="52" borderId="16" applyProtection="0">
      <alignment vertical="center"/>
    </xf>
    <xf numFmtId="0" fontId="71" fillId="52" borderId="16" applyProtection="0">
      <alignment vertical="center"/>
    </xf>
    <xf numFmtId="0" fontId="71" fillId="52" borderId="16" applyProtection="0">
      <alignment vertical="center"/>
    </xf>
    <xf numFmtId="0" fontId="72" fillId="0" borderId="18" applyProtection="0">
      <alignment vertical="center"/>
    </xf>
    <xf numFmtId="0" fontId="73" fillId="0" borderId="19" applyProtection="0">
      <alignment vertical="center"/>
    </xf>
    <xf numFmtId="0" fontId="74" fillId="0" borderId="20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6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39" borderId="16" applyProtection="0">
      <alignment vertical="center"/>
    </xf>
    <xf numFmtId="0" fontId="77" fillId="39" borderId="16" applyProtection="0">
      <alignment vertical="center"/>
    </xf>
    <xf numFmtId="0" fontId="77" fillId="39" borderId="16" applyProtection="0">
      <alignment vertical="center"/>
    </xf>
    <xf numFmtId="0" fontId="77" fillId="39" borderId="16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</cellStyleXfs>
  <cellXfs count="22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2" borderId="2" xfId="269" applyFont="1" applyFill="1" applyBorder="1" applyAlignment="1">
      <alignment horizontal="center" vertical="center"/>
    </xf>
    <xf numFmtId="0" fontId="1" fillId="2" borderId="3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4" fillId="2" borderId="2" xfId="269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5" fillId="0" borderId="2" xfId="390" applyNumberFormat="1" applyFont="1" applyFill="1" applyBorder="1" applyAlignment="1">
      <alignment horizontal="center" vertical="center"/>
    </xf>
    <xf numFmtId="0" fontId="6" fillId="2" borderId="2" xfId="269" applyFont="1" applyFill="1" applyBorder="1" applyAlignment="1">
      <alignment horizontal="center" vertical="center"/>
    </xf>
    <xf numFmtId="49" fontId="7" fillId="2" borderId="2" xfId="31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8" fillId="2" borderId="2" xfId="315" applyNumberFormat="1" applyFont="1" applyFill="1" applyBorder="1" applyAlignment="1">
      <alignment horizontal="center" vertical="center"/>
    </xf>
    <xf numFmtId="0" fontId="9" fillId="2" borderId="5" xfId="390" applyFont="1" applyFill="1" applyBorder="1" applyAlignment="1">
      <alignment horizontal="center" vertical="center"/>
    </xf>
    <xf numFmtId="0" fontId="9" fillId="2" borderId="6" xfId="390" applyFont="1" applyFill="1" applyBorder="1" applyAlignment="1">
      <alignment horizontal="center" vertical="center"/>
    </xf>
    <xf numFmtId="0" fontId="4" fillId="2" borderId="2" xfId="383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10" fillId="2" borderId="0" xfId="315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24</xdr:row>
      <xdr:rowOff>0</xdr:rowOff>
    </xdr:from>
    <xdr:to>
      <xdr:col>8</xdr:col>
      <xdr:colOff>495300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225550" y="60864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9</xdr:row>
      <xdr:rowOff>0</xdr:rowOff>
    </xdr:from>
    <xdr:to>
      <xdr:col>8</xdr:col>
      <xdr:colOff>495300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174750" y="228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9</xdr:row>
      <xdr:rowOff>0</xdr:rowOff>
    </xdr:from>
    <xdr:to>
      <xdr:col>8</xdr:col>
      <xdr:colOff>495300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098550" y="228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495300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225550" y="2552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8</xdr:col>
      <xdr:colOff>495300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25550" y="60864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B2" sqref="B2:C2"/>
    </sheetView>
  </sheetViews>
  <sheetFormatPr defaultColWidth="9.5" defaultRowHeight="21" customHeight="1"/>
  <cols>
    <col min="1" max="1" width="9.75" style="1" customWidth="1"/>
    <col min="2" max="6" width="8.875" style="1" customWidth="1"/>
    <col min="7" max="7" width="1.125" style="1" customWidth="1"/>
    <col min="8" max="12" width="11" style="1" customWidth="1"/>
    <col min="13" max="16384" width="9.5" style="1"/>
  </cols>
  <sheetData>
    <row r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 spans="1:12">
      <c r="A2" s="4" t="s">
        <v>1</v>
      </c>
      <c r="B2" s="5" t="s">
        <v>2</v>
      </c>
      <c r="C2" s="5"/>
      <c r="D2" s="5" t="s">
        <v>3</v>
      </c>
      <c r="E2" s="5"/>
      <c r="F2" s="5"/>
      <c r="G2" s="6"/>
      <c r="H2" s="7" t="s">
        <v>4</v>
      </c>
      <c r="I2" s="7"/>
      <c r="J2" s="7"/>
      <c r="K2" s="7"/>
      <c r="L2" s="7"/>
    </row>
    <row r="3" ht="18" customHeight="1" spans="1:12">
      <c r="A3" s="8"/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/>
      <c r="H3" s="10" t="s">
        <v>10</v>
      </c>
      <c r="I3" s="10" t="s">
        <v>10</v>
      </c>
      <c r="J3" s="10" t="s">
        <v>10</v>
      </c>
      <c r="K3" s="10" t="s">
        <v>10</v>
      </c>
      <c r="L3" s="10" t="s">
        <v>10</v>
      </c>
    </row>
    <row r="4" ht="18" customHeight="1" spans="1:12">
      <c r="A4" s="8"/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/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</row>
    <row r="5" customHeight="1" spans="1:12">
      <c r="A5" s="12" t="s">
        <v>16</v>
      </c>
      <c r="B5" s="9">
        <f>C5-2</f>
        <v>66</v>
      </c>
      <c r="C5" s="9">
        <v>68</v>
      </c>
      <c r="D5" s="9">
        <f>C5+2</f>
        <v>70</v>
      </c>
      <c r="E5" s="9">
        <f>D5+2</f>
        <v>72</v>
      </c>
      <c r="F5" s="9">
        <f>E5+1</f>
        <v>73</v>
      </c>
      <c r="G5" s="10"/>
      <c r="H5" s="13" t="s">
        <v>17</v>
      </c>
      <c r="I5" s="13" t="s">
        <v>18</v>
      </c>
      <c r="J5" s="13" t="s">
        <v>19</v>
      </c>
      <c r="K5" s="13" t="s">
        <v>18</v>
      </c>
      <c r="L5" s="13" t="s">
        <v>20</v>
      </c>
    </row>
    <row r="6" customHeight="1" spans="1:12">
      <c r="A6" s="14" t="s">
        <v>21</v>
      </c>
      <c r="B6" s="9">
        <f t="shared" ref="B6:B8" si="0">C6-4</f>
        <v>104</v>
      </c>
      <c r="C6" s="9">
        <v>108</v>
      </c>
      <c r="D6" s="9">
        <f t="shared" ref="D6:D8" si="1">C6+4</f>
        <v>112</v>
      </c>
      <c r="E6" s="9">
        <f>D6+4</f>
        <v>116</v>
      </c>
      <c r="F6" s="9">
        <f>E6+6</f>
        <v>122</v>
      </c>
      <c r="G6" s="10"/>
      <c r="H6" s="15" t="s">
        <v>22</v>
      </c>
      <c r="I6" s="15" t="s">
        <v>23</v>
      </c>
      <c r="J6" s="15" t="s">
        <v>24</v>
      </c>
      <c r="K6" s="15" t="s">
        <v>25</v>
      </c>
      <c r="L6" s="15" t="s">
        <v>24</v>
      </c>
    </row>
    <row r="7" customHeight="1" spans="1:12">
      <c r="A7" s="14" t="s">
        <v>26</v>
      </c>
      <c r="B7" s="9">
        <f t="shared" si="0"/>
        <v>96</v>
      </c>
      <c r="C7" s="9">
        <v>100</v>
      </c>
      <c r="D7" s="9">
        <f t="shared" si="1"/>
        <v>104</v>
      </c>
      <c r="E7" s="9">
        <f>D7+5</f>
        <v>109</v>
      </c>
      <c r="F7" s="9">
        <f>E7+6</f>
        <v>115</v>
      </c>
      <c r="G7" s="10"/>
      <c r="H7" s="15" t="s">
        <v>27</v>
      </c>
      <c r="I7" s="15" t="s">
        <v>24</v>
      </c>
      <c r="J7" s="15" t="s">
        <v>28</v>
      </c>
      <c r="K7" s="15" t="s">
        <v>29</v>
      </c>
      <c r="L7" s="15" t="s">
        <v>30</v>
      </c>
    </row>
    <row r="8" customHeight="1" spans="1:12">
      <c r="A8" s="14" t="s">
        <v>31</v>
      </c>
      <c r="B8" s="9">
        <f t="shared" si="0"/>
        <v>108</v>
      </c>
      <c r="C8" s="9">
        <v>112</v>
      </c>
      <c r="D8" s="9">
        <f t="shared" si="1"/>
        <v>116</v>
      </c>
      <c r="E8" s="9">
        <f>D8+5</f>
        <v>121</v>
      </c>
      <c r="F8" s="9">
        <f>E8+6</f>
        <v>127</v>
      </c>
      <c r="G8" s="10"/>
      <c r="H8" s="13" t="s">
        <v>17</v>
      </c>
      <c r="I8" s="13" t="s">
        <v>18</v>
      </c>
      <c r="J8" s="13" t="s">
        <v>19</v>
      </c>
      <c r="K8" s="13" t="s">
        <v>24</v>
      </c>
      <c r="L8" s="13" t="s">
        <v>28</v>
      </c>
    </row>
    <row r="9" customHeight="1" spans="1:12">
      <c r="A9" s="14" t="s">
        <v>32</v>
      </c>
      <c r="B9" s="9">
        <f t="shared" ref="B9:B13" si="2">C9-1</f>
        <v>40</v>
      </c>
      <c r="C9" s="9">
        <v>41</v>
      </c>
      <c r="D9" s="9">
        <f t="shared" ref="D9:D13" si="3">C9+1</f>
        <v>42</v>
      </c>
      <c r="E9" s="9">
        <f t="shared" ref="E9:E13" si="4">D9+1</f>
        <v>43</v>
      </c>
      <c r="F9" s="9">
        <f>E9+1.2</f>
        <v>44.2</v>
      </c>
      <c r="G9" s="10"/>
      <c r="H9" s="13" t="s">
        <v>33</v>
      </c>
      <c r="I9" s="13" t="s">
        <v>34</v>
      </c>
      <c r="J9" s="13" t="s">
        <v>33</v>
      </c>
      <c r="K9" s="13" t="s">
        <v>35</v>
      </c>
      <c r="L9" s="13" t="s">
        <v>36</v>
      </c>
    </row>
    <row r="10" customHeight="1" spans="1:12">
      <c r="A10" s="14" t="s">
        <v>37</v>
      </c>
      <c r="B10" s="9">
        <f t="shared" si="2"/>
        <v>62</v>
      </c>
      <c r="C10" s="9">
        <v>63</v>
      </c>
      <c r="D10" s="9">
        <f t="shared" si="3"/>
        <v>64</v>
      </c>
      <c r="E10" s="9">
        <f t="shared" si="4"/>
        <v>65</v>
      </c>
      <c r="F10" s="9">
        <f>E10+0.5</f>
        <v>65.5</v>
      </c>
      <c r="G10" s="10"/>
      <c r="H10" s="15" t="s">
        <v>38</v>
      </c>
      <c r="I10" s="15" t="s">
        <v>39</v>
      </c>
      <c r="J10" s="15" t="s">
        <v>40</v>
      </c>
      <c r="K10" s="15" t="s">
        <v>41</v>
      </c>
      <c r="L10" s="15" t="s">
        <v>42</v>
      </c>
    </row>
    <row r="11" customHeight="1" spans="1:12">
      <c r="A11" s="14" t="s">
        <v>43</v>
      </c>
      <c r="B11" s="9">
        <f>C11-0.8</f>
        <v>20.7</v>
      </c>
      <c r="C11" s="9">
        <v>21.5</v>
      </c>
      <c r="D11" s="9">
        <f>C11+0.8</f>
        <v>22.3</v>
      </c>
      <c r="E11" s="9">
        <f>D11+0.8</f>
        <v>23.1</v>
      </c>
      <c r="F11" s="9">
        <f>E11+1.3</f>
        <v>24.4</v>
      </c>
      <c r="G11" s="10"/>
      <c r="H11" s="15" t="s">
        <v>44</v>
      </c>
      <c r="I11" s="15" t="s">
        <v>44</v>
      </c>
      <c r="J11" s="15" t="s">
        <v>28</v>
      </c>
      <c r="K11" s="15" t="s">
        <v>24</v>
      </c>
      <c r="L11" s="15" t="s">
        <v>20</v>
      </c>
    </row>
    <row r="12" customHeight="1" spans="1:12">
      <c r="A12" s="14" t="s">
        <v>45</v>
      </c>
      <c r="B12" s="9">
        <f t="shared" ref="B12:B15" si="5">C12-0.5</f>
        <v>13</v>
      </c>
      <c r="C12" s="9">
        <v>13.5</v>
      </c>
      <c r="D12" s="9">
        <f>C12+0.5</f>
        <v>14</v>
      </c>
      <c r="E12" s="9">
        <f>D12+0.5</f>
        <v>14.5</v>
      </c>
      <c r="F12" s="9">
        <f>E12+0.7</f>
        <v>15.2</v>
      </c>
      <c r="G12" s="10"/>
      <c r="H12" s="15" t="s">
        <v>46</v>
      </c>
      <c r="I12" s="15" t="s">
        <v>28</v>
      </c>
      <c r="J12" s="15" t="s">
        <v>47</v>
      </c>
      <c r="K12" s="15" t="s">
        <v>48</v>
      </c>
      <c r="L12" s="15" t="s">
        <v>49</v>
      </c>
    </row>
    <row r="13" ht="22" customHeight="1" spans="1:12">
      <c r="A13" s="14" t="s">
        <v>50</v>
      </c>
      <c r="B13" s="9">
        <f t="shared" si="2"/>
        <v>53</v>
      </c>
      <c r="C13" s="9">
        <v>54</v>
      </c>
      <c r="D13" s="9">
        <f t="shared" si="3"/>
        <v>55</v>
      </c>
      <c r="E13" s="9">
        <f t="shared" si="4"/>
        <v>56</v>
      </c>
      <c r="F13" s="9">
        <f>E13+1.5</f>
        <v>57.5</v>
      </c>
      <c r="G13" s="10"/>
      <c r="H13" s="15" t="s">
        <v>51</v>
      </c>
      <c r="I13" s="15" t="s">
        <v>52</v>
      </c>
      <c r="J13" s="15" t="s">
        <v>52</v>
      </c>
      <c r="K13" s="15" t="s">
        <v>52</v>
      </c>
      <c r="L13" s="15" t="s">
        <v>52</v>
      </c>
    </row>
    <row r="14" ht="20.25" customHeight="1" spans="1:12">
      <c r="A14" s="14" t="s">
        <v>53</v>
      </c>
      <c r="B14" s="9">
        <f t="shared" si="5"/>
        <v>35.5</v>
      </c>
      <c r="C14" s="9">
        <v>36</v>
      </c>
      <c r="D14" s="9">
        <f t="shared" ref="D14:F14" si="6">C14+0.5</f>
        <v>36.5</v>
      </c>
      <c r="E14" s="9">
        <f t="shared" si="6"/>
        <v>37</v>
      </c>
      <c r="F14" s="9">
        <f t="shared" si="6"/>
        <v>37.5</v>
      </c>
      <c r="G14" s="10"/>
      <c r="H14" s="15" t="s">
        <v>44</v>
      </c>
      <c r="I14" s="15" t="s">
        <v>54</v>
      </c>
      <c r="J14" s="15" t="s">
        <v>55</v>
      </c>
      <c r="K14" s="15" t="s">
        <v>20</v>
      </c>
      <c r="L14" s="15" t="s">
        <v>30</v>
      </c>
    </row>
    <row r="15" customHeight="1" spans="1:12">
      <c r="A15" s="14" t="s">
        <v>56</v>
      </c>
      <c r="B15" s="9">
        <f t="shared" si="5"/>
        <v>25.5</v>
      </c>
      <c r="C15" s="9">
        <v>26</v>
      </c>
      <c r="D15" s="9">
        <f>C15+0.5</f>
        <v>26.5</v>
      </c>
      <c r="E15" s="9">
        <f>D15+0.5</f>
        <v>27</v>
      </c>
      <c r="F15" s="9">
        <f>E15+0.75</f>
        <v>27.75</v>
      </c>
      <c r="G15" s="10"/>
      <c r="H15" s="15" t="s">
        <v>54</v>
      </c>
      <c r="I15" s="15" t="s">
        <v>51</v>
      </c>
      <c r="J15" s="15" t="s">
        <v>28</v>
      </c>
      <c r="K15" s="15" t="s">
        <v>30</v>
      </c>
      <c r="L15" s="15" t="s">
        <v>52</v>
      </c>
    </row>
    <row r="16" customHeight="1" spans="1:12">
      <c r="A16" s="16" t="s">
        <v>57</v>
      </c>
      <c r="B16" s="17"/>
      <c r="C16" s="17"/>
      <c r="D16" s="17"/>
      <c r="E16" s="17"/>
      <c r="F16" s="17"/>
      <c r="G16" s="10"/>
      <c r="H16" s="15"/>
      <c r="I16" s="15"/>
      <c r="J16" s="15"/>
      <c r="K16" s="15"/>
      <c r="L16" s="15"/>
    </row>
    <row r="17" ht="19" customHeight="1" spans="1:12">
      <c r="A17" s="14" t="s">
        <v>16</v>
      </c>
      <c r="B17" s="18">
        <f>C17-2</f>
        <v>60</v>
      </c>
      <c r="C17" s="18">
        <v>62</v>
      </c>
      <c r="D17" s="18">
        <f>C17+2</f>
        <v>64</v>
      </c>
      <c r="E17" s="18">
        <f>D17+2</f>
        <v>66</v>
      </c>
      <c r="F17" s="18">
        <f>E17+1</f>
        <v>67</v>
      </c>
      <c r="G17" s="10"/>
      <c r="H17" s="15" t="s">
        <v>24</v>
      </c>
      <c r="I17" s="15" t="s">
        <v>58</v>
      </c>
      <c r="J17" s="15" t="s">
        <v>24</v>
      </c>
      <c r="K17" s="15" t="s">
        <v>59</v>
      </c>
      <c r="L17" s="15" t="s">
        <v>28</v>
      </c>
    </row>
    <row r="18" ht="19" customHeight="1" spans="1:12">
      <c r="A18" s="14" t="s">
        <v>21</v>
      </c>
      <c r="B18" s="18">
        <f t="shared" ref="B18:B20" si="7">C18-4</f>
        <v>95</v>
      </c>
      <c r="C18" s="18">
        <v>99</v>
      </c>
      <c r="D18" s="18">
        <f t="shared" ref="D18:D20" si="8">C18+4</f>
        <v>103</v>
      </c>
      <c r="E18" s="18">
        <f>D18+4</f>
        <v>107</v>
      </c>
      <c r="F18" s="18">
        <f>E18+6</f>
        <v>113</v>
      </c>
      <c r="G18" s="10"/>
      <c r="H18" s="15" t="s">
        <v>20</v>
      </c>
      <c r="I18" s="15" t="s">
        <v>18</v>
      </c>
      <c r="J18" s="15" t="s">
        <v>28</v>
      </c>
      <c r="K18" s="15" t="s">
        <v>18</v>
      </c>
      <c r="L18" s="15" t="s">
        <v>30</v>
      </c>
    </row>
    <row r="19" ht="19" customHeight="1" spans="1:12">
      <c r="A19" s="14" t="s">
        <v>26</v>
      </c>
      <c r="B19" s="18">
        <f t="shared" si="7"/>
        <v>88</v>
      </c>
      <c r="C19" s="18">
        <v>92</v>
      </c>
      <c r="D19" s="18">
        <f t="shared" si="8"/>
        <v>96</v>
      </c>
      <c r="E19" s="18">
        <f>D19+5</f>
        <v>101</v>
      </c>
      <c r="F19" s="18">
        <f>E19+6</f>
        <v>107</v>
      </c>
      <c r="G19" s="10"/>
      <c r="H19" s="15" t="s">
        <v>28</v>
      </c>
      <c r="I19" s="15" t="s">
        <v>30</v>
      </c>
      <c r="J19" s="15" t="s">
        <v>18</v>
      </c>
      <c r="K19" s="15" t="s">
        <v>60</v>
      </c>
      <c r="L19" s="15" t="s">
        <v>18</v>
      </c>
    </row>
    <row r="20" ht="19" customHeight="1" spans="1:12">
      <c r="A20" s="14" t="s">
        <v>31</v>
      </c>
      <c r="B20" s="18">
        <f t="shared" si="7"/>
        <v>98</v>
      </c>
      <c r="C20" s="18">
        <v>102</v>
      </c>
      <c r="D20" s="18">
        <f t="shared" si="8"/>
        <v>106</v>
      </c>
      <c r="E20" s="18">
        <f>D20+5</f>
        <v>111</v>
      </c>
      <c r="F20" s="18">
        <f>E20+6</f>
        <v>117</v>
      </c>
      <c r="G20" s="10"/>
      <c r="H20" s="15" t="s">
        <v>24</v>
      </c>
      <c r="I20" s="15" t="s">
        <v>19</v>
      </c>
      <c r="J20" s="15" t="s">
        <v>28</v>
      </c>
      <c r="K20" s="15" t="s">
        <v>24</v>
      </c>
      <c r="L20" s="15" t="s">
        <v>19</v>
      </c>
    </row>
    <row r="21" ht="19" customHeight="1" spans="1:12">
      <c r="A21" s="14" t="s">
        <v>32</v>
      </c>
      <c r="B21" s="18">
        <f>C21-1</f>
        <v>37</v>
      </c>
      <c r="C21" s="18">
        <v>38</v>
      </c>
      <c r="D21" s="18">
        <f>C21+1</f>
        <v>39</v>
      </c>
      <c r="E21" s="18">
        <f>D21+1</f>
        <v>40</v>
      </c>
      <c r="F21" s="18">
        <f>E21+1.2</f>
        <v>41.2</v>
      </c>
      <c r="G21" s="10"/>
      <c r="H21" s="15" t="s">
        <v>34</v>
      </c>
      <c r="I21" s="15" t="s">
        <v>33</v>
      </c>
      <c r="J21" s="15" t="s">
        <v>35</v>
      </c>
      <c r="K21" s="15" t="s">
        <v>33</v>
      </c>
      <c r="L21" s="15" t="s">
        <v>42</v>
      </c>
    </row>
    <row r="22" ht="19" customHeight="1" spans="1:12">
      <c r="A22" s="14" t="s">
        <v>37</v>
      </c>
      <c r="B22" s="18">
        <f>C22-1</f>
        <v>59</v>
      </c>
      <c r="C22" s="18">
        <v>60</v>
      </c>
      <c r="D22" s="18">
        <f>C22+1</f>
        <v>61</v>
      </c>
      <c r="E22" s="18">
        <f>D22+1</f>
        <v>62</v>
      </c>
      <c r="F22" s="18">
        <f>E22+0.5</f>
        <v>62.5</v>
      </c>
      <c r="G22" s="10"/>
      <c r="H22" s="15" t="s">
        <v>33</v>
      </c>
      <c r="I22" s="15" t="s">
        <v>40</v>
      </c>
      <c r="J22" s="15" t="s">
        <v>42</v>
      </c>
      <c r="K22" s="15" t="s">
        <v>40</v>
      </c>
      <c r="L22" s="15" t="s">
        <v>35</v>
      </c>
    </row>
    <row r="23" ht="19" customHeight="1" spans="1:12">
      <c r="A23" s="14" t="s">
        <v>43</v>
      </c>
      <c r="B23" s="18">
        <f>C23-0.8</f>
        <v>17.2</v>
      </c>
      <c r="C23" s="18">
        <v>18</v>
      </c>
      <c r="D23" s="18">
        <f>C23+0.8</f>
        <v>18.8</v>
      </c>
      <c r="E23" s="18">
        <f>D23+0.8</f>
        <v>19.6</v>
      </c>
      <c r="F23" s="18">
        <f>E23+1.1</f>
        <v>20.7</v>
      </c>
      <c r="G23" s="10"/>
      <c r="H23" s="15" t="s">
        <v>20</v>
      </c>
      <c r="I23" s="15" t="s">
        <v>28</v>
      </c>
      <c r="J23" s="15" t="s">
        <v>20</v>
      </c>
      <c r="K23" s="15" t="s">
        <v>28</v>
      </c>
      <c r="L23" s="15" t="s">
        <v>20</v>
      </c>
    </row>
    <row r="24" ht="19" customHeight="1" spans="1:12">
      <c r="A24" s="14" t="s">
        <v>45</v>
      </c>
      <c r="B24" s="18">
        <f>C24-0.4</f>
        <v>9.1</v>
      </c>
      <c r="C24" s="18">
        <v>9.5</v>
      </c>
      <c r="D24" s="18">
        <f>C24+0.4</f>
        <v>9.9</v>
      </c>
      <c r="E24" s="18">
        <f>D24+0.4</f>
        <v>10.3</v>
      </c>
      <c r="F24" s="18">
        <f>E24+0.6</f>
        <v>10.9</v>
      </c>
      <c r="G24" s="10"/>
      <c r="H24" s="15" t="s">
        <v>61</v>
      </c>
      <c r="I24" s="15" t="s">
        <v>28</v>
      </c>
      <c r="J24" s="15" t="s">
        <v>51</v>
      </c>
      <c r="K24" s="15" t="s">
        <v>48</v>
      </c>
      <c r="L24" s="15" t="s">
        <v>46</v>
      </c>
    </row>
    <row r="25" ht="19" customHeight="1" spans="1:12">
      <c r="A25" s="14" t="s">
        <v>50</v>
      </c>
      <c r="B25" s="18">
        <f>C25-1</f>
        <v>45</v>
      </c>
      <c r="C25" s="18">
        <v>46</v>
      </c>
      <c r="D25" s="18">
        <f>C25+1</f>
        <v>47</v>
      </c>
      <c r="E25" s="18">
        <f>D25+1</f>
        <v>48</v>
      </c>
      <c r="F25" s="18">
        <f>E25+1.5</f>
        <v>49.5</v>
      </c>
      <c r="G25" s="19"/>
      <c r="H25" s="15" t="s">
        <v>62</v>
      </c>
      <c r="I25" s="15" t="s">
        <v>52</v>
      </c>
      <c r="J25" s="15" t="s">
        <v>52</v>
      </c>
      <c r="K25" s="15" t="s">
        <v>52</v>
      </c>
      <c r="L25" s="15" t="s">
        <v>52</v>
      </c>
    </row>
    <row r="26" customHeight="1" spans="1:12">
      <c r="A26" s="20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customHeight="1" spans="3:12"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customHeight="1" spans="1:1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0"/>
    </row>
  </sheetData>
  <mergeCells count="7">
    <mergeCell ref="A1:L1"/>
    <mergeCell ref="B2:C2"/>
    <mergeCell ref="D2:F2"/>
    <mergeCell ref="H2:L2"/>
    <mergeCell ref="A16:F16"/>
    <mergeCell ref="A3:A4"/>
    <mergeCell ref="G2:G2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cp:lastPrinted>2023-07-28T08:10:00Z</cp:lastPrinted>
  <dcterms:modified xsi:type="dcterms:W3CDTF">2024-03-20T09:41:57Z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2052-12.1.0.16250</vt:lpwstr>
  </property>
</Properties>
</file>