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往年大货\24SS春夏开发\铜牛定制款\076女冲锋衣-032款翻单加色\"/>
    </mc:Choice>
  </mc:AlternateContent>
  <xr:revisionPtr revIDLastSave="0" documentId="13_ncr:1_{FE4826A0-2CE2-48FD-8C69-50B6BF39A2E4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明细单" sheetId="1" r:id="rId1"/>
    <sheet name="上衣尺寸" sheetId="2" r:id="rId2"/>
    <sheet name="下装尺寸" sheetId="3" r:id="rId3"/>
    <sheet name="全码规格表" sheetId="4" r:id="rId4"/>
    <sheet name="产前样意见" sheetId="5" r:id="rId5"/>
  </sheets>
  <definedNames>
    <definedName name="_xlnm.Print_Area" localSheetId="0">明细单!$A$1:$I$36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4" l="1"/>
  <c r="F20" i="4" s="1"/>
  <c r="G20" i="4" s="1"/>
  <c r="H20" i="4" s="1"/>
  <c r="C20" i="4"/>
  <c r="B20" i="4"/>
  <c r="E19" i="4"/>
  <c r="F19" i="4" s="1"/>
  <c r="G19" i="4" s="1"/>
  <c r="H19" i="4" s="1"/>
  <c r="C19" i="4"/>
  <c r="B19" i="4"/>
  <c r="E18" i="4"/>
  <c r="F18" i="4" s="1"/>
  <c r="G18" i="4" s="1"/>
  <c r="H18" i="4" s="1"/>
  <c r="C18" i="4"/>
  <c r="B18" i="4"/>
  <c r="E17" i="4"/>
  <c r="F17" i="4" s="1"/>
  <c r="G17" i="4" s="1"/>
  <c r="H17" i="4" s="1"/>
  <c r="C17" i="4"/>
  <c r="B17" i="4"/>
  <c r="E16" i="4"/>
  <c r="F16" i="4" s="1"/>
  <c r="G16" i="4" s="1"/>
  <c r="H16" i="4" s="1"/>
  <c r="C16" i="4"/>
  <c r="B16" i="4" s="1"/>
  <c r="E15" i="4"/>
  <c r="F15" i="4" s="1"/>
  <c r="G15" i="4" s="1"/>
  <c r="H15" i="4" s="1"/>
  <c r="C15" i="4"/>
  <c r="B15" i="4"/>
  <c r="E14" i="4"/>
  <c r="F14" i="4" s="1"/>
  <c r="G14" i="4" s="1"/>
  <c r="H14" i="4" s="1"/>
  <c r="C14" i="4"/>
  <c r="B14" i="4"/>
  <c r="E13" i="4"/>
  <c r="F13" i="4" s="1"/>
  <c r="G13" i="4" s="1"/>
  <c r="H13" i="4" s="1"/>
  <c r="C13" i="4"/>
  <c r="B13" i="4"/>
  <c r="E12" i="4"/>
  <c r="F12" i="4" s="1"/>
  <c r="G12" i="4" s="1"/>
  <c r="H12" i="4" s="1"/>
  <c r="C12" i="4"/>
  <c r="B12" i="4" s="1"/>
  <c r="E11" i="4"/>
  <c r="F11" i="4" s="1"/>
  <c r="G11" i="4" s="1"/>
  <c r="H11" i="4" s="1"/>
  <c r="C11" i="4"/>
  <c r="B11" i="4" s="1"/>
  <c r="E10" i="4"/>
  <c r="F10" i="4" s="1"/>
  <c r="G10" i="4" s="1"/>
  <c r="H10" i="4" s="1"/>
  <c r="C10" i="4"/>
  <c r="B10" i="4"/>
  <c r="E9" i="4"/>
  <c r="F9" i="4" s="1"/>
  <c r="G9" i="4" s="1"/>
  <c r="H9" i="4" s="1"/>
  <c r="C9" i="4"/>
  <c r="B9" i="4" s="1"/>
  <c r="E8" i="4"/>
  <c r="F8" i="4" s="1"/>
  <c r="G8" i="4" s="1"/>
  <c r="H8" i="4" s="1"/>
  <c r="C8" i="4"/>
  <c r="B8" i="4" s="1"/>
  <c r="E7" i="4"/>
  <c r="F7" i="4" s="1"/>
  <c r="G7" i="4" s="1"/>
  <c r="H7" i="4" s="1"/>
  <c r="C7" i="4"/>
  <c r="B7" i="4"/>
</calcChain>
</file>

<file path=xl/sharedStrings.xml><?xml version="1.0" encoding="utf-8"?>
<sst xmlns="http://schemas.openxmlformats.org/spreadsheetml/2006/main" count="319" uniqueCount="223">
  <si>
    <t>探路者样板、样衣明细单</t>
  </si>
  <si>
    <t>款号</t>
  </si>
  <si>
    <t>设计师</t>
  </si>
  <si>
    <t>季节</t>
  </si>
  <si>
    <t xml:space="preserve"> </t>
  </si>
  <si>
    <t>款式图</t>
  </si>
  <si>
    <t>样板信息</t>
  </si>
  <si>
    <t>样板师</t>
  </si>
  <si>
    <t>样板用时</t>
  </si>
  <si>
    <t xml:space="preserve">面料片数 </t>
  </si>
  <si>
    <t>头板时间</t>
  </si>
  <si>
    <t>里料片数</t>
  </si>
  <si>
    <t>二板时间</t>
  </si>
  <si>
    <t>衬料片数</t>
  </si>
  <si>
    <t>三板时间</t>
  </si>
  <si>
    <t>棉片，填充片</t>
  </si>
  <si>
    <t>样板修改备注：</t>
  </si>
  <si>
    <t>裁剪信息</t>
  </si>
  <si>
    <t>裁剪师</t>
  </si>
  <si>
    <t>裁剪时间</t>
  </si>
  <si>
    <t>裁剪用时</t>
  </si>
  <si>
    <t>配辅料用时</t>
  </si>
  <si>
    <t>样衣信息</t>
  </si>
  <si>
    <t>样衣师</t>
  </si>
  <si>
    <t>制作时间</t>
  </si>
  <si>
    <t>制作用时</t>
  </si>
  <si>
    <t>用线信息</t>
  </si>
  <si>
    <t>厂家</t>
  </si>
  <si>
    <t>型号</t>
  </si>
  <si>
    <t>用量</t>
  </si>
  <si>
    <t>用衬信息</t>
  </si>
  <si>
    <t>压胶信息</t>
  </si>
  <si>
    <t>辅料信息</t>
  </si>
  <si>
    <t>样衣备注</t>
  </si>
  <si>
    <t>样衣领走人</t>
  </si>
  <si>
    <t>样 衣 规 格 表</t>
  </si>
  <si>
    <t>季度</t>
  </si>
  <si>
    <t>品类</t>
  </si>
  <si>
    <t/>
  </si>
  <si>
    <t>开发工厂</t>
  </si>
  <si>
    <t>开发师</t>
  </si>
  <si>
    <t>编号</t>
  </si>
  <si>
    <t>部位</t>
  </si>
  <si>
    <t>度量方法</t>
  </si>
  <si>
    <t>±差</t>
  </si>
  <si>
    <t>基码(CM)</t>
  </si>
  <si>
    <t>1ST 样</t>
  </si>
  <si>
    <t>2ND</t>
  </si>
  <si>
    <t>2ND 样</t>
  </si>
  <si>
    <t>3RD版</t>
  </si>
  <si>
    <t>面料编号</t>
  </si>
  <si>
    <t>颜色</t>
  </si>
  <si>
    <t>男L/女M</t>
  </si>
  <si>
    <t>版偏差</t>
  </si>
  <si>
    <t>要求尺寸</t>
  </si>
  <si>
    <t>胸围</t>
  </si>
  <si>
    <t>腰围B体型（A体型）</t>
  </si>
  <si>
    <t>摆围</t>
  </si>
  <si>
    <t>下摆两点平直量</t>
  </si>
  <si>
    <t>后中袖长</t>
  </si>
  <si>
    <t>后中过肩点到袖口</t>
  </si>
  <si>
    <t>*肩宽</t>
  </si>
  <si>
    <t>袖长</t>
  </si>
  <si>
    <t>肩点到袖口</t>
  </si>
  <si>
    <t>后中长</t>
  </si>
  <si>
    <t>后中量</t>
  </si>
  <si>
    <t>*前中长</t>
  </si>
  <si>
    <t>袖肥/2（装袖/插肩袖）</t>
  </si>
  <si>
    <t>辅料名称</t>
  </si>
  <si>
    <t>（参考）緔袖袖笼深</t>
  </si>
  <si>
    <t>门襟拉链</t>
  </si>
  <si>
    <t>（参考）插肩袖袖笼深</t>
  </si>
  <si>
    <t>门襟拉袢</t>
  </si>
  <si>
    <t>袖肘围/2</t>
  </si>
  <si>
    <t>内连接拉链</t>
  </si>
  <si>
    <t>半松紧袖口/2</t>
  </si>
  <si>
    <t>侧兜拉链</t>
  </si>
  <si>
    <t>普通袖口/2</t>
  </si>
  <si>
    <t>胸兜拉链</t>
  </si>
  <si>
    <t>帽高/帽宽</t>
  </si>
  <si>
    <t>臂袋拉链</t>
  </si>
  <si>
    <t>*帽中长</t>
  </si>
  <si>
    <t>腋下拉链</t>
  </si>
  <si>
    <t>上领围</t>
  </si>
  <si>
    <t>帽链接拉链</t>
  </si>
  <si>
    <t>下领围</t>
  </si>
  <si>
    <t>卡扣</t>
  </si>
  <si>
    <t>前领高</t>
  </si>
  <si>
    <t>佛珠</t>
  </si>
  <si>
    <t>后领高</t>
  </si>
  <si>
    <t>气眼</t>
  </si>
  <si>
    <t>腋下透气位</t>
  </si>
  <si>
    <t>摆弹力包边带</t>
  </si>
  <si>
    <t>帽后拉链</t>
  </si>
  <si>
    <t>袖弹力包边带</t>
  </si>
  <si>
    <t>*胸袋</t>
  </si>
  <si>
    <t>橡筋</t>
  </si>
  <si>
    <t>拿破仑袋</t>
  </si>
  <si>
    <t>订卡织带</t>
  </si>
  <si>
    <t>内袋</t>
  </si>
  <si>
    <t>帽弹力包边带</t>
  </si>
  <si>
    <t>插手袋拉链袋口长</t>
  </si>
  <si>
    <t>魔术贴勾面</t>
  </si>
  <si>
    <t>插手袋外插口长</t>
  </si>
  <si>
    <t>塑胶袖袢</t>
  </si>
  <si>
    <t>内主项拉链</t>
  </si>
  <si>
    <t>魔术贴毛面</t>
  </si>
  <si>
    <t>防风裙下口平量拉量</t>
  </si>
  <si>
    <t>四件扣</t>
  </si>
  <si>
    <t>袖袋拉链</t>
  </si>
  <si>
    <t>LOGO织带</t>
  </si>
  <si>
    <t>冲绒量 90白鸭绒</t>
  </si>
  <si>
    <t>主标</t>
  </si>
  <si>
    <t>蓬松度</t>
  </si>
  <si>
    <t>帽后魔术毛面</t>
  </si>
  <si>
    <t>门襟宽</t>
  </si>
  <si>
    <t>帽后魔术勾面</t>
  </si>
  <si>
    <t>生粘窄门牌</t>
  </si>
  <si>
    <t>反光条</t>
  </si>
  <si>
    <t>拿破仑袋距领下口</t>
  </si>
  <si>
    <t>系列</t>
  </si>
  <si>
    <t>品名</t>
  </si>
  <si>
    <t>设计号</t>
  </si>
  <si>
    <t>面料名称</t>
  </si>
  <si>
    <t xml:space="preserve">裤长 </t>
  </si>
  <si>
    <t>侧缝量</t>
  </si>
  <si>
    <t>腰围B体型 （A体型）</t>
  </si>
  <si>
    <t xml:space="preserve">半松紧腰围 </t>
  </si>
  <si>
    <t>平量/拉量</t>
  </si>
  <si>
    <t xml:space="preserve">全松紧腰围 </t>
  </si>
  <si>
    <t>臀围/2</t>
  </si>
  <si>
    <t>侧线连腰向下量</t>
  </si>
  <si>
    <t xml:space="preserve">腿围/2 </t>
  </si>
  <si>
    <t>裆底量下2cm</t>
  </si>
  <si>
    <t xml:space="preserve">膝围/2 </t>
  </si>
  <si>
    <t>(前/后/裤口向上量)</t>
  </si>
  <si>
    <t>脚口/2</t>
  </si>
  <si>
    <t>(前/后)</t>
  </si>
  <si>
    <t>前裆长</t>
  </si>
  <si>
    <t>含腰</t>
  </si>
  <si>
    <t>辅料编号</t>
  </si>
  <si>
    <t>后裆长</t>
  </si>
  <si>
    <t>总裆长</t>
  </si>
  <si>
    <t xml:space="preserve">前门襟长 </t>
  </si>
  <si>
    <t>不含腰</t>
  </si>
  <si>
    <t>前袋口长</t>
  </si>
  <si>
    <t>常规/反插后袋口长</t>
  </si>
  <si>
    <t>前腰宽</t>
  </si>
  <si>
    <t>后腰宽</t>
  </si>
  <si>
    <t>雪裙下口</t>
  </si>
  <si>
    <t>雪裙高</t>
  </si>
  <si>
    <t>雪裙露出脚口</t>
  </si>
  <si>
    <t>脚口开叉长</t>
  </si>
  <si>
    <t>弹力绳</t>
  </si>
  <si>
    <t>膝上透气位长</t>
  </si>
  <si>
    <t>吊钟</t>
  </si>
  <si>
    <t>内缝长</t>
  </si>
  <si>
    <t>小腿围/2</t>
  </si>
  <si>
    <t>弹力包边带</t>
  </si>
  <si>
    <t>射出勾勾面</t>
  </si>
  <si>
    <t>yifeng</t>
    <phoneticPr fontId="24" type="noConversion"/>
  </si>
  <si>
    <t>后中领下25.5cm处</t>
    <phoneticPr fontId="24" type="noConversion"/>
  </si>
  <si>
    <t>后中领下39.5cm处</t>
    <phoneticPr fontId="24" type="noConversion"/>
  </si>
  <si>
    <t>袖中点下16.3cm处</t>
    <phoneticPr fontId="24" type="noConversion"/>
  </si>
  <si>
    <t>袖中点下31cm处</t>
    <phoneticPr fontId="24" type="noConversion"/>
  </si>
  <si>
    <t>女单冲</t>
    <phoneticPr fontId="24" type="noConversion"/>
  </si>
  <si>
    <t>23fw</t>
    <phoneticPr fontId="24" type="noConversion"/>
  </si>
  <si>
    <t>032</t>
    <phoneticPr fontId="24" type="noConversion"/>
  </si>
  <si>
    <t>陈雅楠</t>
    <phoneticPr fontId="24" type="noConversion"/>
  </si>
  <si>
    <t>36/25</t>
    <phoneticPr fontId="24" type="noConversion"/>
  </si>
  <si>
    <t>一版修改意见</t>
    <phoneticPr fontId="24" type="noConversion"/>
  </si>
  <si>
    <t>1.帽后三角取消</t>
    <phoneticPr fontId="24" type="noConversion"/>
  </si>
  <si>
    <t>2.拉链部分款式款式调整，物料单已经更改</t>
    <phoneticPr fontId="24" type="noConversion"/>
  </si>
  <si>
    <t>3.袖口明线不要压在魔术贴上，袖口明线加宽</t>
    <phoneticPr fontId="24" type="noConversion"/>
  </si>
  <si>
    <t>探路者产品规格表</t>
  </si>
  <si>
    <t>单位：cm</t>
  </si>
  <si>
    <t>日期：</t>
  </si>
  <si>
    <t>产品名称：</t>
  </si>
  <si>
    <t xml:space="preserve"> 女装冲锋衣外套类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</si>
  <si>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</si>
  <si>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</si>
  <si>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</si>
  <si>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</si>
  <si>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</si>
  <si>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</si>
  <si>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</si>
  <si>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</si>
  <si>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</si>
  <si>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</si>
  <si>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  <phoneticPr fontId="46" type="noConversion"/>
  </si>
  <si>
    <t>155/84B</t>
  </si>
  <si>
    <t>160/88B</t>
  </si>
  <si>
    <t>165/92B</t>
  </si>
  <si>
    <t>170/96B</t>
  </si>
  <si>
    <t>175/100B</t>
  </si>
  <si>
    <t>180/104B</t>
  </si>
  <si>
    <t>腰围</t>
  </si>
  <si>
    <t>肩宽</t>
  </si>
  <si>
    <t>肩点袖长</t>
  </si>
  <si>
    <t>袖肥/2（参考值）</t>
  </si>
  <si>
    <t>袖口围/2</t>
  </si>
  <si>
    <t>领高</t>
  </si>
  <si>
    <t>下领围</t>
    <phoneticPr fontId="46" type="noConversion"/>
  </si>
  <si>
    <t>帽高</t>
  </si>
  <si>
    <t>帽宽</t>
  </si>
  <si>
    <t>插手袋长</t>
  </si>
  <si>
    <t>注：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</si>
  <si>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</si>
  <si>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</si>
  <si>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</si>
  <si>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</si>
  <si>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</si>
  <si>
    <t>TABBCL92076</t>
    <phoneticPr fontId="24" type="noConversion"/>
  </si>
  <si>
    <r>
      <t>版型工艺同2</t>
    </r>
    <r>
      <rPr>
        <sz val="11"/>
        <color theme="1"/>
        <rFont val="宋体"/>
        <family val="3"/>
        <charset val="134"/>
        <scheme val="minor"/>
      </rPr>
      <t>3FW032款</t>
    </r>
    <phoneticPr fontId="24" type="noConversion"/>
  </si>
  <si>
    <t>洗水前</t>
    <phoneticPr fontId="24" type="noConversion"/>
  </si>
  <si>
    <t>洗水后</t>
    <phoneticPr fontId="24" type="noConversion"/>
  </si>
  <si>
    <t>/</t>
    <phoneticPr fontId="24" type="noConversion"/>
  </si>
  <si>
    <t>修改意见</t>
    <phoneticPr fontId="24" type="noConversion"/>
  </si>
  <si>
    <t>样衣：石晶粉</t>
    <phoneticPr fontId="24" type="noConversion"/>
  </si>
  <si>
    <t>工厂：铜牛</t>
    <phoneticPr fontId="24" type="noConversion"/>
  </si>
  <si>
    <t>1.前胸LOGO刺绣，反面补压胶条要方正，不能有倾斜，</t>
    <phoneticPr fontId="24" type="noConversion"/>
  </si>
  <si>
    <t>2.注意大身压胶痕迹不要太重</t>
    <phoneticPr fontId="24" type="noConversion"/>
  </si>
  <si>
    <t>3.帽口弹力绳成品外露5cm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</si>
</sst>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0">
    <font>
      <sz val="11"/>
      <color theme="1"/>
      <name val="宋体"/>
      <charset val="134"/>
      <scheme val="minor"/>
    </font>
    <font>
      <b/>
      <sz val="24"/>
      <color theme="1"/>
      <name val="黑体"/>
      <family val="3"/>
      <charset val="134"/>
    </font>
    <font>
      <b/>
      <sz val="11"/>
      <name val="黑体"/>
      <family val="3"/>
      <charset val="134"/>
    </font>
    <font>
      <b/>
      <sz val="10"/>
      <name val="黑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黑体"/>
      <family val="3"/>
      <charset val="134"/>
    </font>
    <font>
      <sz val="10"/>
      <name val="宋体"/>
      <family val="3"/>
      <charset val="134"/>
      <scheme val="minor"/>
    </font>
    <font>
      <sz val="13"/>
      <color indexed="8"/>
      <name val="黑体"/>
      <family val="3"/>
      <charset val="134"/>
    </font>
    <font>
      <sz val="11"/>
      <name val="仿宋_GB2312"/>
      <charset val="134"/>
    </font>
    <font>
      <sz val="12"/>
      <name val="宋体"/>
      <family val="3"/>
      <charset val="134"/>
      <scheme val="maj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3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b/>
      <sz val="13"/>
      <color indexed="8"/>
      <name val="黑体"/>
      <family val="3"/>
      <charset val="134"/>
    </font>
    <font>
      <sz val="13"/>
      <color theme="1"/>
      <name val="宋体"/>
      <family val="3"/>
      <charset val="134"/>
      <scheme val="minor"/>
    </font>
    <font>
      <sz val="13"/>
      <name val="黑体"/>
      <family val="3"/>
      <charset val="134"/>
    </font>
    <font>
      <sz val="13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  <scheme val="minor"/>
    </font>
    <font>
      <sz val="18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sz val="14"/>
      <color theme="1"/>
      <name val="华文楷体"/>
      <family val="3"/>
      <charset val="134"/>
    </font>
    <font>
      <b/>
      <sz val="24"/>
      <color theme="1"/>
      <name val="华文楷体"/>
      <family val="3"/>
      <charset val="134"/>
    </font>
    <font>
      <sz val="12"/>
      <name val="华文楷体"/>
      <family val="3"/>
      <charset val="134"/>
    </font>
    <font>
      <b/>
      <sz val="11"/>
      <name val="华文楷体"/>
      <family val="3"/>
      <charset val="134"/>
    </font>
    <font>
      <b/>
      <sz val="14"/>
      <name val="华文楷体"/>
      <family val="3"/>
      <charset val="134"/>
    </font>
    <font>
      <b/>
      <sz val="10"/>
      <name val="华文楷体"/>
      <family val="3"/>
      <charset val="134"/>
    </font>
    <font>
      <b/>
      <sz val="11"/>
      <color indexed="8"/>
      <name val="华文楷体"/>
      <family val="3"/>
      <charset val="134"/>
    </font>
    <font>
      <sz val="10"/>
      <name val="华文楷体"/>
      <family val="3"/>
      <charset val="134"/>
    </font>
    <font>
      <sz val="12"/>
      <color indexed="8"/>
      <name val="华文楷体"/>
      <family val="3"/>
      <charset val="134"/>
    </font>
    <font>
      <sz val="14"/>
      <color indexed="8"/>
      <name val="华文楷体"/>
      <family val="3"/>
      <charset val="134"/>
    </font>
    <font>
      <sz val="14"/>
      <name val="华文楷体"/>
      <family val="3"/>
      <charset val="134"/>
    </font>
    <font>
      <sz val="11"/>
      <name val="华文楷体"/>
      <family val="3"/>
      <charset val="134"/>
    </font>
    <font>
      <sz val="11"/>
      <color indexed="8"/>
      <name val="华文楷体"/>
      <family val="3"/>
      <charset val="134"/>
    </font>
    <font>
      <b/>
      <i/>
      <sz val="14"/>
      <color indexed="8"/>
      <name val="华文楷体"/>
      <family val="3"/>
      <charset val="134"/>
    </font>
    <font>
      <b/>
      <sz val="12"/>
      <color indexed="8"/>
      <name val="华文楷体"/>
      <family val="3"/>
      <charset val="134"/>
    </font>
    <font>
      <b/>
      <sz val="14"/>
      <color theme="1"/>
      <name val="华文行楷"/>
      <family val="3"/>
      <charset val="134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1" fillId="0" borderId="0">
      <alignment vertical="top"/>
    </xf>
    <xf numFmtId="0" fontId="21" fillId="0" borderId="0">
      <alignment vertical="center"/>
    </xf>
    <xf numFmtId="0" fontId="21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Font="1" applyFill="1" applyAlignment="1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/>
    </xf>
    <xf numFmtId="0" fontId="6" fillId="0" borderId="4" xfId="1" applyNumberFormat="1" applyFont="1" applyFill="1" applyBorder="1" applyAlignment="1">
      <alignment horizontal="center"/>
    </xf>
    <xf numFmtId="0" fontId="6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1" fillId="0" borderId="4" xfId="3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12" fillId="0" borderId="4" xfId="3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/>
    </xf>
    <xf numFmtId="0" fontId="6" fillId="0" borderId="4" xfId="1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vertical="center"/>
    </xf>
    <xf numFmtId="49" fontId="14" fillId="0" borderId="4" xfId="1" applyNumberFormat="1" applyFont="1" applyFill="1" applyBorder="1" applyAlignment="1">
      <alignment vertical="center"/>
    </xf>
    <xf numFmtId="0" fontId="6" fillId="0" borderId="4" xfId="1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49" fontId="15" fillId="0" borderId="4" xfId="1" applyNumberFormat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49" fontId="15" fillId="0" borderId="6" xfId="1" applyNumberFormat="1" applyFont="1" applyFill="1" applyBorder="1" applyAlignment="1">
      <alignment vertical="center"/>
    </xf>
    <xf numFmtId="0" fontId="15" fillId="0" borderId="6" xfId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0" fontId="10" fillId="0" borderId="8" xfId="1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0" fontId="16" fillId="0" borderId="4" xfId="4" applyFont="1" applyFill="1" applyBorder="1" applyAlignment="1">
      <alignment horizontal="left" vertical="center"/>
    </xf>
    <xf numFmtId="0" fontId="0" fillId="0" borderId="4" xfId="0" applyFont="1" applyFill="1" applyBorder="1" applyAlignment="1"/>
    <xf numFmtId="49" fontId="10" fillId="0" borderId="8" xfId="1" applyNumberFormat="1" applyFont="1" applyFill="1" applyBorder="1" applyAlignment="1">
      <alignment horizontal="center" vertical="center"/>
    </xf>
    <xf numFmtId="49" fontId="16" fillId="0" borderId="4" xfId="6" applyNumberFormat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center" vertical="center"/>
    </xf>
    <xf numFmtId="0" fontId="18" fillId="0" borderId="4" xfId="0" applyFont="1" applyFill="1" applyBorder="1" applyAlignment="1"/>
    <xf numFmtId="49" fontId="19" fillId="0" borderId="8" xfId="1" applyNumberFormat="1" applyFont="1" applyFill="1" applyBorder="1" applyAlignment="1">
      <alignment horizontal="center" vertical="center"/>
    </xf>
    <xf numFmtId="49" fontId="7" fillId="0" borderId="4" xfId="6" applyNumberFormat="1" applyFont="1" applyFill="1" applyBorder="1" applyAlignment="1">
      <alignment horizontal="left" vertical="center" wrapText="1"/>
    </xf>
    <xf numFmtId="49" fontId="7" fillId="0" borderId="4" xfId="6" applyNumberFormat="1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9" fillId="2" borderId="4" xfId="2" applyNumberFormat="1" applyFont="1" applyFill="1" applyBorder="1" applyAlignment="1">
      <alignment horizontal="left" vertical="center" wrapText="1"/>
    </xf>
    <xf numFmtId="0" fontId="20" fillId="0" borderId="4" xfId="5" applyFont="1" applyFill="1" applyBorder="1" applyAlignment="1" applyProtection="1">
      <alignment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7" applyFont="1" applyFill="1" applyBorder="1" applyAlignment="1">
      <alignment horizontal="left" vertical="center"/>
    </xf>
    <xf numFmtId="0" fontId="20" fillId="0" borderId="4" xfId="0" applyFont="1" applyFill="1" applyBorder="1" applyAlignment="1">
      <alignment vertical="center"/>
    </xf>
    <xf numFmtId="0" fontId="7" fillId="0" borderId="4" xfId="7" applyFont="1" applyFill="1" applyBorder="1" applyAlignment="1">
      <alignment vertical="center"/>
    </xf>
    <xf numFmtId="49" fontId="19" fillId="0" borderId="4" xfId="1" applyNumberFormat="1" applyFont="1" applyFill="1" applyBorder="1" applyAlignment="1">
      <alignment vertical="center"/>
    </xf>
    <xf numFmtId="49" fontId="19" fillId="0" borderId="8" xfId="1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6" fillId="0" borderId="3" xfId="0" applyFont="1" applyBorder="1">
      <alignment vertical="center"/>
    </xf>
    <xf numFmtId="0" fontId="26" fillId="0" borderId="4" xfId="0" applyFont="1" applyBorder="1">
      <alignment vertical="center"/>
    </xf>
    <xf numFmtId="0" fontId="27" fillId="0" borderId="15" xfId="0" applyNumberFormat="1" applyFont="1" applyBorder="1">
      <alignment vertical="center"/>
    </xf>
    <xf numFmtId="0" fontId="26" fillId="0" borderId="4" xfId="0" applyNumberFormat="1" applyFont="1" applyBorder="1" applyAlignment="1">
      <alignment vertical="center"/>
    </xf>
    <xf numFmtId="0" fontId="27" fillId="0" borderId="4" xfId="0" applyNumberFormat="1" applyFont="1" applyBorder="1" applyAlignment="1">
      <alignment vertical="center"/>
    </xf>
    <xf numFmtId="0" fontId="26" fillId="0" borderId="16" xfId="0" applyFont="1" applyBorder="1">
      <alignment vertical="center"/>
    </xf>
    <xf numFmtId="0" fontId="26" fillId="0" borderId="8" xfId="0" applyFont="1" applyBorder="1">
      <alignment vertical="center"/>
    </xf>
    <xf numFmtId="0" fontId="26" fillId="0" borderId="4" xfId="0" applyNumberFormat="1" applyFont="1" applyFill="1" applyBorder="1" applyAlignment="1">
      <alignment vertical="center"/>
    </xf>
    <xf numFmtId="0" fontId="27" fillId="0" borderId="20" xfId="0" applyNumberFormat="1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27" fillId="0" borderId="4" xfId="0" applyNumberFormat="1" applyFont="1" applyBorder="1">
      <alignment vertical="center"/>
    </xf>
    <xf numFmtId="0" fontId="26" fillId="0" borderId="23" xfId="0" applyNumberFormat="1" applyFont="1" applyFill="1" applyBorder="1" applyAlignment="1">
      <alignment vertical="center"/>
    </xf>
    <xf numFmtId="0" fontId="27" fillId="0" borderId="4" xfId="0" applyNumberFormat="1" applyFont="1" applyFill="1" applyBorder="1" applyAlignment="1">
      <alignment vertical="center"/>
    </xf>
    <xf numFmtId="14" fontId="26" fillId="0" borderId="4" xfId="0" applyNumberFormat="1" applyFont="1" applyBorder="1">
      <alignment vertical="center"/>
    </xf>
    <xf numFmtId="0" fontId="26" fillId="0" borderId="4" xfId="0" applyFont="1" applyFill="1" applyBorder="1" applyAlignment="1">
      <alignment vertical="center"/>
    </xf>
    <xf numFmtId="0" fontId="27" fillId="0" borderId="24" xfId="0" applyNumberFormat="1" applyFont="1" applyFill="1" applyBorder="1" applyAlignment="1">
      <alignment vertical="center"/>
    </xf>
    <xf numFmtId="0" fontId="26" fillId="0" borderId="4" xfId="0" applyNumberFormat="1" applyFont="1" applyBorder="1" applyAlignment="1">
      <alignment vertical="center" wrapText="1"/>
    </xf>
    <xf numFmtId="0" fontId="26" fillId="0" borderId="28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vertical="center"/>
    </xf>
    <xf numFmtId="0" fontId="26" fillId="0" borderId="0" xfId="0" applyFont="1" applyBorder="1">
      <alignment vertical="center"/>
    </xf>
    <xf numFmtId="0" fontId="26" fillId="0" borderId="36" xfId="0" applyFont="1" applyBorder="1">
      <alignment vertical="center"/>
    </xf>
    <xf numFmtId="0" fontId="27" fillId="0" borderId="0" xfId="0" applyNumberFormat="1" applyFont="1" applyBorder="1">
      <alignment vertical="center"/>
    </xf>
    <xf numFmtId="0" fontId="27" fillId="0" borderId="0" xfId="0" applyNumberFormat="1" applyFont="1">
      <alignment vertical="center"/>
    </xf>
    <xf numFmtId="0" fontId="29" fillId="0" borderId="0" xfId="0" applyFont="1" applyFill="1" applyAlignment="1"/>
    <xf numFmtId="0" fontId="30" fillId="0" borderId="4" xfId="1" applyFont="1" applyFill="1" applyBorder="1" applyAlignment="1">
      <alignment horizontal="center" vertical="center" wrapText="1"/>
    </xf>
    <xf numFmtId="0" fontId="32" fillId="0" borderId="4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30" fillId="0" borderId="4" xfId="1" applyNumberFormat="1" applyFont="1" applyFill="1" applyBorder="1" applyAlignment="1">
      <alignment horizontal="left" vertical="center" wrapText="1"/>
    </xf>
    <xf numFmtId="0" fontId="30" fillId="0" borderId="8" xfId="1" applyNumberFormat="1" applyFont="1" applyFill="1" applyBorder="1" applyAlignment="1">
      <alignment horizontal="left" vertical="center" wrapText="1"/>
    </xf>
    <xf numFmtId="0" fontId="31" fillId="0" borderId="4" xfId="1" applyNumberFormat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horizontal="center" vertical="center"/>
    </xf>
    <xf numFmtId="0" fontId="33" fillId="0" borderId="4" xfId="1" applyNumberFormat="1" applyFont="1" applyFill="1" applyBorder="1" applyAlignment="1">
      <alignment horizontal="left" vertical="center" wrapText="1"/>
    </xf>
    <xf numFmtId="0" fontId="33" fillId="0" borderId="8" xfId="1" applyNumberFormat="1" applyFont="1" applyFill="1" applyBorder="1" applyAlignment="1">
      <alignment horizontal="left" vertical="center" wrapText="1"/>
    </xf>
    <xf numFmtId="0" fontId="34" fillId="0" borderId="3" xfId="1" applyFont="1" applyFill="1" applyBorder="1" applyAlignment="1">
      <alignment horizontal="center" vertical="center"/>
    </xf>
    <xf numFmtId="0" fontId="35" fillId="0" borderId="4" xfId="4" applyNumberFormat="1" applyFont="1" applyFill="1" applyBorder="1" applyAlignment="1">
      <alignment horizontal="center" vertical="center" wrapText="1"/>
    </xf>
    <xf numFmtId="0" fontId="34" fillId="0" borderId="4" xfId="3" applyFont="1" applyFill="1" applyBorder="1" applyAlignment="1">
      <alignment horizontal="center" vertical="center"/>
    </xf>
    <xf numFmtId="49" fontId="37" fillId="0" borderId="4" xfId="1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/>
    <xf numFmtId="49" fontId="38" fillId="0" borderId="4" xfId="1" applyNumberFormat="1" applyFont="1" applyFill="1" applyBorder="1" applyAlignment="1">
      <alignment horizontal="center" vertical="center"/>
    </xf>
    <xf numFmtId="0" fontId="39" fillId="0" borderId="4" xfId="0" applyFont="1" applyFill="1" applyBorder="1" applyAlignment="1"/>
    <xf numFmtId="0" fontId="38" fillId="0" borderId="4" xfId="1" applyNumberFormat="1" applyFont="1" applyFill="1" applyBorder="1" applyAlignment="1">
      <alignment horizontal="center" vertical="center"/>
    </xf>
    <xf numFmtId="0" fontId="38" fillId="0" borderId="4" xfId="1" applyNumberFormat="1" applyFont="1" applyFill="1" applyBorder="1" applyAlignment="1">
      <alignment horizontal="left" vertical="center" wrapText="1"/>
    </xf>
    <xf numFmtId="0" fontId="38" fillId="0" borderId="8" xfId="1" applyNumberFormat="1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right"/>
    </xf>
    <xf numFmtId="0" fontId="39" fillId="0" borderId="4" xfId="0" applyFont="1" applyFill="1" applyBorder="1" applyAlignment="1">
      <alignment horizontal="right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left" vertical="center" wrapText="1"/>
    </xf>
    <xf numFmtId="0" fontId="38" fillId="0" borderId="8" xfId="0" applyNumberFormat="1" applyFont="1" applyFill="1" applyBorder="1" applyAlignment="1">
      <alignment horizontal="left" vertical="center" wrapText="1"/>
    </xf>
    <xf numFmtId="0" fontId="29" fillId="0" borderId="4" xfId="0" applyFont="1" applyFill="1" applyBorder="1" applyAlignment="1"/>
    <xf numFmtId="0" fontId="29" fillId="0" borderId="4" xfId="0" applyNumberFormat="1" applyFont="1" applyFill="1" applyBorder="1" applyAlignment="1">
      <alignment horizontal="left" vertical="center" wrapText="1"/>
    </xf>
    <xf numFmtId="0" fontId="29" fillId="0" borderId="8" xfId="0" applyNumberFormat="1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vertical="center"/>
    </xf>
    <xf numFmtId="0" fontId="41" fillId="0" borderId="4" xfId="1" applyFont="1" applyFill="1" applyBorder="1" applyAlignment="1">
      <alignment horizontal="center" vertical="center"/>
    </xf>
    <xf numFmtId="0" fontId="41" fillId="0" borderId="4" xfId="1" applyNumberFormat="1" applyFont="1" applyFill="1" applyBorder="1" applyAlignment="1">
      <alignment horizontal="left" vertical="center" wrapText="1"/>
    </xf>
    <xf numFmtId="0" fontId="41" fillId="0" borderId="8" xfId="1" applyNumberFormat="1" applyFont="1" applyFill="1" applyBorder="1" applyAlignment="1">
      <alignment horizontal="left" vertical="center" wrapText="1"/>
    </xf>
    <xf numFmtId="0" fontId="35" fillId="0" borderId="4" xfId="4" applyFont="1" applyFill="1" applyBorder="1" applyAlignment="1">
      <alignment horizontal="left" vertical="center"/>
    </xf>
    <xf numFmtId="49" fontId="35" fillId="0" borderId="4" xfId="6" applyNumberFormat="1" applyFont="1" applyFill="1" applyBorder="1" applyAlignment="1">
      <alignment horizontal="left" vertical="center" wrapText="1"/>
    </xf>
    <xf numFmtId="0" fontId="35" fillId="0" borderId="8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49" fontId="35" fillId="0" borderId="4" xfId="6" applyNumberFormat="1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horizontal="center"/>
    </xf>
    <xf numFmtId="0" fontId="29" fillId="0" borderId="4" xfId="2" applyNumberFormat="1" applyFont="1" applyFill="1" applyBorder="1" applyAlignment="1">
      <alignment horizontal="left" vertical="center" wrapText="1"/>
    </xf>
    <xf numFmtId="0" fontId="29" fillId="0" borderId="4" xfId="5" applyFont="1" applyFill="1" applyBorder="1" applyAlignment="1" applyProtection="1">
      <alignment vertical="center" wrapText="1"/>
    </xf>
    <xf numFmtId="0" fontId="37" fillId="0" borderId="4" xfId="1" applyNumberFormat="1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29" fillId="0" borderId="4" xfId="7" applyFont="1" applyFill="1" applyBorder="1" applyAlignment="1">
      <alignment horizontal="left" vertical="center"/>
    </xf>
    <xf numFmtId="0" fontId="34" fillId="0" borderId="4" xfId="1" applyNumberFormat="1" applyFont="1" applyFill="1" applyBorder="1" applyAlignment="1">
      <alignment horizontal="center" vertical="center"/>
    </xf>
    <xf numFmtId="0" fontId="35" fillId="0" borderId="4" xfId="7" applyFont="1" applyFill="1" applyBorder="1" applyAlignment="1">
      <alignment vertical="center"/>
    </xf>
    <xf numFmtId="0" fontId="34" fillId="0" borderId="4" xfId="1" applyNumberFormat="1" applyFont="1" applyFill="1" applyBorder="1" applyAlignment="1">
      <alignment vertical="center"/>
    </xf>
    <xf numFmtId="0" fontId="37" fillId="0" borderId="4" xfId="1" applyNumberFormat="1" applyFont="1" applyFill="1" applyBorder="1" applyAlignment="1">
      <alignment vertical="center"/>
    </xf>
    <xf numFmtId="0" fontId="38" fillId="0" borderId="4" xfId="1" applyNumberFormat="1" applyFont="1" applyFill="1" applyBorder="1" applyAlignment="1">
      <alignment vertical="center"/>
    </xf>
    <xf numFmtId="0" fontId="29" fillId="0" borderId="4" xfId="1" applyNumberFormat="1" applyFont="1" applyFill="1" applyBorder="1" applyAlignment="1">
      <alignment vertical="center"/>
    </xf>
    <xf numFmtId="0" fontId="29" fillId="0" borderId="4" xfId="1" applyNumberFormat="1" applyFont="1" applyFill="1" applyBorder="1" applyAlignment="1">
      <alignment horizontal="left" vertical="center" wrapText="1"/>
    </xf>
    <xf numFmtId="0" fontId="29" fillId="0" borderId="8" xfId="1" applyNumberFormat="1" applyFont="1" applyFill="1" applyBorder="1" applyAlignment="1">
      <alignment horizontal="left" vertical="center" wrapText="1"/>
    </xf>
    <xf numFmtId="0" fontId="34" fillId="0" borderId="5" xfId="1" applyFont="1" applyFill="1" applyBorder="1" applyAlignment="1">
      <alignment horizontal="center" vertical="center"/>
    </xf>
    <xf numFmtId="0" fontId="35" fillId="0" borderId="6" xfId="4" applyNumberFormat="1" applyFont="1" applyFill="1" applyBorder="1" applyAlignment="1">
      <alignment horizontal="center" vertical="center" wrapText="1"/>
    </xf>
    <xf numFmtId="0" fontId="34" fillId="0" borderId="6" xfId="1" applyFont="1" applyFill="1" applyBorder="1" applyAlignment="1">
      <alignment vertical="center"/>
    </xf>
    <xf numFmtId="0" fontId="37" fillId="0" borderId="6" xfId="1" applyNumberFormat="1" applyFont="1" applyFill="1" applyBorder="1" applyAlignment="1">
      <alignment horizontal="center" vertical="center"/>
    </xf>
    <xf numFmtId="0" fontId="37" fillId="0" borderId="6" xfId="1" applyNumberFormat="1" applyFont="1" applyFill="1" applyBorder="1" applyAlignment="1">
      <alignment vertical="center"/>
    </xf>
    <xf numFmtId="0" fontId="38" fillId="0" borderId="6" xfId="1" applyNumberFormat="1" applyFont="1" applyFill="1" applyBorder="1" applyAlignment="1">
      <alignment vertical="center"/>
    </xf>
    <xf numFmtId="0" fontId="38" fillId="0" borderId="6" xfId="1" applyNumberFormat="1" applyFont="1" applyFill="1" applyBorder="1" applyAlignment="1">
      <alignment horizontal="left" vertical="center" wrapText="1"/>
    </xf>
    <xf numFmtId="0" fontId="38" fillId="0" borderId="9" xfId="1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Alignment="1">
      <alignment horizontal="center" vertical="center" wrapText="1"/>
    </xf>
    <xf numFmtId="0" fontId="37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left" vertical="center" wrapText="1"/>
    </xf>
    <xf numFmtId="0" fontId="25" fillId="0" borderId="10" xfId="0" applyNumberFormat="1" applyFont="1" applyFill="1" applyBorder="1" applyAlignment="1">
      <alignment horizontal="center" vertical="center"/>
    </xf>
    <xf numFmtId="58" fontId="37" fillId="0" borderId="4" xfId="0" applyNumberFormat="1" applyFont="1" applyFill="1" applyBorder="1" applyAlignment="1">
      <alignment vertical="center"/>
    </xf>
    <xf numFmtId="0" fontId="36" fillId="0" borderId="4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42" fillId="0" borderId="4" xfId="0" applyNumberFormat="1" applyFont="1" applyBorder="1">
      <alignment vertical="center"/>
    </xf>
    <xf numFmtId="0" fontId="29" fillId="0" borderId="11" xfId="0" applyFont="1" applyFill="1" applyBorder="1" applyAlignment="1"/>
    <xf numFmtId="0" fontId="29" fillId="0" borderId="12" xfId="0" applyFont="1" applyFill="1" applyBorder="1" applyAlignment="1"/>
    <xf numFmtId="0" fontId="29" fillId="0" borderId="31" xfId="0" applyFont="1" applyFill="1" applyBorder="1" applyAlignment="1"/>
    <xf numFmtId="0" fontId="29" fillId="0" borderId="21" xfId="0" applyFont="1" applyFill="1" applyBorder="1" applyAlignment="1"/>
    <xf numFmtId="0" fontId="29" fillId="0" borderId="0" xfId="0" applyFont="1" applyFill="1" applyBorder="1" applyAlignment="1"/>
    <xf numFmtId="0" fontId="29" fillId="0" borderId="35" xfId="0" applyFont="1" applyFill="1" applyBorder="1" applyAlignment="1"/>
    <xf numFmtId="0" fontId="29" fillId="0" borderId="29" xfId="0" applyFont="1" applyFill="1" applyBorder="1" applyAlignment="1"/>
    <xf numFmtId="0" fontId="29" fillId="0" borderId="30" xfId="0" applyFont="1" applyFill="1" applyBorder="1" applyAlignment="1"/>
    <xf numFmtId="0" fontId="29" fillId="0" borderId="37" xfId="0" applyFont="1" applyFill="1" applyBorder="1" applyAlignment="1"/>
    <xf numFmtId="58" fontId="29" fillId="0" borderId="0" xfId="0" applyNumberFormat="1" applyFont="1" applyFill="1" applyBorder="1" applyAlignment="1"/>
    <xf numFmtId="0" fontId="44" fillId="0" borderId="0" xfId="0" applyFont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" xfId="8" applyFont="1" applyBorder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wrapText="1"/>
    </xf>
    <xf numFmtId="0" fontId="47" fillId="0" borderId="20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/>
    </xf>
    <xf numFmtId="0" fontId="47" fillId="0" borderId="24" xfId="0" applyFont="1" applyBorder="1" applyAlignment="1">
      <alignment horizontal="left" vertical="center"/>
    </xf>
    <xf numFmtId="0" fontId="48" fillId="0" borderId="4" xfId="0" applyFont="1" applyBorder="1" applyAlignment="1">
      <alignment horizontal="left"/>
    </xf>
    <xf numFmtId="0" fontId="48" fillId="0" borderId="4" xfId="0" applyFont="1" applyBorder="1" applyAlignment="1">
      <alignment horizontal="center"/>
    </xf>
    <xf numFmtId="0" fontId="47" fillId="0" borderId="4" xfId="0" applyFont="1" applyBorder="1" applyAlignment="1">
      <alignment horizontal="center" vertical="center"/>
    </xf>
    <xf numFmtId="0" fontId="48" fillId="3" borderId="4" xfId="0" applyFont="1" applyFill="1" applyBorder="1" applyAlignment="1">
      <alignment horizontal="center"/>
    </xf>
    <xf numFmtId="176" fontId="47" fillId="0" borderId="4" xfId="0" applyNumberFormat="1" applyFont="1" applyBorder="1" applyAlignment="1">
      <alignment horizontal="center"/>
    </xf>
    <xf numFmtId="0" fontId="47" fillId="4" borderId="4" xfId="0" applyFont="1" applyFill="1" applyBorder="1" applyAlignment="1">
      <alignment horizontal="center" vertical="center"/>
    </xf>
    <xf numFmtId="0" fontId="49" fillId="0" borderId="0" xfId="0" applyFont="1">
      <alignment vertical="center"/>
    </xf>
    <xf numFmtId="0" fontId="26" fillId="0" borderId="17" xfId="0" applyNumberFormat="1" applyFont="1" applyBorder="1" applyAlignment="1">
      <alignment vertical="center"/>
    </xf>
    <xf numFmtId="0" fontId="26" fillId="0" borderId="18" xfId="0" applyNumberFormat="1" applyFont="1" applyBorder="1" applyAlignment="1">
      <alignment vertical="center"/>
    </xf>
    <xf numFmtId="0" fontId="27" fillId="0" borderId="18" xfId="0" applyNumberFormat="1" applyFont="1" applyBorder="1" applyAlignment="1">
      <alignment vertical="center"/>
    </xf>
    <xf numFmtId="0" fontId="26" fillId="0" borderId="34" xfId="0" applyNumberFormat="1" applyFont="1" applyBorder="1" applyAlignment="1">
      <alignment vertical="center"/>
    </xf>
    <xf numFmtId="0" fontId="26" fillId="0" borderId="21" xfId="0" applyNumberFormat="1" applyFont="1" applyBorder="1" applyAlignment="1">
      <alignment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6" fillId="0" borderId="35" xfId="0" applyNumberFormat="1" applyFont="1" applyBorder="1" applyAlignment="1">
      <alignment vertical="center"/>
    </xf>
    <xf numFmtId="0" fontId="26" fillId="0" borderId="29" xfId="0" applyNumberFormat="1" applyFont="1" applyBorder="1" applyAlignment="1">
      <alignment vertical="center"/>
    </xf>
    <xf numFmtId="0" fontId="26" fillId="0" borderId="30" xfId="0" applyNumberFormat="1" applyFont="1" applyBorder="1" applyAlignment="1">
      <alignment vertical="center"/>
    </xf>
    <xf numFmtId="0" fontId="27" fillId="0" borderId="30" xfId="0" applyNumberFormat="1" applyFont="1" applyBorder="1" applyAlignment="1">
      <alignment vertical="center"/>
    </xf>
    <xf numFmtId="0" fontId="26" fillId="0" borderId="37" xfId="0" applyNumberFormat="1" applyFont="1" applyBorder="1" applyAlignment="1">
      <alignment vertical="center"/>
    </xf>
    <xf numFmtId="0" fontId="26" fillId="0" borderId="15" xfId="0" applyNumberFormat="1" applyFont="1" applyBorder="1" applyAlignment="1">
      <alignment vertical="center"/>
    </xf>
    <xf numFmtId="0" fontId="27" fillId="0" borderId="25" xfId="0" applyNumberFormat="1" applyFont="1" applyBorder="1" applyAlignment="1">
      <alignment vertical="center"/>
    </xf>
    <xf numFmtId="0" fontId="26" fillId="0" borderId="25" xfId="0" applyNumberFormat="1" applyFont="1" applyBorder="1" applyAlignment="1">
      <alignment vertical="center"/>
    </xf>
    <xf numFmtId="0" fontId="26" fillId="0" borderId="33" xfId="0" applyNumberFormat="1" applyFont="1" applyBorder="1" applyAlignment="1">
      <alignment vertical="center"/>
    </xf>
    <xf numFmtId="0" fontId="26" fillId="0" borderId="28" xfId="0" applyNumberFormat="1" applyFont="1" applyBorder="1" applyAlignment="1">
      <alignment vertical="center"/>
    </xf>
    <xf numFmtId="0" fontId="26" fillId="0" borderId="16" xfId="0" applyNumberFormat="1" applyFont="1" applyBorder="1" applyAlignment="1">
      <alignment vertical="center"/>
    </xf>
    <xf numFmtId="0" fontId="27" fillId="0" borderId="16" xfId="0" applyNumberFormat="1" applyFont="1" applyBorder="1" applyAlignment="1">
      <alignment vertical="center"/>
    </xf>
    <xf numFmtId="0" fontId="25" fillId="0" borderId="11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vertical="center"/>
    </xf>
    <xf numFmtId="0" fontId="26" fillId="0" borderId="26" xfId="0" applyNumberFormat="1" applyFont="1" applyBorder="1" applyAlignment="1">
      <alignment vertical="center"/>
    </xf>
    <xf numFmtId="0" fontId="26" fillId="0" borderId="23" xfId="0" applyNumberFormat="1" applyFont="1" applyBorder="1" applyAlignment="1">
      <alignment vertical="center"/>
    </xf>
    <xf numFmtId="0" fontId="27" fillId="0" borderId="14" xfId="0" applyNumberFormat="1" applyFont="1" applyBorder="1" applyAlignment="1">
      <alignment vertical="center"/>
    </xf>
    <xf numFmtId="0" fontId="26" fillId="0" borderId="14" xfId="0" applyNumberFormat="1" applyFont="1" applyBorder="1" applyAlignment="1">
      <alignment vertical="center"/>
    </xf>
    <xf numFmtId="0" fontId="26" fillId="0" borderId="32" xfId="0" applyNumberFormat="1" applyFont="1" applyBorder="1" applyAlignment="1">
      <alignment vertical="center"/>
    </xf>
    <xf numFmtId="0" fontId="26" fillId="0" borderId="17" xfId="0" applyNumberFormat="1" applyFont="1" applyBorder="1" applyAlignment="1">
      <alignment vertical="top"/>
    </xf>
    <xf numFmtId="0" fontId="26" fillId="0" borderId="18" xfId="0" applyNumberFormat="1" applyFont="1" applyBorder="1" applyAlignment="1">
      <alignment vertical="top"/>
    </xf>
    <xf numFmtId="0" fontId="26" fillId="0" borderId="19" xfId="0" applyNumberFormat="1" applyFont="1" applyBorder="1" applyAlignment="1">
      <alignment vertical="top"/>
    </xf>
    <xf numFmtId="0" fontId="26" fillId="0" borderId="21" xfId="0" applyNumberFormat="1" applyFont="1" applyBorder="1" applyAlignment="1">
      <alignment vertical="top"/>
    </xf>
    <xf numFmtId="0" fontId="26" fillId="0" borderId="0" xfId="0" applyNumberFormat="1" applyFont="1" applyAlignment="1">
      <alignment vertical="top"/>
    </xf>
    <xf numFmtId="0" fontId="26" fillId="0" borderId="22" xfId="0" applyNumberFormat="1" applyFont="1" applyBorder="1" applyAlignment="1">
      <alignment vertical="top"/>
    </xf>
    <xf numFmtId="0" fontId="26" fillId="0" borderId="13" xfId="0" applyNumberFormat="1" applyFont="1" applyBorder="1" applyAlignment="1">
      <alignment vertical="top"/>
    </xf>
    <xf numFmtId="0" fontId="26" fillId="0" borderId="14" xfId="0" applyNumberFormat="1" applyFont="1" applyBorder="1" applyAlignment="1">
      <alignment vertical="top"/>
    </xf>
    <xf numFmtId="0" fontId="26" fillId="0" borderId="27" xfId="0" applyNumberFormat="1" applyFont="1" applyBorder="1" applyAlignment="1">
      <alignment vertical="top"/>
    </xf>
    <xf numFmtId="0" fontId="30" fillId="0" borderId="3" xfId="1" applyFont="1" applyFill="1" applyBorder="1" applyAlignment="1">
      <alignment horizontal="center" vertical="center" wrapText="1"/>
    </xf>
    <xf numFmtId="0" fontId="30" fillId="0" borderId="4" xfId="1" applyNumberFormat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1" fillId="0" borderId="4" xfId="1" applyNumberFormat="1" applyFont="1" applyFill="1" applyBorder="1" applyAlignment="1">
      <alignment horizontal="center" vertical="center" wrapText="1"/>
    </xf>
    <xf numFmtId="0" fontId="30" fillId="0" borderId="4" xfId="1" applyNumberFormat="1" applyFont="1" applyFill="1" applyBorder="1" applyAlignment="1">
      <alignment horizontal="left" vertical="center" wrapText="1"/>
    </xf>
    <xf numFmtId="0" fontId="30" fillId="0" borderId="8" xfId="1" applyNumberFormat="1" applyFont="1" applyFill="1" applyBorder="1" applyAlignment="1">
      <alignment horizontal="left" vertical="center" wrapText="1"/>
    </xf>
    <xf numFmtId="0" fontId="30" fillId="0" borderId="3" xfId="1" applyFont="1" applyFill="1" applyBorder="1" applyAlignment="1">
      <alignment horizontal="center" vertical="center"/>
    </xf>
    <xf numFmtId="49" fontId="32" fillId="0" borderId="4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8" fillId="0" borderId="2" xfId="1" applyNumberFormat="1" applyFont="1" applyFill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center"/>
    </xf>
    <xf numFmtId="0" fontId="27" fillId="0" borderId="2" xfId="1" applyNumberFormat="1" applyFont="1" applyFill="1" applyBorder="1" applyAlignment="1">
      <alignment horizontal="center" vertical="center"/>
    </xf>
    <xf numFmtId="0" fontId="28" fillId="0" borderId="2" xfId="1" applyNumberFormat="1" applyFont="1" applyFill="1" applyBorder="1" applyAlignment="1">
      <alignment horizontal="left" vertical="center" wrapText="1"/>
    </xf>
    <xf numFmtId="0" fontId="28" fillId="0" borderId="7" xfId="1" applyNumberFormat="1" applyFont="1" applyFill="1" applyBorder="1" applyAlignment="1">
      <alignment horizontal="left" vertical="center" wrapText="1"/>
    </xf>
    <xf numFmtId="49" fontId="30" fillId="0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48" fillId="0" borderId="0" xfId="0" applyFont="1" applyAlignment="1"/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" xfId="0" applyFont="1" applyBorder="1" applyAlignment="1">
      <alignment horizontal="center"/>
    </xf>
    <xf numFmtId="0" fontId="44" fillId="0" borderId="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>
      <alignment vertical="center"/>
    </xf>
    <xf numFmtId="0" fontId="49" fillId="0" borderId="4" xfId="0" applyFont="1" applyBorder="1" applyAlignment="1">
      <alignment horizontal="center" vertical="center"/>
    </xf>
    <xf numFmtId="0" fontId="49" fillId="0" borderId="4" xfId="0" applyFont="1" applyBorder="1">
      <alignment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49" fillId="0" borderId="21" xfId="0" applyFont="1" applyBorder="1">
      <alignment vertical="center"/>
    </xf>
    <xf numFmtId="0" fontId="49" fillId="0" borderId="0" xfId="0" applyFont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>
      <alignment vertical="center"/>
    </xf>
    <xf numFmtId="0" fontId="49" fillId="0" borderId="31" xfId="0" applyFont="1" applyBorder="1">
      <alignment vertical="center"/>
    </xf>
  </cellXfs>
  <cellStyles count="9">
    <cellStyle name="Normal_Feuil1" xfId="5" xr:uid="{00000000-0005-0000-0000-000000000000}"/>
    <cellStyle name="常规" xfId="0" builtinId="0"/>
    <cellStyle name="常规 2" xfId="7" xr:uid="{00000000-0005-0000-0000-000002000000}"/>
    <cellStyle name="常规 2 3 2" xfId="2" xr:uid="{00000000-0005-0000-0000-000003000000}"/>
    <cellStyle name="常规 28" xfId="4" xr:uid="{00000000-0005-0000-0000-000004000000}"/>
    <cellStyle name="常规 38 2" xfId="8" xr:uid="{D45D2697-9FFF-4A31-B20B-C698BFBA9B1D}"/>
    <cellStyle name="常规_110509_2006-09-28" xfId="1" xr:uid="{00000000-0005-0000-0000-000005000000}"/>
    <cellStyle name="常规_TOREAD - 12AW - 吴 - TABA2089 - 男式套绒冲锋衣 - 工艺 - 2011.09.08" xfId="6" xr:uid="{00000000-0005-0000-0000-000006000000}"/>
    <cellStyle name="常规_副本01031-5" xfId="3" xr:uid="{00000000-0005-0000-0000-000007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直接连接符 1">
          <a:extLst>
            <a:ext uri="{FF2B5EF4-FFF2-40B4-BE49-F238E27FC236}">
              <a16:creationId xmlns:a16="http://schemas.microsoft.com/office/drawing/2014/main" id="{4F570E82-08AB-4C38-98C7-C14617534F0E}"/>
            </a:ext>
          </a:extLst>
        </xdr:cNvPr>
        <xdr:cNvSpPr>
          <a:spLocks noChangeShapeType="1"/>
        </xdr:cNvSpPr>
      </xdr:nvSpPr>
      <xdr:spPr bwMode="auto">
        <a:xfrm>
          <a:off x="0" y="942975"/>
          <a:ext cx="140017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view="pageBreakPreview" zoomScale="115" zoomScaleSheetLayoutView="115" workbookViewId="0">
      <selection activeCell="H4" sqref="H4"/>
    </sheetView>
  </sheetViews>
  <sheetFormatPr defaultColWidth="9" defaultRowHeight="20.25"/>
  <cols>
    <col min="1" max="1" width="10.125" style="64" customWidth="1"/>
    <col min="2" max="2" width="9" style="64"/>
    <col min="3" max="3" width="8.125" style="64" customWidth="1"/>
    <col min="4" max="4" width="7.75" style="64" customWidth="1"/>
    <col min="5" max="5" width="9.25" style="64" customWidth="1"/>
    <col min="6" max="6" width="11.125" style="87" customWidth="1"/>
    <col min="7" max="7" width="8.375" style="64" customWidth="1"/>
    <col min="8" max="8" width="9.875" style="64" customWidth="1"/>
    <col min="9" max="16384" width="9" style="64"/>
  </cols>
  <sheetData>
    <row r="1" spans="1:9" ht="18" customHeight="1">
      <c r="A1" s="206" t="s">
        <v>0</v>
      </c>
      <c r="B1" s="207"/>
      <c r="C1" s="207"/>
      <c r="D1" s="207"/>
      <c r="E1" s="207"/>
      <c r="F1" s="208"/>
      <c r="G1" s="207"/>
      <c r="H1" s="207"/>
      <c r="I1" s="209"/>
    </row>
    <row r="2" spans="1:9" ht="18" customHeight="1">
      <c r="A2" s="210"/>
      <c r="B2" s="211"/>
      <c r="C2" s="211"/>
      <c r="D2" s="211"/>
      <c r="E2" s="212"/>
      <c r="F2" s="213"/>
      <c r="G2" s="211"/>
      <c r="H2" s="211"/>
      <c r="I2" s="214"/>
    </row>
    <row r="3" spans="1:9" ht="18" customHeight="1">
      <c r="A3" s="65" t="s">
        <v>1</v>
      </c>
      <c r="B3" s="159" t="s">
        <v>167</v>
      </c>
      <c r="C3" s="66" t="s">
        <v>2</v>
      </c>
      <c r="D3" s="67" t="s">
        <v>168</v>
      </c>
      <c r="E3" s="68" t="s">
        <v>3</v>
      </c>
      <c r="F3" s="69" t="s">
        <v>166</v>
      </c>
      <c r="G3" s="70" t="s">
        <v>4</v>
      </c>
      <c r="H3" s="66"/>
      <c r="I3" s="71"/>
    </row>
    <row r="4" spans="1:9" ht="18" customHeight="1">
      <c r="A4" s="221" t="s">
        <v>5</v>
      </c>
      <c r="B4" s="222"/>
      <c r="C4" s="222"/>
      <c r="D4" s="223"/>
      <c r="E4" s="72" t="s">
        <v>6</v>
      </c>
      <c r="F4" s="73"/>
      <c r="G4" s="74" t="s">
        <v>7</v>
      </c>
      <c r="H4" s="160" t="s">
        <v>160</v>
      </c>
      <c r="I4" s="71" t="s">
        <v>8</v>
      </c>
    </row>
    <row r="5" spans="1:9" ht="18" customHeight="1">
      <c r="A5" s="224"/>
      <c r="B5" s="225"/>
      <c r="C5" s="225"/>
      <c r="D5" s="226"/>
      <c r="E5" s="76" t="s">
        <v>9</v>
      </c>
      <c r="F5" s="77"/>
      <c r="G5" s="74" t="s">
        <v>10</v>
      </c>
      <c r="H5" s="78"/>
      <c r="I5" s="71"/>
    </row>
    <row r="6" spans="1:9" ht="18" customHeight="1">
      <c r="A6" s="224"/>
      <c r="B6" s="225"/>
      <c r="C6" s="225"/>
      <c r="D6" s="226"/>
      <c r="E6" s="79" t="s">
        <v>11</v>
      </c>
      <c r="F6" s="80"/>
      <c r="G6" s="79" t="s">
        <v>12</v>
      </c>
      <c r="H6" s="78"/>
      <c r="I6" s="71"/>
    </row>
    <row r="7" spans="1:9" ht="18" customHeight="1">
      <c r="A7" s="224"/>
      <c r="B7" s="225"/>
      <c r="C7" s="225"/>
      <c r="D7" s="226"/>
      <c r="E7" s="79" t="s">
        <v>13</v>
      </c>
      <c r="F7" s="77"/>
      <c r="G7" s="79" t="s">
        <v>14</v>
      </c>
      <c r="H7" s="66"/>
      <c r="I7" s="71"/>
    </row>
    <row r="8" spans="1:9" ht="36" customHeight="1">
      <c r="A8" s="224"/>
      <c r="B8" s="225"/>
      <c r="C8" s="225"/>
      <c r="D8" s="226"/>
      <c r="E8" s="81" t="s">
        <v>15</v>
      </c>
      <c r="F8" s="75"/>
      <c r="G8" s="66"/>
      <c r="H8" s="66"/>
      <c r="I8" s="71"/>
    </row>
    <row r="9" spans="1:9" ht="18" customHeight="1">
      <c r="A9" s="224"/>
      <c r="B9" s="225"/>
      <c r="C9" s="225"/>
      <c r="D9" s="226"/>
      <c r="E9" s="199" t="s">
        <v>16</v>
      </c>
      <c r="F9" s="200"/>
      <c r="G9" s="201"/>
      <c r="H9" s="201"/>
      <c r="I9" s="202"/>
    </row>
    <row r="10" spans="1:9" ht="18" customHeight="1">
      <c r="A10" s="224"/>
      <c r="B10" s="225"/>
      <c r="C10" s="225"/>
      <c r="D10" s="226"/>
      <c r="E10" s="215"/>
      <c r="F10" s="189"/>
      <c r="G10" s="188"/>
      <c r="H10" s="188"/>
      <c r="I10" s="190"/>
    </row>
    <row r="11" spans="1:9" ht="18" customHeight="1">
      <c r="A11" s="224"/>
      <c r="B11" s="225"/>
      <c r="C11" s="225"/>
      <c r="D11" s="226"/>
      <c r="E11" s="216"/>
      <c r="F11" s="193"/>
      <c r="G11" s="192"/>
      <c r="H11" s="192"/>
      <c r="I11" s="194"/>
    </row>
    <row r="12" spans="1:9" ht="18" customHeight="1">
      <c r="A12" s="224"/>
      <c r="B12" s="225"/>
      <c r="C12" s="225"/>
      <c r="D12" s="226"/>
      <c r="E12" s="216"/>
      <c r="F12" s="193"/>
      <c r="G12" s="192"/>
      <c r="H12" s="192"/>
      <c r="I12" s="194"/>
    </row>
    <row r="13" spans="1:9" ht="18" customHeight="1">
      <c r="A13" s="224"/>
      <c r="B13" s="225"/>
      <c r="C13" s="225"/>
      <c r="D13" s="226"/>
      <c r="E13" s="216"/>
      <c r="F13" s="193"/>
      <c r="G13" s="192"/>
      <c r="H13" s="192"/>
      <c r="I13" s="194"/>
    </row>
    <row r="14" spans="1:9" ht="18" customHeight="1">
      <c r="A14" s="224"/>
      <c r="B14" s="225"/>
      <c r="C14" s="225"/>
      <c r="D14" s="226"/>
      <c r="E14" s="216"/>
      <c r="F14" s="193"/>
      <c r="G14" s="192"/>
      <c r="H14" s="192"/>
      <c r="I14" s="194"/>
    </row>
    <row r="15" spans="1:9" ht="18" customHeight="1">
      <c r="A15" s="224"/>
      <c r="B15" s="225"/>
      <c r="C15" s="225"/>
      <c r="D15" s="226"/>
      <c r="E15" s="216"/>
      <c r="F15" s="193"/>
      <c r="G15" s="192"/>
      <c r="H15" s="192"/>
      <c r="I15" s="194"/>
    </row>
    <row r="16" spans="1:9" ht="18" customHeight="1">
      <c r="A16" s="224"/>
      <c r="B16" s="225"/>
      <c r="C16" s="225"/>
      <c r="D16" s="226"/>
      <c r="E16" s="216"/>
      <c r="F16" s="193"/>
      <c r="G16" s="192"/>
      <c r="H16" s="192"/>
      <c r="I16" s="194"/>
    </row>
    <row r="17" spans="1:13" ht="18" customHeight="1">
      <c r="A17" s="224"/>
      <c r="B17" s="225"/>
      <c r="C17" s="225"/>
      <c r="D17" s="226"/>
      <c r="E17" s="216"/>
      <c r="F17" s="193"/>
      <c r="G17" s="192"/>
      <c r="H17" s="192"/>
      <c r="I17" s="194"/>
    </row>
    <row r="18" spans="1:13" ht="18" customHeight="1">
      <c r="A18" s="224"/>
      <c r="B18" s="225"/>
      <c r="C18" s="225"/>
      <c r="D18" s="226"/>
      <c r="E18" s="216"/>
      <c r="F18" s="193"/>
      <c r="G18" s="192"/>
      <c r="H18" s="192"/>
      <c r="I18" s="194"/>
    </row>
    <row r="19" spans="1:13" ht="16.899999999999999" customHeight="1">
      <c r="A19" s="224"/>
      <c r="B19" s="225"/>
      <c r="C19" s="225"/>
      <c r="D19" s="226"/>
      <c r="E19" s="216"/>
      <c r="F19" s="193"/>
      <c r="G19" s="192"/>
      <c r="H19" s="192"/>
      <c r="I19" s="194"/>
    </row>
    <row r="20" spans="1:13" ht="18" hidden="1" customHeight="1">
      <c r="A20" s="227"/>
      <c r="B20" s="228"/>
      <c r="C20" s="228"/>
      <c r="D20" s="229"/>
      <c r="E20" s="217"/>
      <c r="F20" s="218"/>
      <c r="G20" s="219"/>
      <c r="H20" s="219"/>
      <c r="I20" s="220"/>
    </row>
    <row r="21" spans="1:13" ht="18" customHeight="1">
      <c r="A21" s="82" t="s">
        <v>17</v>
      </c>
      <c r="B21" s="66" t="s">
        <v>18</v>
      </c>
      <c r="C21" s="66"/>
      <c r="D21" s="66" t="s">
        <v>19</v>
      </c>
      <c r="E21" s="66"/>
      <c r="F21" s="75" t="s">
        <v>20</v>
      </c>
      <c r="G21" s="66"/>
      <c r="H21" s="66" t="s">
        <v>21</v>
      </c>
      <c r="I21" s="71"/>
    </row>
    <row r="22" spans="1:13" ht="18" customHeight="1">
      <c r="A22" s="82" t="s">
        <v>22</v>
      </c>
      <c r="B22" s="66" t="s">
        <v>23</v>
      </c>
      <c r="C22" s="66"/>
      <c r="D22" s="66" t="s">
        <v>24</v>
      </c>
      <c r="E22" s="66"/>
      <c r="F22" s="75" t="s">
        <v>25</v>
      </c>
      <c r="G22" s="66"/>
      <c r="H22" s="66"/>
      <c r="I22" s="71"/>
    </row>
    <row r="23" spans="1:13" ht="18" customHeight="1">
      <c r="A23" s="65" t="s">
        <v>26</v>
      </c>
      <c r="B23" s="66" t="s">
        <v>27</v>
      </c>
      <c r="C23" s="66" t="s">
        <v>28</v>
      </c>
      <c r="D23" s="66" t="s">
        <v>29</v>
      </c>
      <c r="E23" s="66" t="s">
        <v>27</v>
      </c>
      <c r="F23" s="75" t="s">
        <v>28</v>
      </c>
      <c r="G23" s="66" t="s">
        <v>29</v>
      </c>
      <c r="H23" s="66"/>
      <c r="I23" s="71"/>
      <c r="J23" s="83"/>
      <c r="K23" s="84"/>
      <c r="L23" s="84"/>
      <c r="M23" s="84"/>
    </row>
    <row r="24" spans="1:13" ht="18" customHeight="1">
      <c r="A24" s="65" t="s">
        <v>26</v>
      </c>
      <c r="B24" s="66"/>
      <c r="C24" s="66"/>
      <c r="D24" s="66"/>
      <c r="E24" s="66"/>
      <c r="F24" s="75"/>
      <c r="G24" s="66"/>
      <c r="H24" s="66"/>
      <c r="I24" s="71"/>
      <c r="J24" s="84"/>
      <c r="K24" s="84"/>
      <c r="L24" s="84"/>
      <c r="M24" s="84"/>
    </row>
    <row r="25" spans="1:13" ht="18" customHeight="1">
      <c r="A25" s="65" t="s">
        <v>30</v>
      </c>
      <c r="B25" s="66"/>
      <c r="C25" s="66"/>
      <c r="D25" s="66"/>
      <c r="E25" s="66"/>
      <c r="F25" s="75"/>
      <c r="G25" s="66"/>
      <c r="H25" s="66"/>
      <c r="I25" s="71"/>
      <c r="J25" s="84"/>
      <c r="K25" s="84"/>
      <c r="L25" s="84"/>
      <c r="M25" s="84"/>
    </row>
    <row r="26" spans="1:13" ht="18" customHeight="1">
      <c r="A26" s="65" t="s">
        <v>31</v>
      </c>
      <c r="B26" s="66"/>
      <c r="C26" s="66"/>
      <c r="D26" s="66"/>
      <c r="E26" s="66"/>
      <c r="F26" s="75"/>
      <c r="G26" s="66"/>
      <c r="H26" s="66"/>
      <c r="I26" s="71"/>
    </row>
    <row r="27" spans="1:13" ht="18" customHeight="1">
      <c r="A27" s="65" t="s">
        <v>32</v>
      </c>
      <c r="B27" s="66"/>
      <c r="C27" s="66"/>
      <c r="D27" s="66"/>
      <c r="E27" s="66"/>
      <c r="F27" s="75"/>
      <c r="G27" s="66"/>
      <c r="H27" s="66"/>
      <c r="I27" s="71"/>
    </row>
    <row r="28" spans="1:13" ht="18" customHeight="1">
      <c r="A28" s="203" t="s">
        <v>33</v>
      </c>
      <c r="B28" s="201"/>
      <c r="C28" s="201"/>
      <c r="D28" s="204"/>
      <c r="E28" s="199" t="s">
        <v>34</v>
      </c>
      <c r="F28" s="205"/>
      <c r="G28" s="66"/>
      <c r="H28" s="66"/>
      <c r="I28" s="71"/>
      <c r="L28" s="85"/>
    </row>
    <row r="29" spans="1:13" ht="18" customHeight="1">
      <c r="A29" s="187"/>
      <c r="B29" s="188"/>
      <c r="C29" s="188"/>
      <c r="D29" s="188"/>
      <c r="E29" s="188"/>
      <c r="F29" s="189"/>
      <c r="G29" s="188"/>
      <c r="H29" s="188"/>
      <c r="I29" s="190"/>
    </row>
    <row r="30" spans="1:13" ht="18" customHeight="1">
      <c r="A30" s="191"/>
      <c r="B30" s="192"/>
      <c r="C30" s="192"/>
      <c r="D30" s="192"/>
      <c r="E30" s="192"/>
      <c r="F30" s="193"/>
      <c r="G30" s="192"/>
      <c r="H30" s="192"/>
      <c r="I30" s="194"/>
    </row>
    <row r="31" spans="1:13" ht="18" customHeight="1">
      <c r="A31" s="191"/>
      <c r="B31" s="192"/>
      <c r="C31" s="192"/>
      <c r="D31" s="192"/>
      <c r="E31" s="192"/>
      <c r="F31" s="193"/>
      <c r="G31" s="192"/>
      <c r="H31" s="192"/>
      <c r="I31" s="194"/>
    </row>
    <row r="32" spans="1:13" ht="18" customHeight="1">
      <c r="A32" s="191"/>
      <c r="B32" s="192"/>
      <c r="C32" s="192"/>
      <c r="D32" s="192"/>
      <c r="E32" s="192"/>
      <c r="F32" s="193"/>
      <c r="G32" s="192"/>
      <c r="H32" s="192"/>
      <c r="I32" s="194"/>
    </row>
    <row r="33" spans="1:9" ht="18" customHeight="1">
      <c r="A33" s="191"/>
      <c r="B33" s="192"/>
      <c r="C33" s="192"/>
      <c r="D33" s="192"/>
      <c r="E33" s="192"/>
      <c r="F33" s="193"/>
      <c r="G33" s="192"/>
      <c r="H33" s="192"/>
      <c r="I33" s="194"/>
    </row>
    <row r="34" spans="1:9" ht="18" customHeight="1">
      <c r="A34" s="191"/>
      <c r="B34" s="192"/>
      <c r="C34" s="192"/>
      <c r="D34" s="192"/>
      <c r="E34" s="192"/>
      <c r="F34" s="193"/>
      <c r="G34" s="192"/>
      <c r="H34" s="192"/>
      <c r="I34" s="194"/>
    </row>
    <row r="35" spans="1:9" ht="18" customHeight="1">
      <c r="A35" s="191"/>
      <c r="B35" s="192"/>
      <c r="C35" s="192"/>
      <c r="D35" s="192"/>
      <c r="E35" s="192"/>
      <c r="F35" s="193"/>
      <c r="G35" s="192"/>
      <c r="H35" s="192"/>
      <c r="I35" s="194"/>
    </row>
    <row r="36" spans="1:9" ht="18" customHeight="1">
      <c r="A36" s="195"/>
      <c r="B36" s="196"/>
      <c r="C36" s="196"/>
      <c r="D36" s="196"/>
      <c r="E36" s="196"/>
      <c r="F36" s="197"/>
      <c r="G36" s="196"/>
      <c r="H36" s="196"/>
      <c r="I36" s="198"/>
    </row>
    <row r="37" spans="1:9" ht="18" customHeight="1">
      <c r="A37" s="84"/>
      <c r="B37" s="84"/>
      <c r="C37" s="84"/>
      <c r="D37" s="84"/>
      <c r="E37" s="84"/>
      <c r="F37" s="86"/>
      <c r="G37" s="84"/>
      <c r="H37" s="84"/>
      <c r="I37" s="84"/>
    </row>
  </sheetData>
  <mergeCells count="7">
    <mergeCell ref="A29:I36"/>
    <mergeCell ref="E9:I9"/>
    <mergeCell ref="A28:D28"/>
    <mergeCell ref="E28:F28"/>
    <mergeCell ref="A1:I2"/>
    <mergeCell ref="E10:I20"/>
    <mergeCell ref="A4:D20"/>
  </mergeCells>
  <phoneticPr fontId="24" type="noConversion"/>
  <pageMargins left="0.75138888888888899" right="0.75138888888888899" top="1" bottom="1" header="0.51180555555555596" footer="0.51180555555555596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42"/>
  <sheetViews>
    <sheetView topLeftCell="A2" zoomScaleNormal="100" zoomScaleSheetLayoutView="100" workbookViewId="0">
      <selection activeCell="A7" sqref="A7:XFD35"/>
    </sheetView>
  </sheetViews>
  <sheetFormatPr defaultColWidth="9" defaultRowHeight="24.75"/>
  <cols>
    <col min="1" max="1" width="5.75" style="88" customWidth="1"/>
    <col min="2" max="2" width="11.375" style="153" customWidth="1"/>
    <col min="3" max="3" width="19.625" style="153" customWidth="1"/>
    <col min="4" max="4" width="6.75" style="88" customWidth="1"/>
    <col min="5" max="5" width="10.5" style="154" customWidth="1"/>
    <col min="6" max="6" width="11.125" style="88" bestFit="1" customWidth="1"/>
    <col min="7" max="7" width="10.25" style="88" customWidth="1"/>
    <col min="8" max="8" width="10.625" style="88" customWidth="1"/>
    <col min="9" max="9" width="10.5" style="88" customWidth="1"/>
    <col min="10" max="10" width="13" style="88" customWidth="1"/>
    <col min="11" max="11" width="15.625" style="155" customWidth="1"/>
    <col min="12" max="13" width="12.5" style="155" customWidth="1"/>
    <col min="14" max="16378" width="9" style="88"/>
    <col min="16379" max="16384" width="9" style="156"/>
  </cols>
  <sheetData>
    <row r="1" spans="1:20" s="88" customFormat="1" ht="39" customHeight="1">
      <c r="A1" s="238" t="s">
        <v>35</v>
      </c>
      <c r="B1" s="239"/>
      <c r="C1" s="239"/>
      <c r="D1" s="240"/>
      <c r="E1" s="241"/>
      <c r="F1" s="240"/>
      <c r="G1" s="240"/>
      <c r="H1" s="240"/>
      <c r="I1" s="240"/>
      <c r="J1" s="240"/>
      <c r="K1" s="242"/>
      <c r="L1" s="242"/>
      <c r="M1" s="243"/>
    </row>
    <row r="2" spans="1:20" s="88" customFormat="1" ht="27" customHeight="1" thickBot="1">
      <c r="A2" s="91" t="s">
        <v>36</v>
      </c>
      <c r="B2" s="231" t="s">
        <v>166</v>
      </c>
      <c r="C2" s="231"/>
      <c r="D2" s="89" t="s">
        <v>37</v>
      </c>
      <c r="E2" s="233" t="s">
        <v>165</v>
      </c>
      <c r="F2" s="232"/>
      <c r="G2" s="89" t="s">
        <v>38</v>
      </c>
      <c r="H2" s="232"/>
      <c r="I2" s="232"/>
      <c r="J2" s="89"/>
      <c r="K2" s="92" t="s">
        <v>39</v>
      </c>
      <c r="L2" s="92"/>
      <c r="M2" s="93"/>
    </row>
    <row r="3" spans="1:20" s="88" customFormat="1" ht="27" customHeight="1">
      <c r="A3" s="91" t="s">
        <v>1</v>
      </c>
      <c r="B3" s="244" t="s">
        <v>167</v>
      </c>
      <c r="C3" s="244"/>
      <c r="D3" s="90"/>
      <c r="E3" s="233" t="s">
        <v>168</v>
      </c>
      <c r="F3" s="232"/>
      <c r="G3" s="89" t="s">
        <v>38</v>
      </c>
      <c r="H3" s="232"/>
      <c r="I3" s="232"/>
      <c r="J3" s="89"/>
      <c r="K3" s="92" t="s">
        <v>40</v>
      </c>
      <c r="L3" s="92"/>
      <c r="M3" s="93"/>
      <c r="O3" s="161"/>
      <c r="P3" s="162"/>
      <c r="Q3" s="162"/>
      <c r="R3" s="162"/>
      <c r="S3" s="162"/>
      <c r="T3" s="163"/>
    </row>
    <row r="4" spans="1:20" s="88" customFormat="1" ht="27" customHeight="1">
      <c r="A4" s="230"/>
      <c r="B4" s="231"/>
      <c r="C4" s="231"/>
      <c r="D4" s="232"/>
      <c r="E4" s="233"/>
      <c r="F4" s="232"/>
      <c r="G4" s="232"/>
      <c r="H4" s="232"/>
      <c r="I4" s="232"/>
      <c r="J4" s="232"/>
      <c r="K4" s="234"/>
      <c r="L4" s="234"/>
      <c r="M4" s="235"/>
      <c r="O4" s="164" t="s">
        <v>170</v>
      </c>
      <c r="P4" s="165"/>
      <c r="Q4" s="165"/>
      <c r="R4" s="165"/>
      <c r="S4" s="165"/>
      <c r="T4" s="166"/>
    </row>
    <row r="5" spans="1:20" s="88" customFormat="1" ht="27" customHeight="1">
      <c r="A5" s="236" t="s">
        <v>41</v>
      </c>
      <c r="B5" s="231" t="s">
        <v>42</v>
      </c>
      <c r="C5" s="231" t="s">
        <v>43</v>
      </c>
      <c r="D5" s="237" t="s">
        <v>44</v>
      </c>
      <c r="E5" s="94" t="s">
        <v>45</v>
      </c>
      <c r="F5" s="95" t="s">
        <v>46</v>
      </c>
      <c r="G5" s="95" t="s">
        <v>47</v>
      </c>
      <c r="H5" s="95" t="s">
        <v>48</v>
      </c>
      <c r="I5" s="95" t="s">
        <v>49</v>
      </c>
      <c r="J5" s="95"/>
      <c r="K5" s="96" t="s">
        <v>50</v>
      </c>
      <c r="L5" s="96" t="s">
        <v>51</v>
      </c>
      <c r="M5" s="97" t="s">
        <v>29</v>
      </c>
      <c r="O5" s="164" t="s">
        <v>171</v>
      </c>
      <c r="P5" s="165"/>
      <c r="Q5" s="165"/>
      <c r="R5" s="165"/>
      <c r="S5" s="165"/>
      <c r="T5" s="166"/>
    </row>
    <row r="6" spans="1:20" s="88" customFormat="1" ht="27" customHeight="1">
      <c r="A6" s="236"/>
      <c r="B6" s="231"/>
      <c r="C6" s="231"/>
      <c r="D6" s="237"/>
      <c r="E6" s="94" t="s">
        <v>52</v>
      </c>
      <c r="F6" s="95" t="s">
        <v>53</v>
      </c>
      <c r="G6" s="95" t="s">
        <v>54</v>
      </c>
      <c r="H6" s="95"/>
      <c r="I6" s="95"/>
      <c r="J6" s="95"/>
      <c r="K6" s="96"/>
      <c r="L6" s="96"/>
      <c r="M6" s="97"/>
      <c r="O6" s="164" t="s">
        <v>172</v>
      </c>
      <c r="P6" s="165"/>
      <c r="Q6" s="165"/>
      <c r="R6" s="165"/>
      <c r="S6" s="165"/>
      <c r="T6" s="166"/>
    </row>
    <row r="7" spans="1:20" s="88" customFormat="1" ht="11.25" customHeight="1">
      <c r="A7" s="98">
        <v>1</v>
      </c>
      <c r="B7" s="99" t="s">
        <v>55</v>
      </c>
      <c r="C7" s="99" t="s">
        <v>161</v>
      </c>
      <c r="D7" s="100"/>
      <c r="E7" s="158">
        <v>106</v>
      </c>
      <c r="F7" s="101"/>
      <c r="G7" s="102"/>
      <c r="H7" s="103"/>
      <c r="I7" s="104"/>
      <c r="J7" s="105"/>
      <c r="K7" s="106"/>
      <c r="L7" s="96"/>
      <c r="M7" s="107"/>
      <c r="O7" s="164" t="s">
        <v>173</v>
      </c>
      <c r="P7" s="165"/>
      <c r="Q7" s="165"/>
      <c r="R7" s="165"/>
      <c r="S7" s="165"/>
      <c r="T7" s="166"/>
    </row>
    <row r="8" spans="1:20" s="88" customFormat="1" ht="11.25" customHeight="1">
      <c r="A8" s="98">
        <v>3</v>
      </c>
      <c r="B8" s="99" t="s">
        <v>56</v>
      </c>
      <c r="C8" s="99" t="s">
        <v>162</v>
      </c>
      <c r="D8" s="100"/>
      <c r="E8" s="158">
        <v>96</v>
      </c>
      <c r="F8" s="108"/>
      <c r="G8" s="109"/>
      <c r="H8" s="103"/>
      <c r="I8" s="110"/>
      <c r="J8" s="105"/>
      <c r="K8" s="106"/>
      <c r="L8" s="106"/>
      <c r="M8" s="107"/>
      <c r="O8" s="164"/>
      <c r="P8" s="165"/>
      <c r="Q8" s="165"/>
      <c r="R8" s="165"/>
      <c r="S8" s="165"/>
      <c r="T8" s="166"/>
    </row>
    <row r="9" spans="1:20" s="88" customFormat="1" ht="11.25" customHeight="1">
      <c r="A9" s="98">
        <v>4</v>
      </c>
      <c r="B9" s="99" t="s">
        <v>57</v>
      </c>
      <c r="C9" s="99" t="s">
        <v>58</v>
      </c>
      <c r="D9" s="100"/>
      <c r="E9" s="158">
        <v>110</v>
      </c>
      <c r="F9" s="101"/>
      <c r="G9" s="102"/>
      <c r="H9" s="103"/>
      <c r="I9" s="104"/>
      <c r="J9" s="111"/>
      <c r="K9" s="112"/>
      <c r="L9" s="112"/>
      <c r="M9" s="113"/>
      <c r="O9" s="164"/>
      <c r="P9" s="165"/>
      <c r="Q9" s="165"/>
      <c r="R9" s="165"/>
      <c r="S9" s="165"/>
      <c r="T9" s="166"/>
    </row>
    <row r="10" spans="1:20" s="88" customFormat="1" ht="11.25" customHeight="1">
      <c r="A10" s="98">
        <v>5</v>
      </c>
      <c r="B10" s="99" t="s">
        <v>59</v>
      </c>
      <c r="C10" s="99" t="s">
        <v>60</v>
      </c>
      <c r="D10" s="100"/>
      <c r="E10" s="158"/>
      <c r="F10" s="108"/>
      <c r="G10" s="102"/>
      <c r="H10" s="103"/>
      <c r="I10" s="104"/>
      <c r="J10" s="114"/>
      <c r="K10" s="115"/>
      <c r="L10" s="115"/>
      <c r="M10" s="116"/>
      <c r="O10" s="164"/>
      <c r="P10" s="165"/>
      <c r="Q10" s="165"/>
      <c r="R10" s="165"/>
      <c r="S10" s="170">
        <v>44831</v>
      </c>
      <c r="T10" s="166"/>
    </row>
    <row r="11" spans="1:20" s="88" customFormat="1" ht="11.25" customHeight="1" thickBot="1">
      <c r="A11" s="98">
        <v>6</v>
      </c>
      <c r="B11" s="99" t="s">
        <v>61</v>
      </c>
      <c r="C11" s="99"/>
      <c r="D11" s="100"/>
      <c r="E11" s="158"/>
      <c r="F11" s="108"/>
      <c r="G11" s="102"/>
      <c r="H11" s="103"/>
      <c r="I11" s="104"/>
      <c r="J11" s="114"/>
      <c r="K11" s="115"/>
      <c r="L11" s="115"/>
      <c r="M11" s="116"/>
      <c r="O11" s="167"/>
      <c r="P11" s="168"/>
      <c r="Q11" s="168"/>
      <c r="R11" s="168"/>
      <c r="S11" s="168"/>
      <c r="T11" s="169"/>
    </row>
    <row r="12" spans="1:20" s="88" customFormat="1" ht="11.25" customHeight="1">
      <c r="A12" s="98">
        <v>7</v>
      </c>
      <c r="B12" s="99" t="s">
        <v>62</v>
      </c>
      <c r="C12" s="99" t="s">
        <v>63</v>
      </c>
      <c r="D12" s="100"/>
      <c r="E12" s="158">
        <v>62</v>
      </c>
      <c r="F12" s="117"/>
      <c r="G12" s="102"/>
      <c r="H12" s="111"/>
      <c r="I12" s="104"/>
      <c r="J12" s="114"/>
      <c r="K12" s="115"/>
      <c r="L12" s="115"/>
      <c r="M12" s="116"/>
    </row>
    <row r="13" spans="1:20" s="88" customFormat="1" ht="11.25" customHeight="1">
      <c r="A13" s="98">
        <v>8</v>
      </c>
      <c r="B13" s="99" t="s">
        <v>64</v>
      </c>
      <c r="C13" s="99" t="s">
        <v>65</v>
      </c>
      <c r="D13" s="100"/>
      <c r="E13" s="158">
        <v>67</v>
      </c>
      <c r="F13" s="117"/>
      <c r="G13" s="102"/>
      <c r="H13" s="111"/>
      <c r="I13" s="104"/>
      <c r="J13" s="114"/>
      <c r="K13" s="115"/>
      <c r="L13" s="115"/>
      <c r="M13" s="116"/>
    </row>
    <row r="14" spans="1:20" s="88" customFormat="1" ht="11.25" customHeight="1">
      <c r="A14" s="98">
        <v>9</v>
      </c>
      <c r="B14" s="99" t="s">
        <v>66</v>
      </c>
      <c r="C14" s="99"/>
      <c r="D14" s="100"/>
      <c r="E14" s="158">
        <v>68.5</v>
      </c>
      <c r="F14" s="117"/>
      <c r="G14" s="102"/>
      <c r="H14" s="111"/>
      <c r="I14" s="104"/>
      <c r="J14" s="114"/>
      <c r="K14" s="115"/>
      <c r="L14" s="115"/>
      <c r="M14" s="116"/>
    </row>
    <row r="15" spans="1:20" s="88" customFormat="1" ht="11.25" customHeight="1">
      <c r="A15" s="98">
        <v>10</v>
      </c>
      <c r="B15" s="99" t="s">
        <v>67</v>
      </c>
      <c r="C15" s="99" t="s">
        <v>163</v>
      </c>
      <c r="D15" s="100"/>
      <c r="E15" s="158">
        <v>20.5</v>
      </c>
      <c r="F15" s="117"/>
      <c r="G15" s="102"/>
      <c r="H15" s="111"/>
      <c r="I15" s="104"/>
      <c r="J15" s="118" t="s">
        <v>68</v>
      </c>
      <c r="K15" s="119"/>
      <c r="L15" s="96"/>
      <c r="M15" s="120"/>
    </row>
    <row r="16" spans="1:20" s="88" customFormat="1" ht="11.25" customHeight="1">
      <c r="A16" s="98">
        <v>11</v>
      </c>
      <c r="B16" s="99" t="s">
        <v>69</v>
      </c>
      <c r="C16" s="99"/>
      <c r="D16" s="100"/>
      <c r="E16" s="158"/>
      <c r="F16" s="117"/>
      <c r="G16" s="102"/>
      <c r="H16" s="111"/>
      <c r="I16" s="104"/>
      <c r="J16" s="121" t="s">
        <v>70</v>
      </c>
      <c r="K16" s="115"/>
      <c r="L16" s="115"/>
      <c r="M16" s="116"/>
    </row>
    <row r="17" spans="1:13" s="88" customFormat="1" ht="11.25" customHeight="1">
      <c r="A17" s="98">
        <v>13</v>
      </c>
      <c r="B17" s="99" t="s">
        <v>71</v>
      </c>
      <c r="C17" s="99"/>
      <c r="D17" s="100"/>
      <c r="E17" s="158"/>
      <c r="F17" s="117"/>
      <c r="G17" s="102"/>
      <c r="H17" s="104"/>
      <c r="I17" s="104"/>
      <c r="J17" s="122" t="s">
        <v>72</v>
      </c>
      <c r="K17" s="115"/>
      <c r="L17" s="115"/>
      <c r="M17" s="116"/>
    </row>
    <row r="18" spans="1:13" s="88" customFormat="1" ht="11.25" customHeight="1">
      <c r="A18" s="98">
        <v>14</v>
      </c>
      <c r="B18" s="99" t="s">
        <v>73</v>
      </c>
      <c r="C18" s="99" t="s">
        <v>164</v>
      </c>
      <c r="D18" s="100"/>
      <c r="E18" s="158">
        <v>17.5</v>
      </c>
      <c r="F18" s="117"/>
      <c r="G18" s="102"/>
      <c r="H18" s="104"/>
      <c r="I18" s="104"/>
      <c r="J18" s="121" t="s">
        <v>74</v>
      </c>
      <c r="K18" s="115"/>
      <c r="L18" s="115"/>
      <c r="M18" s="123"/>
    </row>
    <row r="19" spans="1:13" s="88" customFormat="1" ht="11.25" customHeight="1">
      <c r="A19" s="98">
        <v>15</v>
      </c>
      <c r="B19" s="99" t="s">
        <v>75</v>
      </c>
      <c r="C19" s="99"/>
      <c r="D19" s="100"/>
      <c r="E19" s="158"/>
      <c r="F19" s="124"/>
      <c r="G19" s="102"/>
      <c r="H19" s="125"/>
      <c r="I19" s="104"/>
      <c r="J19" s="121" t="s">
        <v>76</v>
      </c>
      <c r="K19" s="115"/>
      <c r="L19" s="115"/>
      <c r="M19" s="123"/>
    </row>
    <row r="20" spans="1:13" s="88" customFormat="1" ht="11.25" customHeight="1">
      <c r="A20" s="98">
        <v>16</v>
      </c>
      <c r="B20" s="99" t="s">
        <v>77</v>
      </c>
      <c r="C20" s="99"/>
      <c r="D20" s="100"/>
      <c r="E20" s="158">
        <v>13</v>
      </c>
      <c r="F20" s="157"/>
      <c r="G20" s="102"/>
      <c r="H20" s="125"/>
      <c r="I20" s="104"/>
      <c r="J20" s="121" t="s">
        <v>78</v>
      </c>
      <c r="K20" s="115"/>
      <c r="L20" s="115"/>
      <c r="M20" s="123"/>
    </row>
    <row r="21" spans="1:13" s="88" customFormat="1" ht="11.25" customHeight="1">
      <c r="A21" s="98">
        <v>17</v>
      </c>
      <c r="B21" s="99" t="s">
        <v>79</v>
      </c>
      <c r="C21" s="99"/>
      <c r="D21" s="100"/>
      <c r="E21" s="158" t="s">
        <v>169</v>
      </c>
      <c r="F21" s="124"/>
      <c r="G21" s="102"/>
      <c r="H21" s="125"/>
      <c r="I21" s="104"/>
      <c r="J21" s="126" t="s">
        <v>80</v>
      </c>
      <c r="K21" s="115"/>
      <c r="L21" s="115"/>
      <c r="M21" s="123"/>
    </row>
    <row r="22" spans="1:13" s="88" customFormat="1" ht="11.25" customHeight="1">
      <c r="A22" s="98">
        <v>18</v>
      </c>
      <c r="B22" s="99" t="s">
        <v>81</v>
      </c>
      <c r="C22" s="99"/>
      <c r="D22" s="100"/>
      <c r="E22" s="158"/>
      <c r="F22" s="124"/>
      <c r="G22" s="102"/>
      <c r="H22" s="125"/>
      <c r="I22" s="104"/>
      <c r="J22" s="126" t="s">
        <v>82</v>
      </c>
      <c r="K22" s="115"/>
      <c r="L22" s="115"/>
      <c r="M22" s="116"/>
    </row>
    <row r="23" spans="1:13" s="88" customFormat="1" ht="11.25" customHeight="1">
      <c r="A23" s="98">
        <v>19</v>
      </c>
      <c r="B23" s="99" t="s">
        <v>83</v>
      </c>
      <c r="C23" s="99"/>
      <c r="D23" s="100"/>
      <c r="E23" s="158"/>
      <c r="F23" s="124"/>
      <c r="G23" s="102"/>
      <c r="H23" s="125"/>
      <c r="I23" s="104"/>
      <c r="J23" s="127" t="s">
        <v>84</v>
      </c>
      <c r="K23" s="115"/>
      <c r="L23" s="115"/>
      <c r="M23" s="116"/>
    </row>
    <row r="24" spans="1:13" s="88" customFormat="1" ht="11.25" customHeight="1">
      <c r="A24" s="98">
        <v>20</v>
      </c>
      <c r="B24" s="99" t="s">
        <v>85</v>
      </c>
      <c r="C24" s="99"/>
      <c r="D24" s="100"/>
      <c r="E24" s="158">
        <v>52</v>
      </c>
      <c r="F24" s="108"/>
      <c r="G24" s="102"/>
      <c r="H24" s="128"/>
      <c r="I24" s="104"/>
      <c r="J24" s="129" t="s">
        <v>86</v>
      </c>
      <c r="K24" s="115"/>
      <c r="L24" s="115"/>
      <c r="M24" s="116"/>
    </row>
    <row r="25" spans="1:13" s="88" customFormat="1" ht="11.25" customHeight="1">
      <c r="A25" s="98">
        <v>21</v>
      </c>
      <c r="B25" s="99" t="s">
        <v>87</v>
      </c>
      <c r="C25" s="99"/>
      <c r="D25" s="100"/>
      <c r="E25" s="158">
        <v>12</v>
      </c>
      <c r="F25" s="108"/>
      <c r="G25" s="102"/>
      <c r="H25" s="128"/>
      <c r="I25" s="104"/>
      <c r="J25" s="130" t="s">
        <v>88</v>
      </c>
      <c r="K25" s="115"/>
      <c r="L25" s="115"/>
      <c r="M25" s="116"/>
    </row>
    <row r="26" spans="1:13" s="88" customFormat="1" ht="11.25" customHeight="1">
      <c r="A26" s="98">
        <v>22</v>
      </c>
      <c r="B26" s="99" t="s">
        <v>89</v>
      </c>
      <c r="C26" s="99"/>
      <c r="D26" s="100"/>
      <c r="E26" s="131"/>
      <c r="F26" s="132"/>
      <c r="G26" s="133"/>
      <c r="H26" s="134"/>
      <c r="I26" s="135"/>
      <c r="J26" s="136" t="s">
        <v>90</v>
      </c>
      <c r="K26" s="115"/>
      <c r="L26" s="115"/>
      <c r="M26" s="116"/>
    </row>
    <row r="27" spans="1:13" s="88" customFormat="1" ht="11.25" customHeight="1">
      <c r="A27" s="98">
        <v>23</v>
      </c>
      <c r="B27" s="99" t="s">
        <v>91</v>
      </c>
      <c r="C27" s="99"/>
      <c r="D27" s="137"/>
      <c r="E27" s="131"/>
      <c r="F27" s="132"/>
      <c r="G27" s="133"/>
      <c r="H27" s="111"/>
      <c r="I27" s="135"/>
      <c r="J27" s="138" t="s">
        <v>92</v>
      </c>
      <c r="K27" s="115"/>
      <c r="L27" s="115"/>
      <c r="M27" s="116"/>
    </row>
    <row r="28" spans="1:13" s="88" customFormat="1" ht="11.25" customHeight="1">
      <c r="A28" s="98">
        <v>20</v>
      </c>
      <c r="B28" s="99" t="s">
        <v>93</v>
      </c>
      <c r="C28" s="99"/>
      <c r="D28" s="137"/>
      <c r="E28" s="131"/>
      <c r="F28" s="132"/>
      <c r="G28" s="133"/>
      <c r="H28" s="111"/>
      <c r="I28" s="135"/>
      <c r="J28" s="138" t="s">
        <v>94</v>
      </c>
      <c r="K28" s="115"/>
      <c r="L28" s="115"/>
      <c r="M28" s="116"/>
    </row>
    <row r="29" spans="1:13" s="88" customFormat="1" ht="11.25" customHeight="1">
      <c r="A29" s="98">
        <v>21</v>
      </c>
      <c r="B29" s="99" t="s">
        <v>95</v>
      </c>
      <c r="C29" s="99"/>
      <c r="D29" s="137"/>
      <c r="E29" s="131"/>
      <c r="F29" s="132"/>
      <c r="G29" s="133"/>
      <c r="H29" s="111"/>
      <c r="I29" s="135"/>
      <c r="J29" s="126" t="s">
        <v>96</v>
      </c>
      <c r="K29" s="115"/>
      <c r="L29" s="115"/>
      <c r="M29" s="116"/>
    </row>
    <row r="30" spans="1:13" s="88" customFormat="1" ht="11.25" customHeight="1">
      <c r="A30" s="98">
        <v>22</v>
      </c>
      <c r="B30" s="99" t="s">
        <v>97</v>
      </c>
      <c r="C30" s="99"/>
      <c r="D30" s="137"/>
      <c r="E30" s="131"/>
      <c r="F30" s="132"/>
      <c r="G30" s="133"/>
      <c r="H30" s="111"/>
      <c r="I30" s="135"/>
      <c r="J30" s="126" t="s">
        <v>98</v>
      </c>
      <c r="K30" s="115"/>
      <c r="L30" s="115"/>
      <c r="M30" s="116"/>
    </row>
    <row r="31" spans="1:13" s="88" customFormat="1" ht="11.25" customHeight="1">
      <c r="A31" s="98">
        <v>23</v>
      </c>
      <c r="B31" s="99" t="s">
        <v>99</v>
      </c>
      <c r="C31" s="99"/>
      <c r="D31" s="137"/>
      <c r="E31" s="131"/>
      <c r="F31" s="132"/>
      <c r="G31" s="133"/>
      <c r="H31" s="111"/>
      <c r="I31" s="135"/>
      <c r="J31" s="138" t="s">
        <v>100</v>
      </c>
      <c r="K31" s="115"/>
      <c r="L31" s="115"/>
      <c r="M31" s="116"/>
    </row>
    <row r="32" spans="1:13" s="88" customFormat="1" ht="11.25" customHeight="1">
      <c r="A32" s="98">
        <v>24</v>
      </c>
      <c r="B32" s="99" t="s">
        <v>101</v>
      </c>
      <c r="C32" s="99"/>
      <c r="D32" s="137"/>
      <c r="E32" s="131">
        <v>18.5</v>
      </c>
      <c r="F32" s="132"/>
      <c r="G32" s="133"/>
      <c r="H32" s="111"/>
      <c r="I32" s="135"/>
      <c r="J32" s="136" t="s">
        <v>102</v>
      </c>
      <c r="K32" s="115"/>
      <c r="L32" s="115"/>
      <c r="M32" s="116"/>
    </row>
    <row r="33" spans="1:13" s="88" customFormat="1" ht="11.25" customHeight="1">
      <c r="A33" s="98">
        <v>25</v>
      </c>
      <c r="B33" s="99" t="s">
        <v>103</v>
      </c>
      <c r="C33" s="99"/>
      <c r="D33" s="137"/>
      <c r="E33" s="131"/>
      <c r="F33" s="132"/>
      <c r="G33" s="133"/>
      <c r="H33" s="111"/>
      <c r="I33" s="135"/>
      <c r="J33" s="136" t="s">
        <v>104</v>
      </c>
      <c r="K33" s="115"/>
      <c r="L33" s="115"/>
      <c r="M33" s="116"/>
    </row>
    <row r="34" spans="1:13" s="88" customFormat="1" ht="11.25" customHeight="1">
      <c r="A34" s="98">
        <v>26</v>
      </c>
      <c r="B34" s="99" t="s">
        <v>105</v>
      </c>
      <c r="C34" s="99"/>
      <c r="D34" s="137"/>
      <c r="E34" s="131"/>
      <c r="F34" s="132"/>
      <c r="G34" s="133"/>
      <c r="H34" s="111"/>
      <c r="I34" s="135"/>
      <c r="J34" s="136" t="s">
        <v>106</v>
      </c>
      <c r="K34" s="115"/>
      <c r="L34" s="115"/>
      <c r="M34" s="116"/>
    </row>
    <row r="35" spans="1:13" s="88" customFormat="1" ht="11.25" customHeight="1">
      <c r="A35" s="98">
        <v>27</v>
      </c>
      <c r="B35" s="99" t="s">
        <v>107</v>
      </c>
      <c r="C35" s="99"/>
      <c r="D35" s="137"/>
      <c r="E35" s="131"/>
      <c r="F35" s="132"/>
      <c r="G35" s="133"/>
      <c r="H35" s="111"/>
      <c r="I35" s="135"/>
      <c r="J35" s="127" t="s">
        <v>108</v>
      </c>
      <c r="K35" s="115"/>
      <c r="L35" s="115"/>
      <c r="M35" s="116"/>
    </row>
    <row r="36" spans="1:13" s="88" customFormat="1" ht="28.15" customHeight="1">
      <c r="A36" s="98">
        <v>28</v>
      </c>
      <c r="B36" s="99" t="s">
        <v>109</v>
      </c>
      <c r="C36" s="99"/>
      <c r="D36" s="139"/>
      <c r="E36" s="131"/>
      <c r="F36" s="140"/>
      <c r="G36" s="140"/>
      <c r="H36" s="141"/>
      <c r="I36" s="141"/>
      <c r="J36" s="126" t="s">
        <v>110</v>
      </c>
      <c r="K36" s="115"/>
      <c r="L36" s="115"/>
      <c r="M36" s="116"/>
    </row>
    <row r="37" spans="1:13" s="88" customFormat="1" ht="28.15" customHeight="1">
      <c r="A37" s="98">
        <v>29</v>
      </c>
      <c r="B37" s="99" t="s">
        <v>111</v>
      </c>
      <c r="C37" s="99"/>
      <c r="D37" s="139"/>
      <c r="E37" s="131"/>
      <c r="F37" s="140"/>
      <c r="G37" s="140"/>
      <c r="H37" s="141"/>
      <c r="I37" s="141"/>
      <c r="J37" s="138" t="s">
        <v>112</v>
      </c>
      <c r="K37" s="115"/>
      <c r="L37" s="115"/>
      <c r="M37" s="116"/>
    </row>
    <row r="38" spans="1:13" s="88" customFormat="1" ht="28.15" customHeight="1">
      <c r="A38" s="98">
        <v>30</v>
      </c>
      <c r="B38" s="99" t="s">
        <v>113</v>
      </c>
      <c r="C38" s="99"/>
      <c r="D38" s="139"/>
      <c r="E38" s="131"/>
      <c r="F38" s="140"/>
      <c r="G38" s="140"/>
      <c r="H38" s="141"/>
      <c r="I38" s="141"/>
      <c r="J38" s="142" t="s">
        <v>114</v>
      </c>
      <c r="K38" s="143"/>
      <c r="L38" s="143"/>
      <c r="M38" s="144"/>
    </row>
    <row r="39" spans="1:13" s="88" customFormat="1" ht="28.15" customHeight="1">
      <c r="A39" s="98">
        <v>31</v>
      </c>
      <c r="B39" s="99" t="s">
        <v>115</v>
      </c>
      <c r="C39" s="99"/>
      <c r="D39" s="139"/>
      <c r="E39" s="131"/>
      <c r="F39" s="140"/>
      <c r="G39" s="140"/>
      <c r="H39" s="141"/>
      <c r="I39" s="141"/>
      <c r="J39" s="142" t="s">
        <v>116</v>
      </c>
      <c r="K39" s="106"/>
      <c r="L39" s="106"/>
      <c r="M39" s="144"/>
    </row>
    <row r="40" spans="1:13" s="88" customFormat="1" ht="28.15" customHeight="1">
      <c r="A40" s="98">
        <v>32</v>
      </c>
      <c r="B40" s="99" t="s">
        <v>117</v>
      </c>
      <c r="C40" s="99"/>
      <c r="D40" s="139"/>
      <c r="E40" s="131"/>
      <c r="F40" s="140"/>
      <c r="G40" s="140"/>
      <c r="H40" s="141"/>
      <c r="I40" s="141"/>
      <c r="J40" s="141" t="s">
        <v>118</v>
      </c>
      <c r="K40" s="106"/>
      <c r="L40" s="106"/>
      <c r="M40" s="107"/>
    </row>
    <row r="41" spans="1:13" s="88" customFormat="1" ht="28.15" customHeight="1">
      <c r="A41" s="98">
        <v>33</v>
      </c>
      <c r="B41" s="99" t="s">
        <v>119</v>
      </c>
      <c r="C41" s="99"/>
      <c r="D41" s="139"/>
      <c r="E41" s="131"/>
      <c r="F41" s="140"/>
      <c r="G41" s="140"/>
      <c r="H41" s="141"/>
      <c r="I41" s="141"/>
      <c r="J41" s="141"/>
      <c r="K41" s="106"/>
      <c r="L41" s="106"/>
      <c r="M41" s="107"/>
    </row>
    <row r="42" spans="1:13" s="88" customFormat="1" ht="28.15" customHeight="1">
      <c r="A42" s="145"/>
      <c r="B42" s="146"/>
      <c r="C42" s="146"/>
      <c r="D42" s="147"/>
      <c r="E42" s="148"/>
      <c r="F42" s="149"/>
      <c r="G42" s="149"/>
      <c r="H42" s="150"/>
      <c r="I42" s="150"/>
      <c r="J42" s="150"/>
      <c r="K42" s="151"/>
      <c r="L42" s="151"/>
      <c r="M42" s="152"/>
    </row>
  </sheetData>
  <mergeCells count="12">
    <mergeCell ref="A1:M1"/>
    <mergeCell ref="B2:C2"/>
    <mergeCell ref="E2:F2"/>
    <mergeCell ref="H2:I2"/>
    <mergeCell ref="B3:C3"/>
    <mergeCell ref="E3:F3"/>
    <mergeCell ref="H3:I3"/>
    <mergeCell ref="A4:M4"/>
    <mergeCell ref="A5:A6"/>
    <mergeCell ref="B5:B6"/>
    <mergeCell ref="C5:C6"/>
    <mergeCell ref="D5:D6"/>
  </mergeCells>
  <phoneticPr fontId="24" type="noConversion"/>
  <pageMargins left="0.75138888888888899" right="0.75138888888888899" top="1" bottom="1" header="0.51180555555555596" footer="0.5118055555555559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46"/>
  <sheetViews>
    <sheetView view="pageBreakPreview" zoomScaleSheetLayoutView="100" workbookViewId="0">
      <selection activeCell="E6" sqref="E6"/>
    </sheetView>
  </sheetViews>
  <sheetFormatPr defaultColWidth="9" defaultRowHeight="13.5"/>
  <cols>
    <col min="1" max="1" width="5.625" style="1" customWidth="1"/>
    <col min="2" max="2" width="18.875" style="1" customWidth="1"/>
    <col min="3" max="3" width="24.5" style="1" customWidth="1"/>
    <col min="4" max="4" width="6.625" style="1" customWidth="1"/>
    <col min="5" max="5" width="10.5" style="1" customWidth="1"/>
    <col min="6" max="8" width="9" style="1"/>
    <col min="9" max="9" width="12" style="1" customWidth="1"/>
    <col min="10" max="10" width="11.125" style="1" customWidth="1"/>
    <col min="11" max="11" width="9.5" style="1" customWidth="1"/>
    <col min="12" max="12" width="13.125" style="1" customWidth="1"/>
    <col min="13" max="16383" width="8.625" style="1"/>
    <col min="16384" max="16384" width="9" style="1"/>
  </cols>
  <sheetData>
    <row r="1" spans="1:12" ht="39" customHeight="1">
      <c r="A1" s="251" t="s">
        <v>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3"/>
    </row>
    <row r="2" spans="1:12" ht="27.75" customHeight="1">
      <c r="A2" s="2" t="s">
        <v>36</v>
      </c>
      <c r="B2" s="3"/>
      <c r="C2" s="3"/>
      <c r="D2" s="4" t="s">
        <v>120</v>
      </c>
      <c r="E2" s="254"/>
      <c r="F2" s="254"/>
      <c r="G2" s="4" t="s">
        <v>121</v>
      </c>
      <c r="H2" s="254"/>
      <c r="I2" s="254"/>
      <c r="J2" s="4" t="s">
        <v>39</v>
      </c>
      <c r="K2" s="254"/>
      <c r="L2" s="255"/>
    </row>
    <row r="3" spans="1:12" ht="24.75" customHeight="1">
      <c r="A3" s="2" t="s">
        <v>1</v>
      </c>
      <c r="B3" s="5"/>
      <c r="C3" s="5"/>
      <c r="D3" s="6" t="s">
        <v>122</v>
      </c>
      <c r="E3" s="254"/>
      <c r="F3" s="254"/>
      <c r="G3" s="4" t="s">
        <v>2</v>
      </c>
      <c r="H3" s="254"/>
      <c r="I3" s="254"/>
      <c r="J3" s="4" t="s">
        <v>40</v>
      </c>
      <c r="K3" s="254"/>
      <c r="L3" s="255"/>
    </row>
    <row r="4" spans="1:12" ht="9.75" customHeight="1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7"/>
    </row>
    <row r="5" spans="1:12" ht="24" customHeight="1">
      <c r="A5" s="248" t="s">
        <v>41</v>
      </c>
      <c r="B5" s="249" t="s">
        <v>42</v>
      </c>
      <c r="C5" s="249" t="s">
        <v>43</v>
      </c>
      <c r="D5" s="250" t="s">
        <v>44</v>
      </c>
      <c r="E5" s="7" t="s">
        <v>45</v>
      </c>
      <c r="F5" s="8" t="s">
        <v>46</v>
      </c>
      <c r="G5" s="8" t="s">
        <v>47</v>
      </c>
      <c r="H5" s="8" t="s">
        <v>48</v>
      </c>
      <c r="I5" s="8" t="s">
        <v>123</v>
      </c>
      <c r="J5" s="8" t="s">
        <v>50</v>
      </c>
      <c r="K5" s="8" t="s">
        <v>51</v>
      </c>
      <c r="L5" s="35" t="s">
        <v>29</v>
      </c>
    </row>
    <row r="6" spans="1:12" ht="24" customHeight="1">
      <c r="A6" s="248"/>
      <c r="B6" s="249"/>
      <c r="C6" s="249"/>
      <c r="D6" s="250"/>
      <c r="E6" s="7" t="s">
        <v>52</v>
      </c>
      <c r="F6" s="8" t="s">
        <v>53</v>
      </c>
      <c r="G6" s="8" t="s">
        <v>54</v>
      </c>
      <c r="H6" s="8" t="s">
        <v>53</v>
      </c>
      <c r="I6" s="8"/>
      <c r="J6" s="8"/>
      <c r="K6" s="8"/>
      <c r="L6" s="35"/>
    </row>
    <row r="7" spans="1:12" ht="27.4" customHeight="1">
      <c r="A7" s="9">
        <v>1</v>
      </c>
      <c r="B7" s="10" t="s">
        <v>124</v>
      </c>
      <c r="C7" s="10" t="s">
        <v>125</v>
      </c>
      <c r="D7" s="11"/>
      <c r="E7" s="12"/>
      <c r="F7" s="13"/>
      <c r="G7" s="14"/>
      <c r="H7" s="15"/>
      <c r="I7" s="36"/>
      <c r="J7" s="36"/>
      <c r="K7" s="36"/>
      <c r="L7" s="37"/>
    </row>
    <row r="8" spans="1:12" ht="27.4" customHeight="1">
      <c r="A8" s="9">
        <v>2</v>
      </c>
      <c r="B8" s="10" t="s">
        <v>126</v>
      </c>
      <c r="C8" s="10"/>
      <c r="D8" s="11"/>
      <c r="E8" s="12"/>
      <c r="F8" s="16"/>
      <c r="G8" s="14"/>
      <c r="H8" s="15"/>
      <c r="I8" s="36"/>
      <c r="J8" s="36"/>
      <c r="K8" s="36"/>
      <c r="L8" s="37"/>
    </row>
    <row r="9" spans="1:12" ht="27.4" customHeight="1">
      <c r="A9" s="9">
        <v>3</v>
      </c>
      <c r="B9" s="10" t="s">
        <v>127</v>
      </c>
      <c r="C9" s="10" t="s">
        <v>128</v>
      </c>
      <c r="D9" s="11"/>
      <c r="E9" s="12"/>
      <c r="F9" s="13"/>
      <c r="G9" s="14"/>
      <c r="H9" s="17"/>
      <c r="I9" s="38"/>
      <c r="J9" s="39"/>
      <c r="K9" s="39"/>
      <c r="L9" s="40"/>
    </row>
    <row r="10" spans="1:12" ht="27.4" customHeight="1">
      <c r="A10" s="9">
        <v>4</v>
      </c>
      <c r="B10" s="10" t="s">
        <v>129</v>
      </c>
      <c r="C10" s="10" t="s">
        <v>128</v>
      </c>
      <c r="D10" s="11"/>
      <c r="E10" s="12"/>
      <c r="F10" s="13"/>
      <c r="G10" s="14"/>
      <c r="H10" s="17"/>
      <c r="I10" s="8"/>
      <c r="J10" s="8"/>
      <c r="K10" s="8"/>
      <c r="L10" s="41"/>
    </row>
    <row r="11" spans="1:12" ht="27.4" customHeight="1">
      <c r="A11" s="9">
        <v>5</v>
      </c>
      <c r="B11" s="10" t="s">
        <v>130</v>
      </c>
      <c r="C11" s="10" t="s">
        <v>131</v>
      </c>
      <c r="D11" s="11"/>
      <c r="E11" s="12"/>
      <c r="F11" s="13"/>
      <c r="G11" s="14"/>
      <c r="H11" s="17"/>
      <c r="I11" s="42"/>
      <c r="J11" s="43"/>
      <c r="K11" s="43"/>
      <c r="L11" s="44"/>
    </row>
    <row r="12" spans="1:12" ht="27.4" customHeight="1">
      <c r="A12" s="9">
        <v>6</v>
      </c>
      <c r="B12" s="10" t="s">
        <v>132</v>
      </c>
      <c r="C12" s="10" t="s">
        <v>133</v>
      </c>
      <c r="D12" s="11"/>
      <c r="E12" s="12"/>
      <c r="F12" s="16"/>
      <c r="G12" s="14"/>
      <c r="H12" s="15"/>
      <c r="I12" s="45"/>
      <c r="J12" s="43"/>
      <c r="K12" s="43"/>
      <c r="L12" s="44"/>
    </row>
    <row r="13" spans="1:12" ht="27.4" customHeight="1">
      <c r="A13" s="9">
        <v>7</v>
      </c>
      <c r="B13" s="10" t="s">
        <v>134</v>
      </c>
      <c r="C13" s="10" t="s">
        <v>135</v>
      </c>
      <c r="D13" s="11"/>
      <c r="E13" s="12"/>
      <c r="F13" s="13"/>
      <c r="G13" s="14"/>
      <c r="H13" s="17"/>
      <c r="I13" s="42"/>
      <c r="J13" s="43"/>
      <c r="K13" s="43"/>
      <c r="L13" s="44"/>
    </row>
    <row r="14" spans="1:12" ht="27.4" customHeight="1">
      <c r="A14" s="9">
        <v>8</v>
      </c>
      <c r="B14" s="10" t="s">
        <v>136</v>
      </c>
      <c r="C14" s="10" t="s">
        <v>137</v>
      </c>
      <c r="D14" s="11"/>
      <c r="E14" s="12"/>
      <c r="F14" s="18"/>
      <c r="G14" s="14"/>
      <c r="H14" s="17"/>
      <c r="I14" s="42"/>
      <c r="J14" s="43"/>
      <c r="K14" s="43"/>
      <c r="L14" s="44"/>
    </row>
    <row r="15" spans="1:12" ht="27.4" customHeight="1">
      <c r="A15" s="9">
        <v>9</v>
      </c>
      <c r="B15" s="10" t="s">
        <v>138</v>
      </c>
      <c r="C15" s="10" t="s">
        <v>139</v>
      </c>
      <c r="D15" s="11"/>
      <c r="E15" s="12"/>
      <c r="F15" s="13"/>
      <c r="G15" s="14"/>
      <c r="H15" s="17"/>
      <c r="I15" s="46" t="s">
        <v>68</v>
      </c>
      <c r="J15" s="46" t="s">
        <v>140</v>
      </c>
      <c r="K15" s="46" t="s">
        <v>51</v>
      </c>
      <c r="L15" s="35" t="s">
        <v>29</v>
      </c>
    </row>
    <row r="16" spans="1:12" ht="27.4" customHeight="1">
      <c r="A16" s="9">
        <v>11</v>
      </c>
      <c r="B16" s="10" t="s">
        <v>141</v>
      </c>
      <c r="C16" s="10" t="s">
        <v>139</v>
      </c>
      <c r="D16" s="11"/>
      <c r="E16" s="12"/>
      <c r="F16" s="13"/>
      <c r="G16" s="14"/>
      <c r="H16" s="17"/>
      <c r="I16" s="10" t="s">
        <v>70</v>
      </c>
      <c r="J16" s="10"/>
      <c r="K16" s="47"/>
      <c r="L16" s="48"/>
    </row>
    <row r="17" spans="1:12" ht="27.4" customHeight="1">
      <c r="A17" s="9">
        <v>12</v>
      </c>
      <c r="B17" s="10" t="s">
        <v>142</v>
      </c>
      <c r="C17" s="10" t="s">
        <v>139</v>
      </c>
      <c r="D17" s="11"/>
      <c r="E17" s="11"/>
      <c r="F17" s="13"/>
      <c r="G17" s="19"/>
      <c r="H17" s="17"/>
      <c r="I17" s="49" t="s">
        <v>72</v>
      </c>
      <c r="J17" s="49"/>
      <c r="K17" s="47"/>
      <c r="L17" s="48"/>
    </row>
    <row r="18" spans="1:12" ht="27.4" customHeight="1">
      <c r="A18" s="9">
        <v>13</v>
      </c>
      <c r="B18" s="10" t="s">
        <v>143</v>
      </c>
      <c r="C18" s="10" t="s">
        <v>144</v>
      </c>
      <c r="D18" s="11"/>
      <c r="E18" s="11"/>
      <c r="F18" s="18"/>
      <c r="G18" s="19"/>
      <c r="H18" s="17"/>
      <c r="I18" s="10" t="s">
        <v>74</v>
      </c>
      <c r="J18" s="10"/>
      <c r="K18" s="47"/>
      <c r="L18" s="48"/>
    </row>
    <row r="19" spans="1:12" ht="27.4" customHeight="1">
      <c r="A19" s="9">
        <v>15</v>
      </c>
      <c r="B19" s="10" t="s">
        <v>115</v>
      </c>
      <c r="C19" s="10"/>
      <c r="D19" s="11"/>
      <c r="E19" s="11"/>
      <c r="F19" s="13"/>
      <c r="G19" s="19"/>
      <c r="H19" s="17"/>
      <c r="I19" s="10" t="s">
        <v>76</v>
      </c>
      <c r="J19" s="10"/>
      <c r="K19" s="47"/>
      <c r="L19" s="48"/>
    </row>
    <row r="20" spans="1:12" ht="27.4" customHeight="1">
      <c r="A20" s="9">
        <v>18</v>
      </c>
      <c r="B20" s="10" t="s">
        <v>145</v>
      </c>
      <c r="C20" s="10"/>
      <c r="D20" s="20"/>
      <c r="E20" s="20"/>
      <c r="F20" s="21"/>
      <c r="G20" s="22"/>
      <c r="H20" s="22"/>
      <c r="I20" s="10" t="s">
        <v>78</v>
      </c>
      <c r="J20" s="10"/>
      <c r="K20" s="47"/>
      <c r="L20" s="48"/>
    </row>
    <row r="21" spans="1:12" ht="27.4" customHeight="1">
      <c r="A21" s="9">
        <v>19</v>
      </c>
      <c r="B21" s="10" t="s">
        <v>146</v>
      </c>
      <c r="C21" s="10"/>
      <c r="D21" s="20"/>
      <c r="E21" s="20"/>
      <c r="F21" s="21"/>
      <c r="G21" s="22"/>
      <c r="H21" s="22"/>
      <c r="I21" s="50" t="s">
        <v>80</v>
      </c>
      <c r="J21" s="50"/>
      <c r="K21" s="47"/>
      <c r="L21" s="48"/>
    </row>
    <row r="22" spans="1:12" ht="27.4" customHeight="1">
      <c r="A22" s="9">
        <v>20</v>
      </c>
      <c r="B22" s="10" t="s">
        <v>147</v>
      </c>
      <c r="C22" s="10"/>
      <c r="D22" s="20"/>
      <c r="E22" s="20"/>
      <c r="F22" s="21"/>
      <c r="G22" s="22"/>
      <c r="H22" s="22"/>
      <c r="I22" s="50" t="s">
        <v>82</v>
      </c>
      <c r="J22" s="50"/>
      <c r="K22" s="47"/>
      <c r="L22" s="48"/>
    </row>
    <row r="23" spans="1:12" ht="27.4" customHeight="1">
      <c r="A23" s="9">
        <v>21</v>
      </c>
      <c r="B23" s="10" t="s">
        <v>148</v>
      </c>
      <c r="C23" s="10"/>
      <c r="D23" s="20"/>
      <c r="E23" s="20"/>
      <c r="F23" s="21"/>
      <c r="G23" s="22"/>
      <c r="H23" s="22"/>
      <c r="I23" s="51" t="s">
        <v>84</v>
      </c>
      <c r="J23" s="51"/>
      <c r="K23" s="47"/>
      <c r="L23" s="48"/>
    </row>
    <row r="24" spans="1:12" ht="27.4" customHeight="1">
      <c r="A24" s="9">
        <v>22</v>
      </c>
      <c r="B24" s="10" t="s">
        <v>149</v>
      </c>
      <c r="C24" s="10" t="s">
        <v>128</v>
      </c>
      <c r="D24" s="20"/>
      <c r="E24" s="20"/>
      <c r="F24" s="21"/>
      <c r="G24" s="22"/>
      <c r="H24" s="22"/>
      <c r="I24" s="52" t="s">
        <v>86</v>
      </c>
      <c r="J24" s="52"/>
      <c r="K24" s="47"/>
      <c r="L24" s="48"/>
    </row>
    <row r="25" spans="1:12" ht="27.4" customHeight="1">
      <c r="A25" s="9">
        <v>23</v>
      </c>
      <c r="B25" s="10" t="s">
        <v>150</v>
      </c>
      <c r="C25" s="10"/>
      <c r="D25" s="20"/>
      <c r="E25" s="20"/>
      <c r="F25" s="21"/>
      <c r="G25" s="22"/>
      <c r="H25" s="22"/>
      <c r="I25" s="53" t="s">
        <v>88</v>
      </c>
      <c r="J25" s="53"/>
      <c r="K25" s="54"/>
      <c r="L25" s="55"/>
    </row>
    <row r="26" spans="1:12" ht="27.4" customHeight="1">
      <c r="A26" s="9">
        <v>24</v>
      </c>
      <c r="B26" s="10" t="s">
        <v>151</v>
      </c>
      <c r="C26" s="10"/>
      <c r="D26" s="20"/>
      <c r="E26" s="20"/>
      <c r="F26" s="21"/>
      <c r="G26" s="22"/>
      <c r="H26" s="22"/>
      <c r="I26" s="56" t="s">
        <v>90</v>
      </c>
      <c r="J26" s="56"/>
      <c r="K26" s="54"/>
      <c r="L26" s="55"/>
    </row>
    <row r="27" spans="1:12" ht="27.4" customHeight="1">
      <c r="A27" s="9">
        <v>25</v>
      </c>
      <c r="B27" s="10" t="s">
        <v>152</v>
      </c>
      <c r="C27" s="10"/>
      <c r="D27" s="23"/>
      <c r="E27" s="23"/>
      <c r="F27" s="24"/>
      <c r="G27" s="24"/>
      <c r="H27" s="24"/>
      <c r="I27" s="56" t="s">
        <v>153</v>
      </c>
      <c r="J27" s="56"/>
      <c r="K27" s="54"/>
      <c r="L27" s="55"/>
    </row>
    <row r="28" spans="1:12" ht="27.4" customHeight="1">
      <c r="A28" s="9">
        <v>26</v>
      </c>
      <c r="B28" s="10" t="s">
        <v>154</v>
      </c>
      <c r="C28" s="10"/>
      <c r="D28" s="20"/>
      <c r="E28" s="20"/>
      <c r="F28" s="21"/>
      <c r="G28" s="22"/>
      <c r="H28" s="22"/>
      <c r="I28" s="57" t="s">
        <v>155</v>
      </c>
      <c r="J28" s="57"/>
      <c r="K28" s="54"/>
      <c r="L28" s="55"/>
    </row>
    <row r="29" spans="1:12" ht="27.4" customHeight="1">
      <c r="A29" s="9">
        <v>27</v>
      </c>
      <c r="B29" s="10" t="s">
        <v>156</v>
      </c>
      <c r="C29" s="10"/>
      <c r="D29" s="25"/>
      <c r="E29" s="25"/>
      <c r="F29" s="26"/>
      <c r="G29" s="27"/>
      <c r="H29" s="27"/>
      <c r="I29" s="50" t="s">
        <v>96</v>
      </c>
      <c r="J29" s="50"/>
      <c r="K29" s="54"/>
      <c r="L29" s="55"/>
    </row>
    <row r="30" spans="1:12" ht="27.4" customHeight="1">
      <c r="A30" s="9">
        <v>28</v>
      </c>
      <c r="B30" s="10" t="s">
        <v>157</v>
      </c>
      <c r="C30" s="10"/>
      <c r="D30" s="25"/>
      <c r="E30" s="25"/>
      <c r="F30" s="27"/>
      <c r="G30" s="27"/>
      <c r="H30" s="27"/>
      <c r="I30" s="50" t="s">
        <v>98</v>
      </c>
      <c r="J30" s="50"/>
      <c r="K30" s="54"/>
      <c r="L30" s="55"/>
    </row>
    <row r="31" spans="1:12" ht="27.4" customHeight="1">
      <c r="A31" s="9">
        <v>29</v>
      </c>
      <c r="B31" s="28"/>
      <c r="C31" s="28"/>
      <c r="D31" s="25"/>
      <c r="E31" s="25"/>
      <c r="F31" s="27"/>
      <c r="G31" s="27"/>
      <c r="H31" s="27"/>
      <c r="I31" s="58" t="s">
        <v>158</v>
      </c>
      <c r="J31" s="58"/>
      <c r="K31" s="54"/>
      <c r="L31" s="55"/>
    </row>
    <row r="32" spans="1:12" ht="27.4" customHeight="1">
      <c r="A32" s="9">
        <v>30</v>
      </c>
      <c r="B32" s="28"/>
      <c r="C32" s="28"/>
      <c r="D32" s="25"/>
      <c r="E32" s="25"/>
      <c r="F32" s="27"/>
      <c r="G32" s="27"/>
      <c r="H32" s="27"/>
      <c r="I32" s="53" t="s">
        <v>159</v>
      </c>
      <c r="J32" s="53"/>
      <c r="K32" s="59"/>
      <c r="L32" s="60"/>
    </row>
    <row r="33" spans="1:16383" ht="27.4" customHeight="1">
      <c r="A33" s="9">
        <v>31</v>
      </c>
      <c r="B33" s="28"/>
      <c r="C33" s="28"/>
      <c r="D33" s="25"/>
      <c r="E33" s="25"/>
      <c r="F33" s="27"/>
      <c r="G33" s="27"/>
      <c r="H33" s="27"/>
      <c r="I33" s="56" t="s">
        <v>104</v>
      </c>
      <c r="J33" s="56"/>
      <c r="K33" s="54"/>
      <c r="L33" s="55"/>
    </row>
    <row r="34" spans="1:16383" ht="27.4" customHeight="1">
      <c r="A34" s="9">
        <v>32</v>
      </c>
      <c r="B34" s="28"/>
      <c r="C34" s="28"/>
      <c r="D34" s="25"/>
      <c r="E34" s="25"/>
      <c r="F34" s="27"/>
      <c r="G34" s="27"/>
      <c r="H34" s="27"/>
      <c r="I34" s="56" t="s">
        <v>106</v>
      </c>
      <c r="J34" s="56"/>
      <c r="K34" s="61"/>
      <c r="L34" s="62"/>
    </row>
    <row r="35" spans="1:16383" ht="27.4" customHeight="1">
      <c r="A35" s="9">
        <v>33</v>
      </c>
      <c r="B35" s="28"/>
      <c r="C35" s="28"/>
      <c r="D35" s="25"/>
      <c r="E35" s="25"/>
      <c r="F35" s="27"/>
      <c r="G35" s="27"/>
      <c r="H35" s="27"/>
      <c r="I35" s="51" t="s">
        <v>108</v>
      </c>
      <c r="J35" s="51"/>
      <c r="K35" s="61"/>
      <c r="L35" s="62"/>
    </row>
    <row r="36" spans="1:16383" ht="27.4" customHeight="1">
      <c r="A36" s="9">
        <v>34</v>
      </c>
      <c r="B36" s="28"/>
      <c r="C36" s="29"/>
      <c r="D36" s="25"/>
      <c r="E36" s="25"/>
      <c r="F36" s="27"/>
      <c r="G36" s="27"/>
      <c r="H36" s="27"/>
      <c r="I36" s="50" t="s">
        <v>110</v>
      </c>
      <c r="J36" s="50"/>
      <c r="K36" s="61"/>
      <c r="L36" s="62"/>
    </row>
    <row r="37" spans="1:16383" ht="27.4" customHeight="1">
      <c r="A37" s="9">
        <v>35</v>
      </c>
      <c r="B37" s="28"/>
      <c r="C37" s="29"/>
      <c r="D37" s="25"/>
      <c r="E37" s="25"/>
      <c r="F37" s="27"/>
      <c r="G37" s="27"/>
      <c r="H37" s="27"/>
      <c r="I37" s="58" t="s">
        <v>112</v>
      </c>
      <c r="J37" s="58"/>
      <c r="K37" s="61"/>
      <c r="L37" s="62"/>
    </row>
    <row r="38" spans="1:16383" ht="27.4" customHeight="1">
      <c r="A38" s="9">
        <v>36</v>
      </c>
      <c r="B38" s="28"/>
      <c r="C38" s="29"/>
      <c r="D38" s="25"/>
      <c r="E38" s="25"/>
      <c r="F38" s="27"/>
      <c r="G38" s="27"/>
      <c r="H38" s="27"/>
      <c r="I38" s="27"/>
      <c r="J38" s="58"/>
      <c r="K38" s="61"/>
      <c r="L38" s="62"/>
    </row>
    <row r="39" spans="1:16383" ht="27.4" customHeight="1">
      <c r="A39" s="9">
        <v>37</v>
      </c>
      <c r="B39" s="28"/>
      <c r="C39" s="29"/>
      <c r="D39" s="25"/>
      <c r="E39" s="25"/>
      <c r="F39" s="27"/>
      <c r="G39" s="27"/>
      <c r="H39" s="27"/>
      <c r="I39" s="27"/>
      <c r="J39" s="58"/>
      <c r="K39" s="61"/>
      <c r="L39" s="62"/>
    </row>
    <row r="40" spans="1:16383" ht="27.4" customHeight="1">
      <c r="A40" s="9">
        <v>38</v>
      </c>
      <c r="B40" s="28"/>
      <c r="C40" s="29"/>
      <c r="D40" s="25"/>
      <c r="E40" s="25"/>
      <c r="F40" s="27"/>
      <c r="G40" s="27"/>
      <c r="H40" s="27"/>
      <c r="I40" s="27"/>
      <c r="J40" s="58"/>
      <c r="K40" s="61"/>
      <c r="L40" s="62"/>
    </row>
    <row r="41" spans="1:16383" ht="27.4" customHeight="1">
      <c r="A41" s="30">
        <v>40</v>
      </c>
      <c r="B41" s="31"/>
      <c r="C41" s="32"/>
      <c r="D41" s="33"/>
      <c r="E41" s="33"/>
      <c r="F41" s="34"/>
      <c r="G41" s="34"/>
      <c r="H41" s="34"/>
      <c r="I41" s="34"/>
      <c r="J41" s="34"/>
      <c r="K41" s="34"/>
      <c r="L41" s="63"/>
    </row>
    <row r="42" spans="1:1638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</row>
    <row r="43" spans="1:1638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</row>
    <row r="44" spans="1:1638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  <row r="45" spans="1:1638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</row>
    <row r="46" spans="1:16383" customFormat="1" ht="13.9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</row>
  </sheetData>
  <mergeCells count="12">
    <mergeCell ref="A1:L1"/>
    <mergeCell ref="E2:F2"/>
    <mergeCell ref="H2:I2"/>
    <mergeCell ref="K2:L2"/>
    <mergeCell ref="E3:F3"/>
    <mergeCell ref="H3:I3"/>
    <mergeCell ref="K3:L3"/>
    <mergeCell ref="A4:L4"/>
    <mergeCell ref="A5:A6"/>
    <mergeCell ref="B5:B6"/>
    <mergeCell ref="C5:C6"/>
    <mergeCell ref="D5:D6"/>
  </mergeCells>
  <phoneticPr fontId="24" type="noConversion"/>
  <pageMargins left="0.75138888888888899" right="0.75138888888888899" top="1" bottom="1" header="0.51180555555555596" footer="0.51180555555555596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CA0C-AABD-4C45-A2F2-26A97BF8A8AC}">
  <dimension ref="A1:L30"/>
  <sheetViews>
    <sheetView workbookViewId="0">
      <selection activeCell="G3" sqref="G3:H3"/>
    </sheetView>
  </sheetViews>
  <sheetFormatPr defaultRowHeight="13.5"/>
  <cols>
    <col min="1" max="1" width="14.5" customWidth="1"/>
  </cols>
  <sheetData>
    <row r="1" spans="1:12" ht="24.75">
      <c r="A1" s="257" t="s">
        <v>174</v>
      </c>
      <c r="B1" s="257"/>
      <c r="C1" s="257"/>
      <c r="D1" s="257"/>
      <c r="E1" s="257"/>
      <c r="F1" s="257"/>
      <c r="G1" s="257"/>
      <c r="H1" s="257"/>
    </row>
    <row r="2" spans="1:12" ht="16.5">
      <c r="A2" s="171" t="s">
        <v>175</v>
      </c>
      <c r="B2" s="171"/>
      <c r="C2" s="171"/>
      <c r="D2" s="171"/>
      <c r="E2" s="171"/>
      <c r="F2" s="171" t="s">
        <v>176</v>
      </c>
      <c r="G2" s="258"/>
      <c r="H2" s="258"/>
    </row>
    <row r="3" spans="1:12" ht="16.5">
      <c r="A3" s="172" t="s">
        <v>177</v>
      </c>
      <c r="B3" s="259" t="s">
        <v>178</v>
      </c>
      <c r="C3" s="259"/>
      <c r="D3" s="259"/>
      <c r="E3" s="259"/>
      <c r="F3" s="173" t="s">
        <v>179</v>
      </c>
      <c r="G3" s="260" t="s">
        <v>212</v>
      </c>
      <c r="H3" s="260"/>
    </row>
    <row r="4" spans="1:12" ht="16.5">
      <c r="A4" s="261"/>
      <c r="B4" s="262"/>
      <c r="C4" s="262"/>
      <c r="D4" s="262"/>
      <c r="E4" s="262"/>
      <c r="F4" s="262"/>
      <c r="G4" s="262"/>
      <c r="H4" s="263"/>
      <c r="L4" s="186" t="s">
        <v>213</v>
      </c>
    </row>
    <row r="5" spans="1:12" ht="16.5">
      <c r="A5" s="177" t="s">
        <v>180</v>
      </c>
      <c r="B5" s="178" t="s">
        <v>181</v>
      </c>
      <c r="C5" s="178" t="s">
        <v>182</v>
      </c>
      <c r="D5" s="178" t="s">
        <v>183</v>
      </c>
      <c r="E5" s="178" t="s">
        <v>184</v>
      </c>
      <c r="F5" s="178" t="s">
        <v>185</v>
      </c>
      <c r="G5" s="178" t="s">
        <v>186</v>
      </c>
      <c r="H5" s="178" t="s">
        <v>187</v>
      </c>
    </row>
    <row r="6" spans="1:12" ht="16.5">
      <c r="A6" s="179" t="s">
        <v>188</v>
      </c>
      <c r="B6" s="178" t="s">
        <v>189</v>
      </c>
      <c r="C6" s="178" t="s">
        <v>190</v>
      </c>
      <c r="D6" s="178" t="s">
        <v>191</v>
      </c>
      <c r="E6" s="178" t="s">
        <v>192</v>
      </c>
      <c r="F6" s="178" t="s">
        <v>193</v>
      </c>
      <c r="G6" s="178" t="s">
        <v>194</v>
      </c>
      <c r="H6" s="178" t="s">
        <v>195</v>
      </c>
    </row>
    <row r="7" spans="1:12" ht="16.5">
      <c r="A7" s="180" t="s">
        <v>64</v>
      </c>
      <c r="B7" s="181">
        <f>C7-1</f>
        <v>64</v>
      </c>
      <c r="C7" s="181">
        <f>D7-2</f>
        <v>65</v>
      </c>
      <c r="D7" s="182">
        <v>67</v>
      </c>
      <c r="E7" s="181">
        <f>D7+2</f>
        <v>69</v>
      </c>
      <c r="F7" s="181">
        <f>E7+2</f>
        <v>71</v>
      </c>
      <c r="G7" s="181">
        <f>F7+1</f>
        <v>72</v>
      </c>
      <c r="H7" s="181">
        <f>G7+1</f>
        <v>73</v>
      </c>
    </row>
    <row r="8" spans="1:12" ht="16.5">
      <c r="A8" s="180" t="s">
        <v>55</v>
      </c>
      <c r="B8" s="181">
        <f t="shared" ref="B8:C10" si="0">C8-4</f>
        <v>98</v>
      </c>
      <c r="C8" s="181">
        <f t="shared" si="0"/>
        <v>102</v>
      </c>
      <c r="D8" s="182">
        <v>106</v>
      </c>
      <c r="E8" s="181">
        <f>D8+4</f>
        <v>110</v>
      </c>
      <c r="F8" s="181">
        <f>E8+4</f>
        <v>114</v>
      </c>
      <c r="G8" s="181">
        <f>F8+6</f>
        <v>120</v>
      </c>
      <c r="H8" s="181">
        <f>G8+6</f>
        <v>126</v>
      </c>
    </row>
    <row r="9" spans="1:12" ht="16.5">
      <c r="A9" s="180" t="s">
        <v>196</v>
      </c>
      <c r="B9" s="181">
        <f t="shared" si="0"/>
        <v>90</v>
      </c>
      <c r="C9" s="181">
        <f t="shared" si="0"/>
        <v>94</v>
      </c>
      <c r="D9" s="185">
        <v>98</v>
      </c>
      <c r="E9" s="181">
        <f>D9+4</f>
        <v>102</v>
      </c>
      <c r="F9" s="181">
        <f>E9+5</f>
        <v>107</v>
      </c>
      <c r="G9" s="181">
        <f>F9+6</f>
        <v>113</v>
      </c>
      <c r="H9" s="181">
        <f>G9+7</f>
        <v>120</v>
      </c>
    </row>
    <row r="10" spans="1:12" ht="16.5">
      <c r="A10" s="180" t="s">
        <v>57</v>
      </c>
      <c r="B10" s="181">
        <f t="shared" si="0"/>
        <v>102</v>
      </c>
      <c r="C10" s="181">
        <f t="shared" si="0"/>
        <v>106</v>
      </c>
      <c r="D10" s="182">
        <v>110</v>
      </c>
      <c r="E10" s="181">
        <f>D10+4</f>
        <v>114</v>
      </c>
      <c r="F10" s="181">
        <f>E10+5</f>
        <v>119</v>
      </c>
      <c r="G10" s="181">
        <f>F10+6</f>
        <v>125</v>
      </c>
      <c r="H10" s="181">
        <f>G10+7</f>
        <v>132</v>
      </c>
    </row>
    <row r="11" spans="1:12" ht="16.5">
      <c r="A11" s="180" t="s">
        <v>197</v>
      </c>
      <c r="B11" s="181">
        <f>C11-1</f>
        <v>39</v>
      </c>
      <c r="C11" s="181">
        <f>D11-1</f>
        <v>40</v>
      </c>
      <c r="D11" s="182">
        <v>41</v>
      </c>
      <c r="E11" s="181">
        <f>D11+1</f>
        <v>42</v>
      </c>
      <c r="F11" s="181">
        <f>E11+1</f>
        <v>43</v>
      </c>
      <c r="G11" s="181">
        <f>F11+1.2</f>
        <v>44.2</v>
      </c>
      <c r="H11" s="181">
        <f>G11+1.2</f>
        <v>45.400000000000006</v>
      </c>
    </row>
    <row r="12" spans="1:12" ht="16.5">
      <c r="A12" s="180" t="s">
        <v>198</v>
      </c>
      <c r="B12" s="181">
        <f>C12-0.5</f>
        <v>60.5</v>
      </c>
      <c r="C12" s="181">
        <f>D12-1</f>
        <v>61</v>
      </c>
      <c r="D12" s="182">
        <v>62</v>
      </c>
      <c r="E12" s="181">
        <f>D12+1</f>
        <v>63</v>
      </c>
      <c r="F12" s="181">
        <f>E12+1</f>
        <v>64</v>
      </c>
      <c r="G12" s="181">
        <f>F12+0.5</f>
        <v>64.5</v>
      </c>
      <c r="H12" s="181">
        <f>G12+0.5</f>
        <v>65</v>
      </c>
    </row>
    <row r="13" spans="1:12" ht="16.5">
      <c r="A13" s="180" t="s">
        <v>199</v>
      </c>
      <c r="B13" s="181">
        <f>C13-0.8</f>
        <v>18.899999999999999</v>
      </c>
      <c r="C13" s="181">
        <f>D13-0.8</f>
        <v>19.7</v>
      </c>
      <c r="D13" s="182">
        <v>20.5</v>
      </c>
      <c r="E13" s="181">
        <f>D13+0.8</f>
        <v>21.3</v>
      </c>
      <c r="F13" s="181">
        <f>E13+0.8</f>
        <v>22.1</v>
      </c>
      <c r="G13" s="181">
        <f>F13+1.3</f>
        <v>23.400000000000002</v>
      </c>
      <c r="H13" s="181">
        <f>G13+1.3</f>
        <v>24.700000000000003</v>
      </c>
    </row>
    <row r="14" spans="1:12" ht="16.5">
      <c r="A14" s="180" t="s">
        <v>73</v>
      </c>
      <c r="B14" s="181">
        <f>C14-0.7</f>
        <v>16.100000000000001</v>
      </c>
      <c r="C14" s="181">
        <f>D14-0.7</f>
        <v>16.8</v>
      </c>
      <c r="D14" s="182">
        <v>17.5</v>
      </c>
      <c r="E14" s="181">
        <f>D14+0.7</f>
        <v>18.2</v>
      </c>
      <c r="F14" s="181">
        <f>E14+0.7</f>
        <v>18.899999999999999</v>
      </c>
      <c r="G14" s="183">
        <f>F14+1</f>
        <v>19.899999999999999</v>
      </c>
      <c r="H14" s="183">
        <f>G14+1</f>
        <v>20.9</v>
      </c>
    </row>
    <row r="15" spans="1:12" ht="16.5">
      <c r="A15" s="180" t="s">
        <v>200</v>
      </c>
      <c r="B15" s="181">
        <f>C15-0.5</f>
        <v>12</v>
      </c>
      <c r="C15" s="181">
        <f>D15-0.5</f>
        <v>12.5</v>
      </c>
      <c r="D15" s="182">
        <v>13</v>
      </c>
      <c r="E15" s="181">
        <f>D15+0.5</f>
        <v>13.5</v>
      </c>
      <c r="F15" s="181">
        <f>E15+0.5</f>
        <v>14</v>
      </c>
      <c r="G15" s="181">
        <f>F15+0.7</f>
        <v>14.7</v>
      </c>
      <c r="H15" s="181">
        <f>G15+0.7</f>
        <v>15.399999999999999</v>
      </c>
    </row>
    <row r="16" spans="1:12" ht="16.5">
      <c r="A16" s="180" t="s">
        <v>201</v>
      </c>
      <c r="B16" s="181">
        <f>C16</f>
        <v>12</v>
      </c>
      <c r="C16" s="181">
        <f>D16</f>
        <v>12</v>
      </c>
      <c r="D16" s="184">
        <v>12</v>
      </c>
      <c r="E16" s="181">
        <f>D16</f>
        <v>12</v>
      </c>
      <c r="F16" s="181">
        <f>E16</f>
        <v>12</v>
      </c>
      <c r="G16" s="181">
        <f>F16</f>
        <v>12</v>
      </c>
      <c r="H16" s="181">
        <f>G16</f>
        <v>12</v>
      </c>
    </row>
    <row r="17" spans="1:8" ht="16.5">
      <c r="A17" s="180" t="s">
        <v>202</v>
      </c>
      <c r="B17" s="181">
        <f>C17-1</f>
        <v>50</v>
      </c>
      <c r="C17" s="181">
        <f>D17-1</f>
        <v>51</v>
      </c>
      <c r="D17" s="184">
        <v>52</v>
      </c>
      <c r="E17" s="181">
        <f>D17+1</f>
        <v>53</v>
      </c>
      <c r="F17" s="181">
        <f>E17+1</f>
        <v>54</v>
      </c>
      <c r="G17" s="181">
        <f>F17+1.5</f>
        <v>55.5</v>
      </c>
      <c r="H17" s="181">
        <f>G17+1.5</f>
        <v>57</v>
      </c>
    </row>
    <row r="18" spans="1:8" ht="16.5">
      <c r="A18" s="180" t="s">
        <v>203</v>
      </c>
      <c r="B18" s="181">
        <f>C18-0.5</f>
        <v>35</v>
      </c>
      <c r="C18" s="181">
        <f>D18-0.5</f>
        <v>35.5</v>
      </c>
      <c r="D18" s="184">
        <v>36</v>
      </c>
      <c r="E18" s="181">
        <f>D18+0.5</f>
        <v>36.5</v>
      </c>
      <c r="F18" s="181">
        <f>E18+0.5</f>
        <v>37</v>
      </c>
      <c r="G18" s="181">
        <f>F18+0.5</f>
        <v>37.5</v>
      </c>
      <c r="H18" s="181">
        <f>G18</f>
        <v>37.5</v>
      </c>
    </row>
    <row r="19" spans="1:8" ht="16.5">
      <c r="A19" s="180" t="s">
        <v>204</v>
      </c>
      <c r="B19" s="181">
        <f>C19-0.5</f>
        <v>24</v>
      </c>
      <c r="C19" s="181">
        <f>D19-0.5</f>
        <v>24.5</v>
      </c>
      <c r="D19" s="184">
        <v>25</v>
      </c>
      <c r="E19" s="181">
        <f>D19+0.5</f>
        <v>25.5</v>
      </c>
      <c r="F19" s="181">
        <f>E19+0.5</f>
        <v>26</v>
      </c>
      <c r="G19" s="181">
        <f>F19+0.75</f>
        <v>26.75</v>
      </c>
      <c r="H19" s="181">
        <f>G19</f>
        <v>26.75</v>
      </c>
    </row>
    <row r="20" spans="1:8" ht="16.5">
      <c r="A20" s="180" t="s">
        <v>205</v>
      </c>
      <c r="B20" s="181">
        <f>C20</f>
        <v>17.5</v>
      </c>
      <c r="C20" s="181">
        <f>D20-1</f>
        <v>17.5</v>
      </c>
      <c r="D20" s="185">
        <v>18.5</v>
      </c>
      <c r="E20" s="181">
        <f>D20</f>
        <v>18.5</v>
      </c>
      <c r="F20" s="181">
        <f>E20+1.5</f>
        <v>20</v>
      </c>
      <c r="G20" s="181">
        <f>F20</f>
        <v>20</v>
      </c>
      <c r="H20" s="181">
        <f>G20</f>
        <v>20</v>
      </c>
    </row>
    <row r="21" spans="1:8" ht="16.5">
      <c r="A21" s="256" t="s">
        <v>206</v>
      </c>
      <c r="B21" s="256"/>
      <c r="C21" s="256"/>
      <c r="D21" s="256"/>
      <c r="E21" s="256"/>
      <c r="F21" s="256"/>
      <c r="G21" s="256"/>
      <c r="H21" s="256"/>
    </row>
    <row r="22" spans="1:8" ht="16.5">
      <c r="A22" s="264" t="s">
        <v>207</v>
      </c>
      <c r="B22" s="264"/>
      <c r="C22" s="264"/>
      <c r="D22" s="264"/>
      <c r="E22" s="264"/>
      <c r="F22" s="264"/>
      <c r="G22" s="264"/>
      <c r="H22" s="264"/>
    </row>
    <row r="23" spans="1:8" ht="16.5">
      <c r="A23" s="264" t="s">
        <v>208</v>
      </c>
      <c r="B23" s="264"/>
      <c r="C23" s="264"/>
      <c r="D23" s="264"/>
      <c r="E23" s="264"/>
      <c r="F23" s="264"/>
      <c r="G23" s="264"/>
      <c r="H23" s="264"/>
    </row>
    <row r="24" spans="1:8" ht="16.5">
      <c r="A24" s="264" t="s">
        <v>209</v>
      </c>
      <c r="B24" s="264"/>
      <c r="C24" s="264"/>
      <c r="D24" s="264"/>
      <c r="E24" s="264"/>
      <c r="F24" s="264"/>
      <c r="G24" s="264"/>
      <c r="H24" s="264"/>
    </row>
    <row r="25" spans="1:8" ht="16.5">
      <c r="A25" s="174" t="s">
        <v>210</v>
      </c>
      <c r="B25" s="174"/>
      <c r="C25" s="174"/>
      <c r="D25" s="174"/>
      <c r="E25" s="174"/>
      <c r="F25" s="174"/>
      <c r="G25" s="174"/>
      <c r="H25" s="174"/>
    </row>
    <row r="26" spans="1:8" ht="16.5">
      <c r="A26" s="174" t="s">
        <v>211</v>
      </c>
      <c r="B26" s="174"/>
      <c r="C26" s="174"/>
      <c r="D26" s="174"/>
      <c r="E26" s="174"/>
      <c r="F26" s="174"/>
      <c r="G26" s="174"/>
      <c r="H26" s="174"/>
    </row>
    <row r="27" spans="1:8" ht="16.5">
      <c r="A27" s="175"/>
      <c r="B27" s="175"/>
      <c r="C27" s="175"/>
      <c r="D27" s="175"/>
      <c r="E27" s="175"/>
      <c r="F27" s="175"/>
      <c r="G27" s="175"/>
      <c r="H27" s="175"/>
    </row>
    <row r="28" spans="1:8" ht="16.5">
      <c r="A28" s="175"/>
      <c r="B28" s="175"/>
      <c r="C28" s="175"/>
      <c r="D28" s="175"/>
      <c r="E28" s="175"/>
      <c r="F28" s="175"/>
      <c r="G28" s="175"/>
      <c r="H28" s="175"/>
    </row>
    <row r="29" spans="1:8" ht="16.5">
      <c r="A29" s="265"/>
      <c r="B29" s="265"/>
      <c r="C29" s="265"/>
      <c r="D29" s="265"/>
      <c r="E29" s="265"/>
      <c r="F29" s="265"/>
      <c r="G29" s="265"/>
      <c r="H29" s="176"/>
    </row>
    <row r="30" spans="1:8" ht="16.5">
      <c r="A30" s="265"/>
      <c r="B30" s="265"/>
      <c r="C30" s="265"/>
      <c r="D30" s="265"/>
      <c r="E30" s="265"/>
      <c r="F30" s="265"/>
      <c r="G30" s="265"/>
      <c r="H30" s="176"/>
    </row>
  </sheetData>
  <mergeCells count="16">
    <mergeCell ref="A22:H22"/>
    <mergeCell ref="A23:H23"/>
    <mergeCell ref="A24:H24"/>
    <mergeCell ref="A29:A30"/>
    <mergeCell ref="B29:B30"/>
    <mergeCell ref="C29:C30"/>
    <mergeCell ref="D29:D30"/>
    <mergeCell ref="E29:E30"/>
    <mergeCell ref="F29:F30"/>
    <mergeCell ref="G29:G30"/>
    <mergeCell ref="A21:H21"/>
    <mergeCell ref="A1:H1"/>
    <mergeCell ref="G2:H2"/>
    <mergeCell ref="B3:E3"/>
    <mergeCell ref="G3:H3"/>
    <mergeCell ref="A4:H4"/>
  </mergeCells>
  <phoneticPr fontId="24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FD50-CB9F-4147-B27E-F153B00C4D17}">
  <dimension ref="A1:F35"/>
  <sheetViews>
    <sheetView tabSelected="1" workbookViewId="0">
      <selection activeCell="Y3" sqref="Y3"/>
    </sheetView>
  </sheetViews>
  <sheetFormatPr defaultRowHeight="13.5"/>
  <cols>
    <col min="5" max="5" width="9.25" bestFit="1" customWidth="1"/>
  </cols>
  <sheetData>
    <row r="1" spans="1:6">
      <c r="A1" t="s">
        <v>174</v>
      </c>
      <c r="C1" s="266"/>
      <c r="D1" s="266"/>
    </row>
    <row r="2" spans="1:6">
      <c r="A2" t="s">
        <v>175</v>
      </c>
      <c r="C2" s="266"/>
      <c r="D2" s="266"/>
    </row>
    <row r="3" spans="1:6" ht="14.25" thickBot="1">
      <c r="A3" t="s">
        <v>177</v>
      </c>
      <c r="B3" t="s">
        <v>178</v>
      </c>
      <c r="C3" s="266"/>
      <c r="D3" s="266"/>
      <c r="E3" t="s">
        <v>176</v>
      </c>
    </row>
    <row r="4" spans="1:6">
      <c r="A4" s="267"/>
      <c r="B4" s="268"/>
      <c r="C4" s="269"/>
      <c r="D4" s="269"/>
      <c r="E4" s="268" t="s">
        <v>179</v>
      </c>
      <c r="F4" s="285" t="s">
        <v>212</v>
      </c>
    </row>
    <row r="5" spans="1:6">
      <c r="A5" s="270" t="s">
        <v>180</v>
      </c>
      <c r="B5" s="271"/>
      <c r="C5" s="272"/>
      <c r="D5" s="272" t="s">
        <v>183</v>
      </c>
      <c r="E5" s="271"/>
      <c r="F5" s="273"/>
    </row>
    <row r="6" spans="1:6">
      <c r="A6" s="270" t="s">
        <v>188</v>
      </c>
      <c r="B6" s="271"/>
      <c r="C6" s="274" t="s">
        <v>214</v>
      </c>
      <c r="D6" s="272" t="s">
        <v>191</v>
      </c>
      <c r="E6" s="275" t="s">
        <v>215</v>
      </c>
      <c r="F6" s="273"/>
    </row>
    <row r="7" spans="1:6">
      <c r="A7" s="270" t="s">
        <v>64</v>
      </c>
      <c r="B7" s="271"/>
      <c r="C7" s="274" t="s">
        <v>216</v>
      </c>
      <c r="D7" s="272">
        <v>67</v>
      </c>
      <c r="E7" s="271"/>
      <c r="F7" s="273"/>
    </row>
    <row r="8" spans="1:6">
      <c r="A8" s="270" t="s">
        <v>55</v>
      </c>
      <c r="B8" s="271"/>
      <c r="C8" s="274" t="s">
        <v>216</v>
      </c>
      <c r="D8" s="272">
        <v>106</v>
      </c>
      <c r="E8" s="271"/>
      <c r="F8" s="273"/>
    </row>
    <row r="9" spans="1:6">
      <c r="A9" s="270" t="s">
        <v>196</v>
      </c>
      <c r="B9" s="271"/>
      <c r="C9" s="274" t="s">
        <v>216</v>
      </c>
      <c r="D9" s="272">
        <v>98</v>
      </c>
      <c r="E9" s="271"/>
      <c r="F9" s="273"/>
    </row>
    <row r="10" spans="1:6">
      <c r="A10" s="270" t="s">
        <v>57</v>
      </c>
      <c r="B10" s="271"/>
      <c r="C10" s="272">
        <v>-2</v>
      </c>
      <c r="D10" s="272">
        <v>110</v>
      </c>
      <c r="E10" s="271"/>
      <c r="F10" s="273"/>
    </row>
    <row r="11" spans="1:6">
      <c r="A11" s="270" t="s">
        <v>197</v>
      </c>
      <c r="B11" s="271"/>
      <c r="C11" s="274" t="s">
        <v>216</v>
      </c>
      <c r="D11" s="272">
        <v>41</v>
      </c>
      <c r="E11" s="271"/>
      <c r="F11" s="273"/>
    </row>
    <row r="12" spans="1:6">
      <c r="A12" s="270" t="s">
        <v>198</v>
      </c>
      <c r="B12" s="271"/>
      <c r="C12" s="274" t="s">
        <v>216</v>
      </c>
      <c r="D12" s="272">
        <v>62</v>
      </c>
      <c r="E12" s="271"/>
      <c r="F12" s="273"/>
    </row>
    <row r="13" spans="1:6">
      <c r="A13" s="270" t="s">
        <v>199</v>
      </c>
      <c r="B13" s="271"/>
      <c r="C13" s="274" t="s">
        <v>216</v>
      </c>
      <c r="D13" s="272">
        <v>20.5</v>
      </c>
      <c r="E13" s="271"/>
      <c r="F13" s="273"/>
    </row>
    <row r="14" spans="1:6">
      <c r="A14" s="270" t="s">
        <v>73</v>
      </c>
      <c r="B14" s="271"/>
      <c r="C14" s="274" t="s">
        <v>216</v>
      </c>
      <c r="D14" s="272">
        <v>17.5</v>
      </c>
      <c r="E14" s="271"/>
      <c r="F14" s="273"/>
    </row>
    <row r="15" spans="1:6">
      <c r="A15" s="270" t="s">
        <v>200</v>
      </c>
      <c r="B15" s="271"/>
      <c r="C15" s="274" t="s">
        <v>216</v>
      </c>
      <c r="D15" s="272">
        <v>13</v>
      </c>
      <c r="E15" s="271"/>
      <c r="F15" s="273"/>
    </row>
    <row r="16" spans="1:6">
      <c r="A16" s="270" t="s">
        <v>201</v>
      </c>
      <c r="B16" s="271"/>
      <c r="C16" s="274" t="s">
        <v>216</v>
      </c>
      <c r="D16" s="272">
        <v>12</v>
      </c>
      <c r="E16" s="271"/>
      <c r="F16" s="273"/>
    </row>
    <row r="17" spans="1:6">
      <c r="A17" s="270" t="s">
        <v>85</v>
      </c>
      <c r="B17" s="271"/>
      <c r="C17" s="274" t="s">
        <v>216</v>
      </c>
      <c r="D17" s="272">
        <v>52</v>
      </c>
      <c r="E17" s="271"/>
      <c r="F17" s="273"/>
    </row>
    <row r="18" spans="1:6">
      <c r="A18" s="270" t="s">
        <v>203</v>
      </c>
      <c r="B18" s="271"/>
      <c r="C18" s="274" t="s">
        <v>216</v>
      </c>
      <c r="D18" s="272">
        <v>36</v>
      </c>
      <c r="E18" s="271"/>
      <c r="F18" s="273"/>
    </row>
    <row r="19" spans="1:6">
      <c r="A19" s="270" t="s">
        <v>204</v>
      </c>
      <c r="B19" s="271"/>
      <c r="C19" s="274" t="s">
        <v>216</v>
      </c>
      <c r="D19" s="272">
        <v>25</v>
      </c>
      <c r="E19" s="271"/>
      <c r="F19" s="273"/>
    </row>
    <row r="20" spans="1:6">
      <c r="A20" s="276"/>
      <c r="C20" s="266"/>
      <c r="D20" s="266"/>
      <c r="F20" s="277"/>
    </row>
    <row r="21" spans="1:6">
      <c r="A21" s="278" t="s">
        <v>217</v>
      </c>
      <c r="C21" s="266"/>
      <c r="D21" s="266"/>
      <c r="F21" s="277"/>
    </row>
    <row r="22" spans="1:6">
      <c r="A22" s="278" t="s">
        <v>220</v>
      </c>
      <c r="C22" s="266"/>
      <c r="D22" s="266"/>
      <c r="F22" s="277"/>
    </row>
    <row r="23" spans="1:6">
      <c r="A23" s="278" t="s">
        <v>221</v>
      </c>
      <c r="C23" s="266"/>
      <c r="D23" s="266"/>
      <c r="F23" s="277"/>
    </row>
    <row r="24" spans="1:6">
      <c r="A24" s="278" t="s">
        <v>222</v>
      </c>
      <c r="C24" s="266"/>
      <c r="D24" s="266"/>
      <c r="F24" s="277"/>
    </row>
    <row r="25" spans="1:6">
      <c r="A25" s="278"/>
      <c r="C25" s="266"/>
      <c r="D25" s="266"/>
      <c r="F25" s="277"/>
    </row>
    <row r="26" spans="1:6">
      <c r="A26" s="276"/>
      <c r="C26" s="266"/>
      <c r="D26" s="266"/>
      <c r="F26" s="277"/>
    </row>
    <row r="27" spans="1:6">
      <c r="A27" s="276"/>
      <c r="C27" s="266"/>
      <c r="D27" s="266"/>
      <c r="F27" s="277"/>
    </row>
    <row r="28" spans="1:6">
      <c r="A28" s="278" t="s">
        <v>218</v>
      </c>
      <c r="C28" s="279" t="s">
        <v>219</v>
      </c>
      <c r="D28" s="266"/>
      <c r="F28" s="277"/>
    </row>
    <row r="29" spans="1:6">
      <c r="A29" s="276"/>
      <c r="C29" s="266"/>
      <c r="D29" s="266"/>
      <c r="E29" s="280">
        <v>45212</v>
      </c>
      <c r="F29" s="277"/>
    </row>
    <row r="30" spans="1:6">
      <c r="A30" s="276"/>
      <c r="C30" s="266"/>
      <c r="D30" s="266"/>
      <c r="F30" s="277"/>
    </row>
    <row r="31" spans="1:6" ht="14.25" thickBot="1">
      <c r="A31" s="281"/>
      <c r="B31" s="282"/>
      <c r="C31" s="283"/>
      <c r="D31" s="283"/>
      <c r="E31" s="282"/>
      <c r="F31" s="284"/>
    </row>
    <row r="32" spans="1:6">
      <c r="C32" s="266"/>
      <c r="D32" s="266"/>
    </row>
    <row r="33" spans="3:4">
      <c r="C33" s="266"/>
      <c r="D33" s="266"/>
    </row>
    <row r="34" spans="3:4">
      <c r="C34" s="266"/>
      <c r="D34" s="266"/>
    </row>
    <row r="35" spans="3:4">
      <c r="C35" s="266"/>
      <c r="D35" s="266"/>
    </row>
  </sheetData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明细单</vt:lpstr>
      <vt:lpstr>上衣尺寸</vt:lpstr>
      <vt:lpstr>下装尺寸</vt:lpstr>
      <vt:lpstr>全码规格表</vt:lpstr>
      <vt:lpstr>产前样意见</vt:lpstr>
      <vt:lpstr>明细单!Print_Area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</dc:creator>
  <cp:lastModifiedBy>toread</cp:lastModifiedBy>
  <cp:lastPrinted>2023-03-23T05:50:25Z</cp:lastPrinted>
  <dcterms:created xsi:type="dcterms:W3CDTF">2016-02-14T11:50:00Z</dcterms:created>
  <dcterms:modified xsi:type="dcterms:W3CDTF">2023-10-13T02:08:47Z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